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F&amp;O)'!$R$1:$R$313</definedName>
  </definedNames>
  <calcPr calcId="191029"/>
</workbook>
</file>

<file path=xl/calcChain.xml><?xml version="1.0" encoding="utf-8"?>
<calcChain xmlns="http://schemas.openxmlformats.org/spreadsheetml/2006/main">
  <c r="P30" i="6" l="1"/>
  <c r="L22" i="6"/>
  <c r="M22" i="6" s="1"/>
  <c r="K22" i="6"/>
  <c r="K90" i="6"/>
  <c r="M90" i="6" s="1"/>
  <c r="M96" i="6"/>
  <c r="K96" i="6"/>
  <c r="K95" i="6" l="1"/>
  <c r="M95" i="6" s="1"/>
  <c r="K94" i="6"/>
  <c r="M94" i="6" s="1"/>
  <c r="L29" i="6"/>
  <c r="K29" i="6"/>
  <c r="K87" i="6"/>
  <c r="M87" i="6" s="1"/>
  <c r="M29" i="6" l="1"/>
  <c r="L25" i="6"/>
  <c r="K25" i="6"/>
  <c r="L19" i="6"/>
  <c r="K19" i="6"/>
  <c r="K92" i="6"/>
  <c r="M92" i="6" s="1"/>
  <c r="L64" i="6"/>
  <c r="K64" i="6"/>
  <c r="K89" i="6"/>
  <c r="M89" i="6" s="1"/>
  <c r="K91" i="6"/>
  <c r="M91" i="6" s="1"/>
  <c r="L63" i="6"/>
  <c r="K63" i="6"/>
  <c r="K86" i="6"/>
  <c r="M86" i="6" s="1"/>
  <c r="L11" i="6"/>
  <c r="K11" i="6"/>
  <c r="K88" i="6"/>
  <c r="M88" i="6" s="1"/>
  <c r="L61" i="6"/>
  <c r="K61" i="6"/>
  <c r="L62" i="6"/>
  <c r="K62" i="6"/>
  <c r="K85" i="6"/>
  <c r="M85" i="6" s="1"/>
  <c r="M25" i="6" l="1"/>
  <c r="M19" i="6"/>
  <c r="M64" i="6"/>
  <c r="M63" i="6"/>
  <c r="M11" i="6"/>
  <c r="M61" i="6"/>
  <c r="M62" i="6"/>
  <c r="P27" i="6"/>
  <c r="P28" i="6"/>
  <c r="L60" i="6"/>
  <c r="K60" i="6"/>
  <c r="K84" i="6"/>
  <c r="M84" i="6" s="1"/>
  <c r="K81" i="6"/>
  <c r="M81" i="6" s="1"/>
  <c r="L59" i="6"/>
  <c r="K59" i="6"/>
  <c r="M59" i="6" s="1"/>
  <c r="L51" i="6"/>
  <c r="K51" i="6"/>
  <c r="K80" i="6"/>
  <c r="M80" i="6" s="1"/>
  <c r="L14" i="6"/>
  <c r="K14" i="6"/>
  <c r="K82" i="6"/>
  <c r="M82" i="6" s="1"/>
  <c r="K83" i="6"/>
  <c r="M83" i="6" s="1"/>
  <c r="K77" i="6"/>
  <c r="M77" i="6" s="1"/>
  <c r="M60" i="6" l="1"/>
  <c r="M51" i="6"/>
  <c r="M14" i="6"/>
  <c r="P26" i="6"/>
  <c r="L58" i="6"/>
  <c r="K58" i="6"/>
  <c r="L20" i="6"/>
  <c r="K20" i="6"/>
  <c r="L56" i="6"/>
  <c r="K56" i="6"/>
  <c r="L48" i="6"/>
  <c r="K48" i="6"/>
  <c r="M58" i="6" l="1"/>
  <c r="M20" i="6"/>
  <c r="M56" i="6"/>
  <c r="M48" i="6"/>
  <c r="K74" i="6"/>
  <c r="M74" i="6" s="1"/>
  <c r="K307" i="6"/>
  <c r="L307" i="6" s="1"/>
  <c r="L17" i="6"/>
  <c r="K17" i="6"/>
  <c r="K301" i="6"/>
  <c r="L301" i="6" s="1"/>
  <c r="K78" i="6"/>
  <c r="M78" i="6" s="1"/>
  <c r="K79" i="6"/>
  <c r="M79" i="6" s="1"/>
  <c r="L57" i="6"/>
  <c r="K57" i="6"/>
  <c r="M17" i="6" l="1"/>
  <c r="M57" i="6"/>
  <c r="P23" i="6"/>
  <c r="P24" i="6"/>
  <c r="L55" i="6"/>
  <c r="K55" i="6"/>
  <c r="M55" i="6" s="1"/>
  <c r="K76" i="6"/>
  <c r="L54" i="6"/>
  <c r="K54" i="6"/>
  <c r="L53" i="6"/>
  <c r="K53" i="6"/>
  <c r="M54" i="6" l="1"/>
  <c r="M76" i="6"/>
  <c r="M53" i="6"/>
  <c r="L13" i="6"/>
  <c r="K13" i="6"/>
  <c r="K75" i="6"/>
  <c r="M75" i="6" s="1"/>
  <c r="L50" i="6"/>
  <c r="K50" i="6"/>
  <c r="L52" i="6"/>
  <c r="K52" i="6"/>
  <c r="M13" i="6" l="1"/>
  <c r="M50" i="6"/>
  <c r="M52" i="6"/>
  <c r="L21" i="6"/>
  <c r="K21" i="6"/>
  <c r="L15" i="6"/>
  <c r="K15" i="6"/>
  <c r="L47" i="6"/>
  <c r="K47" i="6"/>
  <c r="L49" i="6"/>
  <c r="K49" i="6"/>
  <c r="M15" i="6" l="1"/>
  <c r="M47" i="6"/>
  <c r="M49" i="6"/>
  <c r="M21" i="6"/>
  <c r="L16" i="6" l="1"/>
  <c r="K16" i="6"/>
  <c r="L12" i="6"/>
  <c r="K12" i="6"/>
  <c r="K73" i="6"/>
  <c r="M73" i="6" s="1"/>
  <c r="L18" i="6"/>
  <c r="K18" i="6"/>
  <c r="M16" i="6" l="1"/>
  <c r="M18" i="6"/>
  <c r="M12" i="6"/>
  <c r="K309" i="6" l="1"/>
  <c r="L309" i="6" s="1"/>
  <c r="P10" i="6" l="1"/>
  <c r="K297" i="6"/>
  <c r="L297" i="6" s="1"/>
  <c r="K298" i="6" l="1"/>
  <c r="L298" i="6" s="1"/>
  <c r="K291" i="6"/>
  <c r="L291" i="6" s="1"/>
  <c r="K308" i="6" l="1"/>
  <c r="L308" i="6" s="1"/>
  <c r="K302" i="6"/>
  <c r="L302" i="6" s="1"/>
  <c r="K304" i="6" l="1"/>
  <c r="L304" i="6" s="1"/>
  <c r="L6" i="2" l="1"/>
  <c r="K6" i="3"/>
  <c r="D7" i="5" l="1"/>
  <c r="M7" i="6"/>
  <c r="K299" i="6" l="1"/>
  <c r="L299" i="6" s="1"/>
  <c r="K296" i="6" l="1"/>
  <c r="L296" i="6" s="1"/>
  <c r="K300" i="6" l="1"/>
  <c r="L300" i="6" s="1"/>
  <c r="K295" i="6"/>
  <c r="L295" i="6" s="1"/>
  <c r="K294" i="6"/>
  <c r="L294" i="6" s="1"/>
  <c r="K292" i="6"/>
  <c r="L292" i="6" s="1"/>
  <c r="H290" i="6"/>
  <c r="K290" i="6" s="1"/>
  <c r="L290" i="6" s="1"/>
  <c r="K289" i="6"/>
  <c r="L289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F258" i="6"/>
  <c r="K258" i="6" s="1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F252" i="6"/>
  <c r="K252" i="6" s="1"/>
  <c r="L252" i="6" s="1"/>
  <c r="F251" i="6"/>
  <c r="K251" i="6" s="1"/>
  <c r="L251" i="6" s="1"/>
  <c r="K250" i="6"/>
  <c r="L250" i="6" s="1"/>
  <c r="F249" i="6"/>
  <c r="K249" i="6" s="1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3" i="6"/>
  <c r="L233" i="6" s="1"/>
  <c r="K231" i="6"/>
  <c r="L231" i="6" s="1"/>
  <c r="K230" i="6"/>
  <c r="L230" i="6" s="1"/>
  <c r="F229" i="6"/>
  <c r="K229" i="6" s="1"/>
  <c r="L229" i="6" s="1"/>
  <c r="K228" i="6"/>
  <c r="L228" i="6" s="1"/>
  <c r="K225" i="6"/>
  <c r="L225" i="6" s="1"/>
  <c r="K224" i="6"/>
  <c r="L224" i="6" s="1"/>
  <c r="K223" i="6"/>
  <c r="L223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3" i="6"/>
  <c r="L203" i="6" s="1"/>
  <c r="K201" i="6"/>
  <c r="L201" i="6" s="1"/>
  <c r="K199" i="6"/>
  <c r="L199" i="6" s="1"/>
  <c r="K197" i="6"/>
  <c r="L197" i="6" s="1"/>
  <c r="K196" i="6"/>
  <c r="L196" i="6" s="1"/>
  <c r="K195" i="6"/>
  <c r="L195" i="6" s="1"/>
  <c r="K193" i="6"/>
  <c r="L193" i="6" s="1"/>
  <c r="K192" i="6"/>
  <c r="L192" i="6" s="1"/>
  <c r="K191" i="6"/>
  <c r="L191" i="6" s="1"/>
  <c r="K190" i="6"/>
  <c r="K189" i="6"/>
  <c r="L189" i="6" s="1"/>
  <c r="K188" i="6"/>
  <c r="L188" i="6" s="1"/>
  <c r="K186" i="6"/>
  <c r="L186" i="6" s="1"/>
  <c r="K185" i="6"/>
  <c r="L185" i="6" s="1"/>
  <c r="K184" i="6"/>
  <c r="L184" i="6" s="1"/>
  <c r="K183" i="6"/>
  <c r="L183" i="6" s="1"/>
  <c r="K182" i="6"/>
  <c r="L182" i="6" s="1"/>
  <c r="F181" i="6"/>
  <c r="K181" i="6" s="1"/>
  <c r="L181" i="6" s="1"/>
  <c r="H180" i="6"/>
  <c r="K180" i="6" s="1"/>
  <c r="L180" i="6" s="1"/>
  <c r="K177" i="6"/>
  <c r="L177" i="6" s="1"/>
  <c r="K176" i="6"/>
  <c r="L176" i="6" s="1"/>
  <c r="K175" i="6"/>
  <c r="L175" i="6" s="1"/>
  <c r="K174" i="6"/>
  <c r="L174" i="6" s="1"/>
  <c r="K173" i="6"/>
  <c r="L173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H146" i="6"/>
  <c r="K146" i="6" s="1"/>
  <c r="L146" i="6" s="1"/>
  <c r="F145" i="6"/>
  <c r="K145" i="6" s="1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6" i="4"/>
</calcChain>
</file>

<file path=xl/sharedStrings.xml><?xml version="1.0" encoding="utf-8"?>
<sst xmlns="http://schemas.openxmlformats.org/spreadsheetml/2006/main" count="3456" uniqueCount="1243">
  <si>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</si>
  <si>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</si>
  <si>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</si>
  <si>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</si>
  <si>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</si>
  <si>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</si>
  <si>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</si>
  <si>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</si>
  <si>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</si>
  <si>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</si>
  <si>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</si>
  <si>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</si>
  <si>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</si>
  <si>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</si>
  <si>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</si>
  <si>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</si>
  <si>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</si>
  <si>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</si>
  <si>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</si>
  <si>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</si>
  <si>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</si>
  <si>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</si>
  <si>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</si>
  <si>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</si>
  <si>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</si>
  <si>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</si>
  <si>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</si>
  <si>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</si>
  <si>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</si>
  <si>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</si>
  <si>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</si>
  <si>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</si>
  <si>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</si>
  <si>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</si>
  <si>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</si>
  <si>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</si>
  <si>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</si>
  <si>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</si>
  <si>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</si>
  <si>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</si>
  <si>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</si>
  <si>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</si>
  <si>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</si>
  <si>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</si>
  <si>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</si>
  <si>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</si>
  <si>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</si>
  <si>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</si>
  <si>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</si>
  <si>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</si>
  <si>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</si>
  <si>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</si>
  <si>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</si>
  <si>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</si>
  <si>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</si>
  <si>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</si>
  <si>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</si>
  <si>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</si>
  <si>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</si>
  <si>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</si>
  <si>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</si>
  <si>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</si>
  <si>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</si>
  <si>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</si>
  <si>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</si>
  <si>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</si>
  <si>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</si>
  <si>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</si>
  <si>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</si>
  <si>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</si>
  <si>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</si>
  <si>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</si>
  <si>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</si>
  <si>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</si>
  <si>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</si>
  <si>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</si>
  <si>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</si>
  <si>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</si>
  <si>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</si>
  <si>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</si>
  <si>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</si>
  <si>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</si>
  <si>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</si>
  <si>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</si>
  <si>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</si>
  <si>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</si>
  <si>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</si>
  <si>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</si>
  <si>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</si>
  <si>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</si>
  <si>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</si>
  <si>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</si>
  <si>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</si>
  <si>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</si>
  <si>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</si>
  <si>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</si>
  <si>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</si>
  <si>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</si>
  <si>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</si>
  <si>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</si>
  <si>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</si>
  <si>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</si>
  <si>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</si>
  <si>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</si>
  <si>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</si>
  <si>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</si>
  <si>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</si>
  <si>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</si>
  <si>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</si>
  <si>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</si>
  <si>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</si>
  <si>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</si>
  <si>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</si>
  <si>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</si>
  <si>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</si>
  <si>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</si>
  <si>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</si>
  <si>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</si>
  <si>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</si>
  <si>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</si>
  <si>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</si>
  <si>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</si>
  <si>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</si>
  <si>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</si>
  <si>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</si>
  <si>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</si>
  <si>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</si>
  <si>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</si>
  <si>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</si>
  <si>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</si>
  <si>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</si>
  <si>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</si>
  <si>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</si>
  <si>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</si>
  <si>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</si>
  <si>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</si>
  <si>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</si>
  <si>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</si>
  <si>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</si>
  <si>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</si>
  <si>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</si>
  <si>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</si>
  <si>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</si>
  <si>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</si>
  <si>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</si>
  <si>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</si>
  <si>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</si>
  <si>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</si>
  <si>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</si>
  <si>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</si>
  <si>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</si>
  <si>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</si>
  <si>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</si>
  <si>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</si>
  <si>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</si>
  <si>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</si>
  <si>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</si>
  <si>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</si>
  <si>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</si>
  <si>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</si>
  <si>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</si>
  <si>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</si>
  <si>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</si>
  <si>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</si>
  <si>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</si>
  <si>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</si>
  <si>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</si>
  <si>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</si>
  <si>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</si>
  <si>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</si>
  <si>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</si>
  <si>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</si>
  <si>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</si>
  <si>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</si>
  <si>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</si>
  <si>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</si>
  <si>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</si>
  <si>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</si>
  <si>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</si>
  <si>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</si>
  <si>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</si>
  <si>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</si>
  <si>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</si>
  <si>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</si>
  <si>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</si>
  <si>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</si>
  <si>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</si>
  <si>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</si>
  <si>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</si>
  <si>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</si>
  <si>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</si>
  <si>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</si>
  <si>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</si>
  <si>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</si>
  <si>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</si>
  <si>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</si>
  <si>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</si>
  <si>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</si>
  <si>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</si>
  <si>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</si>
  <si>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</si>
  <si>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</si>
  <si>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</si>
  <si>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</si>
  <si>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</si>
  <si>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</si>
  <si>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</si>
  <si>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</si>
  <si>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</si>
  <si>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</si>
  <si>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</si>
  <si>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</si>
  <si>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</si>
  <si>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</si>
  <si>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</si>
  <si>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</si>
  <si>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</si>
  <si>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</si>
  <si>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</si>
  <si>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</si>
  <si>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</si>
  <si>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</si>
  <si>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</si>
  <si>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</si>
  <si>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</si>
  <si>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</si>
  <si>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</si>
  <si>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</si>
  <si>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</si>
  <si>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</si>
  <si>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</si>
  <si>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</si>
  <si>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</si>
  <si>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</si>
  <si>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</si>
  <si>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</si>
  <si>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</si>
  <si>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</si>
  <si>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</si>
  <si>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</si>
  <si>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</si>
  <si>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</si>
  <si>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</si>
  <si>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</si>
  <si>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</si>
  <si>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</si>
  <si>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</si>
  <si>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</si>
  <si>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</si>
  <si>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</si>
  <si>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</si>
  <si>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</si>
  <si>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</si>
  <si>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</si>
  <si>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</si>
  <si>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</si>
  <si>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</si>
  <si>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</si>
  <si>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</si>
  <si>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</si>
  <si>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</si>
  <si>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</si>
  <si>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</si>
  <si>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</si>
  <si>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</si>
  <si>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</si>
  <si>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</si>
  <si>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</si>
  <si>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</si>
  <si>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</si>
  <si>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</si>
  <si>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</si>
  <si>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</si>
  <si>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</si>
  <si>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</si>
  <si>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</si>
  <si>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</si>
  <si>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</si>
  <si>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</si>
  <si>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</si>
  <si>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</si>
  <si>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</si>
  <si>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</si>
  <si>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</si>
  <si>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</si>
  <si>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</si>
  <si>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</si>
  <si>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</si>
  <si>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</si>
  <si>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</si>
  <si>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</si>
  <si>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</si>
  <si>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</si>
  <si>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</si>
  <si>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</si>
  <si>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</si>
  <si>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</si>
  <si>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</si>
  <si>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</si>
  <si>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</si>
  <si>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</si>
  <si>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</si>
  <si>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</si>
  <si>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</si>
  <si>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</si>
  <si>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</si>
  <si>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</si>
  <si>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</si>
  <si>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</si>
  <si>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</si>
  <si>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</si>
  <si>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</si>
  <si>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</si>
  <si>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</si>
  <si>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</si>
  <si>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</si>
  <si>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</si>
  <si>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</si>
  <si>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</si>
  <si>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</si>
  <si>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</si>
  <si>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</si>
  <si>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</si>
  <si>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</si>
  <si>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</si>
  <si>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</si>
  <si>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</si>
  <si>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</si>
  <si>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</si>
  <si>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</si>
  <si>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</si>
  <si>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</si>
  <si>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</si>
  <si>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</si>
  <si>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</si>
  <si>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</si>
  <si>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</si>
  <si>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</si>
  <si>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</si>
  <si>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</si>
  <si>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</si>
  <si>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</si>
  <si>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</si>
  <si>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</si>
  <si>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</si>
  <si>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</si>
  <si>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</si>
  <si>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</si>
  <si>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</si>
  <si>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</si>
  <si>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</si>
  <si>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</si>
  <si>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</si>
  <si>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</si>
  <si>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</si>
  <si>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</si>
  <si>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</si>
  <si>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</si>
  <si>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</si>
  <si>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</si>
  <si>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</si>
  <si>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</si>
  <si>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</si>
  <si>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</si>
  <si>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</si>
  <si>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</si>
  <si>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</si>
  <si>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</si>
  <si>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</si>
  <si>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</si>
  <si>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</si>
  <si>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</si>
  <si>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</si>
  <si>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</si>
  <si>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</si>
  <si>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</si>
  <si>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</si>
  <si>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</si>
  <si>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</si>
  <si>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</si>
  <si>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</si>
  <si>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</si>
  <si>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</si>
  <si>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</si>
  <si>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</si>
  <si>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</si>
  <si>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</si>
  <si>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</si>
  <si>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</si>
  <si>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</si>
  <si>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</si>
  <si>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</si>
  <si>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</si>
  <si>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</si>
  <si>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</si>
  <si>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</si>
  <si>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</si>
  <si>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</si>
  <si>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</si>
  <si>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</si>
  <si>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</si>
  <si>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</si>
  <si>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</si>
  <si>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</si>
  <si>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</si>
  <si>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</si>
  <si>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</si>
  <si>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</si>
  <si>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</si>
  <si>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</si>
  <si>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</si>
  <si>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</si>
  <si>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</si>
  <si>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</si>
  <si>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</si>
  <si>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</si>
  <si>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</si>
  <si>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</si>
  <si>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</si>
  <si>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</si>
  <si>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</si>
  <si>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</si>
  <si>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</si>
  <si>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</si>
  <si>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</si>
  <si>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</si>
  <si>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</si>
  <si>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</si>
  <si>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</si>
  <si>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</si>
  <si>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</si>
  <si>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</si>
  <si>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</si>
  <si>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</si>
  <si>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</si>
  <si>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</si>
  <si>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</si>
  <si>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</si>
  <si>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</si>
  <si>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</si>
  <si>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</si>
  <si>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</si>
  <si>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</si>
  <si>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</si>
  <si>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</si>
  <si>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</si>
  <si>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</si>
  <si>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</si>
  <si>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</si>
  <si>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</si>
  <si>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</si>
  <si>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</si>
  <si>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</si>
  <si>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</si>
  <si>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</si>
  <si>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</si>
  <si>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</si>
  <si>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</si>
  <si>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</si>
  <si>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</si>
  <si>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</si>
  <si>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</si>
  <si>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</si>
  <si>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</si>
  <si>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</si>
  <si>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</si>
  <si>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</si>
  <si>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</si>
  <si>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</si>
  <si>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</si>
  <si>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</si>
  <si>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</si>
  <si>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</si>
  <si>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</si>
  <si>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</si>
  <si>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</si>
  <si>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</si>
  <si>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</si>
  <si>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</si>
  <si>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</si>
  <si>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</si>
  <si>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</si>
  <si>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</si>
  <si>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</si>
  <si>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</si>
  <si>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</si>
  <si>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</si>
  <si>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</si>
  <si>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</si>
  <si>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</si>
  <si>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</si>
  <si>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</si>
  <si>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</si>
  <si>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</si>
  <si>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</si>
  <si>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</si>
  <si>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</si>
  <si>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</si>
  <si>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</si>
  <si>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</si>
  <si>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</si>
  <si>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</si>
  <si>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</si>
  <si>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</si>
  <si>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</si>
  <si>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</si>
  <si>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</si>
  <si>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</si>
  <si>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</si>
  <si>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</si>
  <si>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</si>
  <si>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</si>
  <si>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</si>
  <si>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</si>
  <si>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</si>
  <si>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</si>
  <si>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</si>
  <si>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</si>
  <si>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</si>
  <si>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</si>
  <si>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</si>
  <si>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</si>
  <si>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</si>
  <si>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</si>
  <si>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</si>
  <si>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</si>
  <si>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</si>
  <si>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</si>
  <si>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</si>
  <si>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</si>
  <si>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</si>
  <si>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</si>
  <si>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</si>
  <si>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</si>
  <si>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</si>
  <si>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</si>
  <si>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</si>
  <si>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</si>
  <si>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</si>
  <si>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</si>
  <si>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</si>
  <si>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</si>
  <si>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</si>
  <si>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</si>
  <si>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</si>
  <si>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</si>
  <si>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</si>
  <si>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</si>
  <si>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</si>
  <si>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</si>
  <si>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</si>
  <si>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</si>
  <si>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</si>
  <si>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</si>
  <si>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</si>
  <si>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</si>
  <si>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</si>
  <si>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</si>
  <si>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</si>
  <si>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</si>
  <si>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</si>
  <si>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</si>
  <si>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</si>
  <si>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</si>
  <si>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</si>
  <si>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</si>
  <si>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</si>
  <si>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</si>
  <si>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</si>
  <si>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</si>
  <si>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</si>
  <si>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</si>
  <si>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</si>
  <si>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</si>
  <si>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</si>
  <si>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</si>
  <si>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</si>
  <si>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</si>
  <si>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</si>
  <si>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</si>
  <si>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</si>
  <si>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</si>
  <si>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</si>
  <si>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</si>
  <si>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</si>
  <si>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</si>
  <si>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</si>
  <si>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</si>
  <si>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</si>
  <si>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</si>
  <si>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</si>
  <si>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</si>
  <si>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</si>
  <si>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</si>
  <si>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</si>
  <si>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</si>
  <si>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</si>
  <si>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</si>
  <si>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</si>
  <si>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</si>
  <si>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</si>
  <si>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</si>
  <si>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</si>
  <si>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</si>
  <si>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</si>
  <si>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</si>
  <si>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</si>
  <si>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</si>
  <si>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</si>
  <si>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</si>
  <si>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</si>
  <si>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</si>
  <si>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</si>
  <si>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</si>
  <si>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</si>
  <si>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</si>
  <si>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</si>
  <si>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</si>
  <si>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</si>
  <si>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</si>
  <si>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</si>
  <si>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</si>
  <si>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</si>
  <si>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</si>
  <si>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</si>
  <si>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</si>
  <si>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</si>
  <si>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</si>
  <si>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</si>
  <si>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</si>
  <si>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</si>
  <si>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</si>
  <si>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</si>
  <si>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</si>
  <si>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</si>
  <si>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</si>
  <si>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</si>
  <si>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</si>
  <si>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</si>
  <si>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</si>
  <si>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</si>
  <si>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</si>
  <si>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</si>
  <si>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</si>
  <si>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</si>
  <si>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</si>
  <si>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</si>
  <si>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</si>
  <si>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</si>
  <si>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</si>
  <si>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</si>
  <si>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</si>
  <si>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</si>
  <si>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</si>
  <si>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</si>
  <si>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</si>
  <si>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</si>
  <si>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</si>
  <si>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</si>
  <si>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</si>
  <si>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</si>
  <si>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</si>
  <si>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</si>
  <si>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</si>
  <si>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</si>
  <si>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</si>
  <si>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</si>
  <si>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</si>
  <si>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</si>
  <si>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</si>
  <si>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</si>
  <si>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</si>
  <si>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</si>
  <si>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</si>
  <si>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</si>
  <si>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</si>
  <si>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</si>
  <si>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</si>
  <si>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</si>
  <si>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</si>
  <si>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</si>
  <si>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</si>
  <si>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</si>
  <si>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</si>
  <si>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</si>
  <si>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</si>
  <si>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</si>
  <si>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</si>
  <si>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</si>
  <si>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</si>
  <si>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</si>
  <si>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</si>
  <si>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</si>
  <si>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</si>
  <si>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</si>
  <si>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</si>
  <si>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</si>
  <si>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</si>
  <si>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</si>
  <si>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</si>
  <si>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</si>
  <si>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</si>
  <si>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</si>
  <si>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</si>
  <si>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</si>
  <si>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</si>
  <si>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</si>
  <si>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</si>
  <si>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</si>
  <si>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</si>
  <si>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</si>
  <si>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</si>
  <si>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</si>
  <si>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</si>
  <si>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</si>
  <si>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</si>
  <si>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</si>
  <si>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</si>
  <si>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</si>
  <si>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</si>
  <si>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</si>
  <si>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</si>
  <si>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</si>
  <si>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</si>
  <si>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</si>
  <si>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</si>
  <si>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</si>
  <si>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</si>
  <si>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</si>
  <si>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</si>
  <si>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</si>
  <si>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</si>
  <si>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</si>
  <si>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</si>
  <si>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</si>
  <si>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</si>
  <si>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</si>
  <si>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</si>
  <si>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</si>
  <si>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</si>
  <si>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</si>
  <si>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</si>
  <si>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</si>
  <si>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</si>
  <si>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</si>
  <si>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</si>
  <si>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</si>
  <si>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</si>
  <si>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</si>
  <si>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</si>
  <si>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</si>
  <si>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</si>
  <si>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</si>
  <si>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</si>
  <si>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</si>
  <si>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</si>
  <si>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</si>
  <si>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</si>
  <si>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</si>
  <si>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</si>
  <si>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</si>
  <si>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</si>
  <si>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</si>
  <si>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</si>
  <si>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</si>
  <si>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</si>
  <si>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</si>
  <si>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</si>
  <si>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</si>
  <si>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</si>
  <si>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</si>
  <si>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</si>
  <si>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</si>
  <si>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</si>
  <si>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</si>
  <si>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</si>
  <si>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</si>
  <si>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</si>
  <si>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</si>
  <si>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</si>
  <si>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</si>
  <si>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</si>
  <si>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</si>
  <si>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</si>
  <si>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</si>
  <si>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</si>
  <si>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</si>
  <si>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</si>
  <si>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</si>
  <si>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</si>
  <si>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</si>
  <si>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</si>
  <si>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</si>
  <si>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</si>
  <si>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</si>
  <si>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</si>
  <si>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</si>
  <si>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</si>
  <si>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</si>
  <si>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</si>
  <si>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</si>
  <si>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</si>
  <si>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</si>
  <si>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</si>
  <si>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</si>
  <si>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</si>
  <si>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</si>
  <si>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</si>
  <si>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</si>
  <si>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</si>
  <si>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</si>
  <si>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</si>
  <si>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</si>
  <si>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</si>
  <si>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</si>
  <si>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</si>
  <si>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</si>
  <si>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</si>
  <si>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</si>
  <si>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</si>
  <si>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</si>
  <si>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</si>
  <si>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</si>
  <si>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</si>
  <si>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</si>
  <si>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</si>
  <si>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</si>
  <si>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</si>
  <si>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</si>
  <si>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</si>
  <si>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</si>
  <si>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</si>
  <si>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</si>
  <si>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</si>
  <si>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</si>
  <si>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</si>
  <si>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</si>
  <si>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</si>
  <si>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</si>
  <si>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</si>
  <si>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</si>
  <si>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</si>
  <si>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</si>
  <si>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</si>
  <si>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</si>
  <si>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</si>
  <si>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</si>
  <si>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</si>
  <si>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</si>
  <si>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</si>
  <si>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</si>
  <si>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</si>
  <si>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</si>
  <si>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</si>
  <si>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</si>
  <si>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</si>
  <si>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</si>
  <si>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</si>
  <si>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</si>
  <si>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NSLNISP</t>
  </si>
  <si>
    <t>RUSTOMJEE</t>
  </si>
  <si>
    <t>TMB</t>
  </si>
  <si>
    <t>% Change in OI</t>
  </si>
  <si>
    <t>1800-1900</t>
  </si>
  <si>
    <t>1595-1655</t>
  </si>
  <si>
    <t>MINDACORP</t>
  </si>
  <si>
    <t>MANKIND</t>
  </si>
  <si>
    <t>NSE</t>
  </si>
  <si>
    <t>215-225</t>
  </si>
  <si>
    <t>145-150</t>
  </si>
  <si>
    <t>J</t>
  </si>
  <si>
    <t>MULTIPLIER SHARE &amp; STOCK ADVISORS PRIVATE LIMITED</t>
  </si>
  <si>
    <t>RKFORGE</t>
  </si>
  <si>
    <t>440-460</t>
  </si>
  <si>
    <t>SBLI</t>
  </si>
  <si>
    <t>60-70</t>
  </si>
  <si>
    <t>Profiit of Rs.65/-</t>
  </si>
  <si>
    <t>Profiit of Rs.145/-</t>
  </si>
  <si>
    <t>Profiit of Rs.42.50/-</t>
  </si>
  <si>
    <t>HRTI PRIVATE LIMITED</t>
  </si>
  <si>
    <t>149-155</t>
  </si>
  <si>
    <t>3180-3380</t>
  </si>
  <si>
    <t>ISGEC</t>
  </si>
  <si>
    <t>695-705</t>
  </si>
  <si>
    <t>124-130</t>
  </si>
  <si>
    <t>ATUL SEPT FUT</t>
  </si>
  <si>
    <t>HINDUNILVR 2560 CE 28-SEPT</t>
  </si>
  <si>
    <t>60-75</t>
  </si>
  <si>
    <t>RELIANCE 2480 CE 28-SEPT</t>
  </si>
  <si>
    <t xml:space="preserve">LATENTVIEW </t>
  </si>
  <si>
    <t>500-550</t>
  </si>
  <si>
    <t>NAUKRI SEPT FUT</t>
  </si>
  <si>
    <t>4470-4530</t>
  </si>
  <si>
    <t>670-700</t>
  </si>
  <si>
    <t>RELIANCE SEPT FUT</t>
  </si>
  <si>
    <t>2480-2520</t>
  </si>
  <si>
    <t>1640-1700</t>
  </si>
  <si>
    <t>380-425</t>
  </si>
  <si>
    <t>134-140</t>
  </si>
  <si>
    <t>LUPIN SEPT FUT</t>
  </si>
  <si>
    <t>1115-1125</t>
  </si>
  <si>
    <t>36.5</t>
  </si>
  <si>
    <t>Loss of Rs.13.5/-</t>
  </si>
  <si>
    <t>Profit of Rs.7.25/-</t>
  </si>
  <si>
    <t>Profit of Rs.7.75/-</t>
  </si>
  <si>
    <t>7500-7600</t>
  </si>
  <si>
    <t>Profit of Rs.10/-</t>
  </si>
  <si>
    <t>140-145</t>
  </si>
  <si>
    <t>5020-5270</t>
  </si>
  <si>
    <t>5700-6000</t>
  </si>
  <si>
    <t>FINNIFTY 19800 CE 05-SEP</t>
  </si>
  <si>
    <t>60-80</t>
  </si>
  <si>
    <t>ICICIGI SEP FUT</t>
  </si>
  <si>
    <t>1390-1415</t>
  </si>
  <si>
    <t>OFSS SEPT FUT</t>
  </si>
  <si>
    <t>4210-4250</t>
  </si>
  <si>
    <t>3650-3750</t>
  </si>
  <si>
    <t>Profit of Rs.190/-</t>
  </si>
  <si>
    <t>Profit of Rs.8.5/-</t>
  </si>
  <si>
    <t>Retail Research Technical Calls &amp; Fundamental Performance Report for the month of September-2023</t>
  </si>
  <si>
    <t>1993-2043</t>
  </si>
  <si>
    <t>Accu &lt;&gt;</t>
  </si>
  <si>
    <t>133.5-139.5</t>
  </si>
  <si>
    <t>150-160</t>
  </si>
  <si>
    <t>36</t>
  </si>
  <si>
    <t>2915-3015</t>
  </si>
  <si>
    <t>3200-3400</t>
  </si>
  <si>
    <t>BATAINDIA SEPT FUT</t>
  </si>
  <si>
    <t>1710-1730</t>
  </si>
  <si>
    <t>IPCALAB SEPT FUT</t>
  </si>
  <si>
    <t>910-930</t>
  </si>
  <si>
    <t>Profit of Rs.102/-</t>
  </si>
  <si>
    <t>Loss of Rs.23/-</t>
  </si>
  <si>
    <t>Profit of Rs.20/-</t>
  </si>
  <si>
    <t>Profit of Rs.16.5/-</t>
  </si>
  <si>
    <t>NIFTY 19600 PE 07-SEP</t>
  </si>
  <si>
    <t>58</t>
  </si>
  <si>
    <t>90-100</t>
  </si>
  <si>
    <t>GLENMARK AUG FUT</t>
  </si>
  <si>
    <t>789-803</t>
  </si>
  <si>
    <t>Profit of Rs.8/-</t>
  </si>
  <si>
    <t>560-590</t>
  </si>
  <si>
    <t>VIKASLIFE</t>
  </si>
  <si>
    <t>Vikas Lifecare Limited</t>
  </si>
  <si>
    <t>HI GROWTH CORPORATE SERVICES PVT LTD</t>
  </si>
  <si>
    <t>METROPOLIS SEPT FUT</t>
  </si>
  <si>
    <t>1460-1480</t>
  </si>
  <si>
    <t>LT SEPT FUT</t>
  </si>
  <si>
    <t>2780-2800</t>
  </si>
  <si>
    <t>Profit of Rs.43.5/-</t>
  </si>
  <si>
    <t>SUNPHARMA 1140 CE 28-SEPT</t>
  </si>
  <si>
    <t>22-28</t>
  </si>
  <si>
    <t>NAUKRI 4500 CE 28-SEPT</t>
  </si>
  <si>
    <t>140-160</t>
  </si>
  <si>
    <t>MARUTI 10300 CE 28-SEPT</t>
  </si>
  <si>
    <t>183.5</t>
  </si>
  <si>
    <t>225-250</t>
  </si>
  <si>
    <t>Profit of Rs.29/-</t>
  </si>
  <si>
    <t>113</t>
  </si>
  <si>
    <t>Profit of Rs.17/-</t>
  </si>
  <si>
    <t>TRENT 2120 CE 28-SEP</t>
  </si>
  <si>
    <t>64-74</t>
  </si>
  <si>
    <t>Profit of Rs.44/-</t>
  </si>
  <si>
    <t>POWERGRID SEPT FUT</t>
  </si>
  <si>
    <t>267-270</t>
  </si>
  <si>
    <t>42</t>
  </si>
  <si>
    <t>Loss of Rs.1/-</t>
  </si>
  <si>
    <t>Profit of Rs.43/-</t>
  </si>
  <si>
    <t>Profit of Rs.4/-</t>
  </si>
  <si>
    <t>Profit of Rs.7.5/-</t>
  </si>
  <si>
    <t>1205-1245</t>
  </si>
  <si>
    <t>1320-1400</t>
  </si>
  <si>
    <t>COLPAL 2050 CE 28-SEP</t>
  </si>
  <si>
    <t>45-55</t>
  </si>
  <si>
    <t>SIEMENS SEPT FUT</t>
  </si>
  <si>
    <t>4040-4080</t>
  </si>
  <si>
    <t>Profit of Rs.3/-</t>
  </si>
  <si>
    <t>ICICIBANK 980 CE 28-SEP</t>
  </si>
  <si>
    <t>18-20</t>
  </si>
  <si>
    <t>AXISBANK SEPT FUT</t>
  </si>
  <si>
    <t>1022-1040</t>
  </si>
  <si>
    <t>NIFTY 20000 CE 14-SEP</t>
  </si>
  <si>
    <t>100-130</t>
  </si>
  <si>
    <t>VISAGAR</t>
  </si>
  <si>
    <t>15.5</t>
  </si>
  <si>
    <t>Profit of Rs.2.25/-</t>
  </si>
  <si>
    <t>69</t>
  </si>
  <si>
    <t>Profit of Rs.53.5/-</t>
  </si>
  <si>
    <t>13</t>
  </si>
  <si>
    <t>Profit of Rs.9.5/-</t>
  </si>
  <si>
    <t>54</t>
  </si>
  <si>
    <t>Profit of Rs.5.5/-</t>
  </si>
  <si>
    <t>Loss of Rs.42.5/-</t>
  </si>
  <si>
    <t>629-649</t>
  </si>
  <si>
    <t>690-720</t>
  </si>
  <si>
    <t>660-700</t>
  </si>
  <si>
    <t>31</t>
  </si>
  <si>
    <t>Loss of Rs.13/-</t>
  </si>
  <si>
    <t>4600-4650</t>
  </si>
  <si>
    <t>7450-7550</t>
  </si>
  <si>
    <t>CANBK 370 CE SEP</t>
  </si>
  <si>
    <t>5.5-6.5</t>
  </si>
  <si>
    <t>FINNIFTY 20300 CE 12-SEP</t>
  </si>
  <si>
    <t>21.5</t>
  </si>
  <si>
    <t>50-70</t>
  </si>
  <si>
    <t>Loss of Rs.18-</t>
  </si>
  <si>
    <t>Profit of Rs.14/-</t>
  </si>
  <si>
    <t>SRUSTEELS</t>
  </si>
  <si>
    <t>JPPOWER</t>
  </si>
  <si>
    <t>Jaiprakash Power Ven. Lt</t>
  </si>
  <si>
    <t>JAINAM BROKING LIMITED</t>
  </si>
  <si>
    <t>601-621</t>
  </si>
  <si>
    <t>3.65</t>
  </si>
  <si>
    <t>Profit of Rs.0.9/-</t>
  </si>
  <si>
    <t>140-170</t>
  </si>
  <si>
    <t>Profit of Rs.95/-</t>
  </si>
  <si>
    <t>COFORGE SEPT FUT</t>
  </si>
  <si>
    <t>5550-5600</t>
  </si>
  <si>
    <t>HINDUNILVR 2520 CE SEP</t>
  </si>
  <si>
    <t>VOLTAS 890 CE SEP</t>
  </si>
  <si>
    <t>23-27</t>
  </si>
  <si>
    <t>Profit of Rs.2.75/-</t>
  </si>
  <si>
    <t>ALKEM SEPT FUT</t>
  </si>
  <si>
    <t>3810-3860</t>
  </si>
  <si>
    <t>Profit of Rs.12.5/-</t>
  </si>
  <si>
    <t>M</t>
  </si>
  <si>
    <t>DRREDDY 5750 CE SEP</t>
  </si>
  <si>
    <t>Loss of Rs.90/-</t>
  </si>
  <si>
    <t>EPIGRAL</t>
  </si>
  <si>
    <t>F3 ADVISORS PRIVATE LIMITED</t>
  </si>
  <si>
    <t>92.5</t>
  </si>
  <si>
    <t>Profit of Rs.22/-</t>
  </si>
  <si>
    <t>Profit of Rs.65/-</t>
  </si>
  <si>
    <t>BANKNIFTY 46000 PE 20-SEP</t>
  </si>
  <si>
    <t>400-450</t>
  </si>
  <si>
    <t>INFY 1510 CE 28-SEP</t>
  </si>
  <si>
    <t>30-35</t>
  </si>
  <si>
    <t>FINNIFTY 20400 PE 18-SEP</t>
  </si>
  <si>
    <t>100-120</t>
  </si>
  <si>
    <t>Profit of Rs.35/-</t>
  </si>
  <si>
    <t>Profit of Rs.110/-</t>
  </si>
  <si>
    <t>BANKNIFTY 46000 PE 28-SEP</t>
  </si>
  <si>
    <t>520-620</t>
  </si>
  <si>
    <t>7325-7335</t>
  </si>
  <si>
    <t>Loss of Rs.57.5/-</t>
  </si>
  <si>
    <t>Profit of Rs.45/-</t>
  </si>
  <si>
    <t>Profit of Rs.7.6/-</t>
  </si>
  <si>
    <t>Profit of Rs.48/-</t>
  </si>
  <si>
    <t>AAPLUSTRAD</t>
  </si>
  <si>
    <t>CITADEL SECURITIES INDIA MARKETS PRIVATE LIMITED</t>
  </si>
  <si>
    <t>PANACEABIO</t>
  </si>
  <si>
    <t>Panacea Biotec Ltd.</t>
  </si>
  <si>
    <t>CRONY VYAPAR PVT LTD</t>
  </si>
  <si>
    <t>TRF</t>
  </si>
  <si>
    <t>TRF Limited</t>
  </si>
  <si>
    <t>TRU</t>
  </si>
  <si>
    <t>TruCap Finance Limited</t>
  </si>
  <si>
    <t>330-350</t>
  </si>
  <si>
    <t>450-500</t>
  </si>
  <si>
    <t>FINNIFTY 20450 PE 20-SEP</t>
  </si>
  <si>
    <t>370-375</t>
  </si>
  <si>
    <t>Loss of Rs.9.5-</t>
  </si>
  <si>
    <t>125-150</t>
  </si>
  <si>
    <t>Loss of Rs.38-</t>
  </si>
  <si>
    <t>KALPANA MADHANI SECURITIES PRIVATE LIMITED</t>
  </si>
  <si>
    <t>MANSI SHARE &amp; STOCK ADVISORS PRIVATE LIMITED</t>
  </si>
  <si>
    <t>ELIXIR</t>
  </si>
  <si>
    <t>INDBANK</t>
  </si>
  <si>
    <t>KAHAN</t>
  </si>
  <si>
    <t>BONANZA COMMODITY BROKERS PRIVATE LIMITED</t>
  </si>
  <si>
    <t>PARESH DHIRAJLAL SHAH</t>
  </si>
  <si>
    <t>KCLINFRA</t>
  </si>
  <si>
    <t>JIGNESH AMRUTLAL THOBHANI</t>
  </si>
  <si>
    <t>SANJIVIN</t>
  </si>
  <si>
    <t>MIRAL BHOOT HUF</t>
  </si>
  <si>
    <t>NIKHIL RAJESH SINGH</t>
  </si>
  <si>
    <t>JANAK NAVINBHAI PANCHAL</t>
  </si>
  <si>
    <t>BPL</t>
  </si>
  <si>
    <t>BPL Ltd.</t>
  </si>
  <si>
    <t>DHANBANK</t>
  </si>
  <si>
    <t>Dhanlaxmi Bank Limited</t>
  </si>
  <si>
    <t>QE SECURITIES LLP</t>
  </si>
  <si>
    <t>Indbank Merchant Banking</t>
  </si>
  <si>
    <t>MTNL</t>
  </si>
  <si>
    <t>Maha Tel Nigam Ltd.</t>
  </si>
  <si>
    <t>NK SECURITIES RESEARCH PRIVATE LIMITED</t>
  </si>
  <si>
    <t>SOUTHBANK</t>
  </si>
  <si>
    <t>South Indian Bank Ltd.</t>
  </si>
  <si>
    <t>ELAN VENTURES PRIVATE LIMITED</t>
  </si>
  <si>
    <t>GISOLUTION</t>
  </si>
  <si>
    <t>GI Engineering Solutions</t>
  </si>
  <si>
    <t>G G ENGINEERING LIMITED</t>
  </si>
  <si>
    <t>SERUM INSTITUTE OF INDIA PRIVATE LIMITED</t>
  </si>
  <si>
    <t>LTIM 5550 CE SEP</t>
  </si>
  <si>
    <t>Loss of Rs.22.5-</t>
  </si>
  <si>
    <t>2465-2585</t>
  </si>
  <si>
    <t>2800-2950</t>
  </si>
  <si>
    <t>76-79</t>
  </si>
  <si>
    <t>110-140</t>
  </si>
  <si>
    <t>Profit of Rs.200/-</t>
  </si>
  <si>
    <t>ASHOK AMRITLAL SHAH</t>
  </si>
  <si>
    <t>SAURABHTRIPATHI</t>
  </si>
  <si>
    <t>ADVIKCA</t>
  </si>
  <si>
    <t>AFEL</t>
  </si>
  <si>
    <t>ANUVA KAUR KEER</t>
  </si>
  <si>
    <t>BNL</t>
  </si>
  <si>
    <t>B B COMMERCIAL LTD</t>
  </si>
  <si>
    <t>HARDIKKUMAR MAIYAJIBHAI DESAI</t>
  </si>
  <si>
    <t>ENBETRD</t>
  </si>
  <si>
    <t>VIKAS AGRAWAL HUF</t>
  </si>
  <si>
    <t>GFIL</t>
  </si>
  <si>
    <t>SATVINDER SINGH</t>
  </si>
  <si>
    <t>AMIT BAJAJ</t>
  </si>
  <si>
    <t>MILIND MADHANI SECURITIES PRIVATE LIMITED</t>
  </si>
  <si>
    <t>AMIT BAJAJ HUF</t>
  </si>
  <si>
    <t>GRANDFONRY</t>
  </si>
  <si>
    <t>SYKES AND RAY EQUITIES (INDIA) LIMITED</t>
  </si>
  <si>
    <t>HITECHWIND</t>
  </si>
  <si>
    <t>MAMTA DEVI</t>
  </si>
  <si>
    <t>JEENANG NAVINBHAI SHETH</t>
  </si>
  <si>
    <t>IFL</t>
  </si>
  <si>
    <t>ISHITADR</t>
  </si>
  <si>
    <t>MOHAN DEEP CHANDIRAMANI HUF</t>
  </si>
  <si>
    <t>MELVILANTHONYREBELLO</t>
  </si>
  <si>
    <t>ASHWIN STOCKS AND INVESTMENT PRIVATE LIMITED</t>
  </si>
  <si>
    <t>YUGA STOCKS AND COMMODITIES PRIVATE LIMITED .</t>
  </si>
  <si>
    <t>KIRANSY-B</t>
  </si>
  <si>
    <t>SUDERSHAN TEXTPRINT PVT LTD</t>
  </si>
  <si>
    <t>MUKESH</t>
  </si>
  <si>
    <t>KKFIN</t>
  </si>
  <si>
    <t>RAJEEV KUMAR SINGH</t>
  </si>
  <si>
    <t>HARIVARDHAN STEEL &amp; ALLOYS PRIVATE LIMTED</t>
  </si>
  <si>
    <t>MFSINTRCRP</t>
  </si>
  <si>
    <t>CHIRAG PAREKH</t>
  </si>
  <si>
    <t>RAMESH A SHAH</t>
  </si>
  <si>
    <t>BHAVESH ASHWINBHAI SHAH</t>
  </si>
  <si>
    <t>OMANSH</t>
  </si>
  <si>
    <t>VIVEK KUMAR RATAKONDA</t>
  </si>
  <si>
    <t>ORIRAIL</t>
  </si>
  <si>
    <t>SHARMIN NASSER</t>
  </si>
  <si>
    <t>PGCRL</t>
  </si>
  <si>
    <t>KAUSHIK SHAH SHARES &amp; SEC. LTD</t>
  </si>
  <si>
    <t>GAURI NANDAN TRADERS</t>
  </si>
  <si>
    <t>PRIMIND</t>
  </si>
  <si>
    <t>ANISHA FINCAP CONSULTANTS LLP</t>
  </si>
  <si>
    <t>SUREKHA HARAN</t>
  </si>
  <si>
    <t>SKSE SECURITIES LIMITED CORP CM/TM PROP A/C</t>
  </si>
  <si>
    <t>NARMADABEN VAGHELA</t>
  </si>
  <si>
    <t>SELLWIN</t>
  </si>
  <si>
    <t>SWATI VASANT SANAS</t>
  </si>
  <si>
    <t>SUNITABEN BHAVARLAL MODI</t>
  </si>
  <si>
    <t>SHIVAEXPO</t>
  </si>
  <si>
    <t>ABHINAV UPADHYAY</t>
  </si>
  <si>
    <t>AKSHITA SETHIA</t>
  </si>
  <si>
    <t>SHOORA</t>
  </si>
  <si>
    <t>NAMAN SECURITIES &amp; FINANCE PVT. LTD.</t>
  </si>
  <si>
    <t>RIKHAV SECURITIES LIMITED</t>
  </si>
  <si>
    <t>KESAR TRACOM INDIA LLP</t>
  </si>
  <si>
    <t>ANANT OVERSEAS PVT. LTD.</t>
  </si>
  <si>
    <t>VIKAS RAMESH MEHTA</t>
  </si>
  <si>
    <t>BLUEPEAK CONSULTANCY LLP</t>
  </si>
  <si>
    <t>STML</t>
  </si>
  <si>
    <t>MAVEN INDIA FUND</t>
  </si>
  <si>
    <t>SWADEIN</t>
  </si>
  <si>
    <t>VIJAYALAXMI DEVELOPERS</t>
  </si>
  <si>
    <t>TAAZAINT</t>
  </si>
  <si>
    <t>MALLESHMADHUKARREDDY</t>
  </si>
  <si>
    <t>MEGHNA AMRISH PIPADA</t>
  </si>
  <si>
    <t>VASUDHAGAM</t>
  </si>
  <si>
    <t>SYNEMATIC MEDIA AND CONSULTING PRIVATE LIMITED</t>
  </si>
  <si>
    <t>AARNAH CAPITAL ADVISORS PVT LTD</t>
  </si>
  <si>
    <t>VOLLF</t>
  </si>
  <si>
    <t>ASHISH KANKARIA HUF</t>
  </si>
  <si>
    <t>ADROITINFO</t>
  </si>
  <si>
    <t>Adroit Infotech Limited</t>
  </si>
  <si>
    <t>DREAM ACHIEVER CONSULTANCY SERVICES PRIVATE LIMITED</t>
  </si>
  <si>
    <t>AROGRANITE</t>
  </si>
  <si>
    <t>Aro Granite Industries Li</t>
  </si>
  <si>
    <t>JATESH JAIN</t>
  </si>
  <si>
    <t>ASAHISONG</t>
  </si>
  <si>
    <t>Asahi Songwon Color Ltd</t>
  </si>
  <si>
    <t>AVG</t>
  </si>
  <si>
    <t>AVG Logistics Limited</t>
  </si>
  <si>
    <t>NAVRATRI SHARE TRADING PRIVATE LIMITED .</t>
  </si>
  <si>
    <t>BAIDFIN</t>
  </si>
  <si>
    <t>Baid Finserv Limited</t>
  </si>
  <si>
    <t>CELEBRITY</t>
  </si>
  <si>
    <t>Celebrity Fashions Limite</t>
  </si>
  <si>
    <t>PRRSAAR COMMODITIES PVT LTD</t>
  </si>
  <si>
    <t>AAKRAYA RESEARCH LLP</t>
  </si>
  <si>
    <t>VIJIT TRADING</t>
  </si>
  <si>
    <t>Easy Trip Planners Ltd</t>
  </si>
  <si>
    <t>EMKAYTOOLS</t>
  </si>
  <si>
    <t>Emkay Tap &amp; Cut. Tool Ltd</t>
  </si>
  <si>
    <t>ANMESH TRADE &amp; INVESTMENTS</t>
  </si>
  <si>
    <t>GMRP&amp;UI</t>
  </si>
  <si>
    <t>GMR Pow and Urban Infra L</t>
  </si>
  <si>
    <t>PACE STOCK BROKING SERVICES PVT LTD</t>
  </si>
  <si>
    <t>BABUBHAI JESABHAI AHIR</t>
  </si>
  <si>
    <t>IPL</t>
  </si>
  <si>
    <t>India Pesticides Limited</t>
  </si>
  <si>
    <t>MSB E TRADE SECURITIES LIMITED</t>
  </si>
  <si>
    <t>JIWANRAM</t>
  </si>
  <si>
    <t>Jiwanram Sheoduttra Ind L</t>
  </si>
  <si>
    <t>SS CORPORATE SECURITIES LIMITED</t>
  </si>
  <si>
    <t>JLHL</t>
  </si>
  <si>
    <t>Jupiter Life Line Hosp L</t>
  </si>
  <si>
    <t>ELIXIR WEALTH MANAGEMENT PRIVATE LIMITED</t>
  </si>
  <si>
    <t>MAKS</t>
  </si>
  <si>
    <t>Maks Energy Sol India Ltd</t>
  </si>
  <si>
    <t>STATSOL RESEARCH LLP</t>
  </si>
  <si>
    <t>KADAYAM RAMANATHAN  BHARAT</t>
  </si>
  <si>
    <t>NGIL-RE1</t>
  </si>
  <si>
    <t>Nakoda Grp of Ind Ltd</t>
  </si>
  <si>
    <t>RITU SHAILESH LAKHOTIA</t>
  </si>
  <si>
    <t>PAWAN KUMAR JAIN</t>
  </si>
  <si>
    <t>NISHA NARESHKUMAR KHUNGAR</t>
  </si>
  <si>
    <t>CAPITAL CORPORATION</t>
  </si>
  <si>
    <t>NIKHIL OMPRAKASH MALPANI</t>
  </si>
  <si>
    <t>ARCHANA PAWAN JAIN</t>
  </si>
  <si>
    <t>SAMEET A KHATRI</t>
  </si>
  <si>
    <t>ASHOK NATTTHUMALJI KHATRI</t>
  </si>
  <si>
    <t>DEEPA VINAY BAFNA</t>
  </si>
  <si>
    <t>ASHWINI NAMDEO BANKAR</t>
  </si>
  <si>
    <t>SITADEVI SHAMSUNDER LAKHOTIYA</t>
  </si>
  <si>
    <t>VINAY BHIKAMCHAND BAFNA (HUF)</t>
  </si>
  <si>
    <t>RAMCOSYS</t>
  </si>
  <si>
    <t>Ramco Systems Limited</t>
  </si>
  <si>
    <t>SECURCRED</t>
  </si>
  <si>
    <t>SecUR Credentials Limited</t>
  </si>
  <si>
    <t>VISASTEEL</t>
  </si>
  <si>
    <t>Visa Steel Limited</t>
  </si>
  <si>
    <t>VISA INDUSTRIES LIMITED</t>
  </si>
  <si>
    <t>SOFTPOINT TECHNOLOGIES PRIVATE LIMITED</t>
  </si>
  <si>
    <t>GIRIRAJ STOCK BROKING PRIVATE LIMITED</t>
  </si>
  <si>
    <t>PRAVIN NAVALCHAND CHOUDHARY</t>
  </si>
  <si>
    <t>JAYESH CHOUDHARY</t>
  </si>
  <si>
    <t>MANJU PRAVEEN CHAUDHARI</t>
  </si>
  <si>
    <t>VCL</t>
  </si>
  <si>
    <t>Vaxtex Cotfab Limited</t>
  </si>
  <si>
    <t>ASHOKBHAI MADHUBHAI KORAT</t>
  </si>
  <si>
    <t>ABHISHEK AGARWAL</t>
  </si>
  <si>
    <t>M PRASAD &amp; CO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</si>
</sst>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2">
    <xf numFmtId="0" fontId="0" fillId="0" borderId="0"/>
    <xf numFmtId="0" fontId="2" fillId="0" borderId="24"/>
    <xf numFmtId="0" fontId="2" fillId="0" borderId="24"/>
    <xf numFmtId="0" fontId="40" fillId="0" borderId="34" applyNumberFormat="0" applyFill="0" applyAlignment="0" applyProtection="0"/>
    <xf numFmtId="0" fontId="41" fillId="0" borderId="35" applyNumberFormat="0" applyFill="0" applyAlignment="0" applyProtection="0"/>
    <xf numFmtId="0" fontId="42" fillId="0" borderId="36" applyNumberFormat="0" applyFill="0" applyAlignment="0" applyProtection="0"/>
    <xf numFmtId="0" fontId="46" fillId="20" borderId="37" applyNumberFormat="0" applyAlignment="0" applyProtection="0"/>
    <xf numFmtId="0" fontId="47" fillId="21" borderId="38" applyNumberFormat="0" applyAlignment="0" applyProtection="0"/>
    <xf numFmtId="0" fontId="48" fillId="21" borderId="37" applyNumberFormat="0" applyAlignment="0" applyProtection="0"/>
    <xf numFmtId="0" fontId="49" fillId="0" borderId="39" applyNumberFormat="0" applyFill="0" applyAlignment="0" applyProtection="0"/>
    <xf numFmtId="0" fontId="50" fillId="22" borderId="40" applyNumberFormat="0" applyAlignment="0" applyProtection="0"/>
    <xf numFmtId="0" fontId="53" fillId="0" borderId="42" applyNumberFormat="0" applyFill="0" applyAlignment="0" applyProtection="0"/>
    <xf numFmtId="0" fontId="1" fillId="0" borderId="24"/>
    <xf numFmtId="0" fontId="1" fillId="25" borderId="24" applyNumberFormat="0" applyBorder="0" applyAlignment="0" applyProtection="0"/>
    <xf numFmtId="0" fontId="1" fillId="29" borderId="24" applyNumberFormat="0" applyBorder="0" applyAlignment="0" applyProtection="0"/>
    <xf numFmtId="0" fontId="1" fillId="33" borderId="24" applyNumberFormat="0" applyBorder="0" applyAlignment="0" applyProtection="0"/>
    <xf numFmtId="0" fontId="1" fillId="37" borderId="24" applyNumberFormat="0" applyBorder="0" applyAlignment="0" applyProtection="0"/>
    <xf numFmtId="0" fontId="1" fillId="41" borderId="24" applyNumberFormat="0" applyBorder="0" applyAlignment="0" applyProtection="0"/>
    <xf numFmtId="0" fontId="1" fillId="45" borderId="24" applyNumberFormat="0" applyBorder="0" applyAlignment="0" applyProtection="0"/>
    <xf numFmtId="0" fontId="1" fillId="26" borderId="24" applyNumberFormat="0" applyBorder="0" applyAlignment="0" applyProtection="0"/>
    <xf numFmtId="0" fontId="1" fillId="30" borderId="24" applyNumberFormat="0" applyBorder="0" applyAlignment="0" applyProtection="0"/>
    <xf numFmtId="0" fontId="1" fillId="34" borderId="24" applyNumberFormat="0" applyBorder="0" applyAlignment="0" applyProtection="0"/>
    <xf numFmtId="0" fontId="1" fillId="38" borderId="24" applyNumberFormat="0" applyBorder="0" applyAlignment="0" applyProtection="0"/>
    <xf numFmtId="0" fontId="1" fillId="42" borderId="24" applyNumberFormat="0" applyBorder="0" applyAlignment="0" applyProtection="0"/>
    <xf numFmtId="0" fontId="1" fillId="46" borderId="24" applyNumberFormat="0" applyBorder="0" applyAlignment="0" applyProtection="0"/>
    <xf numFmtId="0" fontId="54" fillId="27" borderId="24" applyNumberFormat="0" applyBorder="0" applyAlignment="0" applyProtection="0"/>
    <xf numFmtId="0" fontId="54" fillId="31" borderId="24" applyNumberFormat="0" applyBorder="0" applyAlignment="0" applyProtection="0"/>
    <xf numFmtId="0" fontId="54" fillId="35" borderId="24" applyNumberFormat="0" applyBorder="0" applyAlignment="0" applyProtection="0"/>
    <xf numFmtId="0" fontId="54" fillId="39" borderId="24" applyNumberFormat="0" applyBorder="0" applyAlignment="0" applyProtection="0"/>
    <xf numFmtId="0" fontId="54" fillId="43" borderId="24" applyNumberFormat="0" applyBorder="0" applyAlignment="0" applyProtection="0"/>
    <xf numFmtId="0" fontId="54" fillId="47" borderId="24" applyNumberFormat="0" applyBorder="0" applyAlignment="0" applyProtection="0"/>
    <xf numFmtId="0" fontId="54" fillId="24" borderId="24" applyNumberFormat="0" applyBorder="0" applyAlignment="0" applyProtection="0"/>
    <xf numFmtId="0" fontId="54" fillId="28" borderId="24" applyNumberFormat="0" applyBorder="0" applyAlignment="0" applyProtection="0"/>
    <xf numFmtId="0" fontId="54" fillId="32" borderId="24" applyNumberFormat="0" applyBorder="0" applyAlignment="0" applyProtection="0"/>
    <xf numFmtId="0" fontId="54" fillId="36" borderId="24" applyNumberFormat="0" applyBorder="0" applyAlignment="0" applyProtection="0"/>
    <xf numFmtId="0" fontId="54" fillId="40" borderId="24" applyNumberFormat="0" applyBorder="0" applyAlignment="0" applyProtection="0"/>
    <xf numFmtId="0" fontId="54" fillId="44" borderId="24" applyNumberFormat="0" applyBorder="0" applyAlignment="0" applyProtection="0"/>
    <xf numFmtId="0" fontId="44" fillId="18" borderId="24" applyNumberFormat="0" applyBorder="0" applyAlignment="0" applyProtection="0"/>
    <xf numFmtId="0" fontId="52" fillId="0" borderId="24" applyNumberFormat="0" applyFill="0" applyBorder="0" applyAlignment="0" applyProtection="0"/>
    <xf numFmtId="0" fontId="43" fillId="17" borderId="24" applyNumberFormat="0" applyBorder="0" applyAlignment="0" applyProtection="0"/>
    <xf numFmtId="0" fontId="42" fillId="0" borderId="24" applyNumberFormat="0" applyFill="0" applyBorder="0" applyAlignment="0" applyProtection="0"/>
    <xf numFmtId="0" fontId="55" fillId="0" borderId="24" applyNumberFormat="0" applyFill="0" applyBorder="0" applyAlignment="0" applyProtection="0">
      <alignment vertical="top"/>
      <protection locked="0"/>
    </xf>
    <xf numFmtId="0" fontId="56" fillId="19" borderId="24" applyNumberFormat="0" applyBorder="0" applyAlignment="0" applyProtection="0"/>
    <xf numFmtId="0" fontId="2" fillId="0" borderId="24"/>
    <xf numFmtId="0" fontId="2" fillId="0" borderId="24"/>
    <xf numFmtId="0" fontId="1" fillId="23" borderId="41" applyNumberFormat="0" applyFont="0" applyAlignment="0" applyProtection="0"/>
    <xf numFmtId="9" fontId="1" fillId="0" borderId="24" applyFont="0" applyFill="0" applyBorder="0" applyAlignment="0" applyProtection="0"/>
    <xf numFmtId="0" fontId="57" fillId="0" borderId="24" applyNumberFormat="0" applyFill="0" applyBorder="0" applyAlignment="0" applyProtection="0"/>
    <xf numFmtId="0" fontId="51" fillId="0" borderId="24" applyNumberFormat="0" applyFill="0" applyBorder="0" applyAlignment="0" applyProtection="0"/>
    <xf numFmtId="0" fontId="2" fillId="0" borderId="24"/>
    <xf numFmtId="0" fontId="2" fillId="0" borderId="24"/>
    <xf numFmtId="0" fontId="2" fillId="0" borderId="24"/>
    <xf numFmtId="43" fontId="1" fillId="0" borderId="24" applyFont="0" applyFill="0" applyBorder="0" applyAlignment="0" applyProtection="0"/>
    <xf numFmtId="0" fontId="1" fillId="23" borderId="41" applyNumberFormat="0" applyFont="0" applyAlignment="0" applyProtection="0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39" fillId="0" borderId="24" applyNumberFormat="0" applyFill="0" applyBorder="0" applyAlignment="0" applyProtection="0"/>
    <xf numFmtId="0" fontId="45" fillId="19" borderId="24" applyNumberFormat="0" applyBorder="0" applyAlignment="0" applyProtection="0"/>
    <xf numFmtId="0" fontId="1" fillId="27" borderId="24" applyNumberFormat="0" applyBorder="0" applyAlignment="0" applyProtection="0"/>
    <xf numFmtId="0" fontId="1" fillId="31" borderId="24" applyNumberFormat="0" applyBorder="0" applyAlignment="0" applyProtection="0"/>
    <xf numFmtId="0" fontId="1" fillId="35" borderId="24" applyNumberFormat="0" applyBorder="0" applyAlignment="0" applyProtection="0"/>
    <xf numFmtId="0" fontId="1" fillId="39" borderId="24" applyNumberFormat="0" applyBorder="0" applyAlignment="0" applyProtection="0"/>
    <xf numFmtId="0" fontId="1" fillId="43" borderId="24" applyNumberFormat="0" applyBorder="0" applyAlignment="0" applyProtection="0"/>
    <xf numFmtId="0" fontId="1" fillId="47" borderId="24" applyNumberFormat="0" applyBorder="0" applyAlignment="0" applyProtection="0"/>
    <xf numFmtId="43" fontId="1" fillId="0" borderId="24" applyFont="0" applyFill="0" applyBorder="0" applyAlignment="0" applyProtection="0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43" fontId="1" fillId="0" borderId="24" applyFont="0" applyFill="0" applyBorder="0" applyAlignment="0" applyProtection="0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58" fillId="0" borderId="24"/>
  </cellStyleXfs>
  <cellXfs count="370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15" fontId="5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8" fillId="0" borderId="2" xfId="0" applyFont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9" fillId="0" borderId="7" xfId="0" applyFont="1" applyBorder="1"/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2" xfId="0" applyFont="1" applyFill="1" applyBorder="1"/>
    <xf numFmtId="10" fontId="2" fillId="2" borderId="1" xfId="0" applyNumberFormat="1" applyFont="1" applyFill="1" applyBorder="1"/>
    <xf numFmtId="0" fontId="2" fillId="3" borderId="1" xfId="0" applyFont="1" applyFill="1" applyBorder="1"/>
    <xf numFmtId="0" fontId="10" fillId="5" borderId="1" xfId="0" applyFont="1" applyFill="1" applyBorder="1" applyAlignment="1">
      <alignment wrapText="1"/>
    </xf>
    <xf numFmtId="0" fontId="5" fillId="2" borderId="1" xfId="0" applyFont="1" applyFill="1" applyBorder="1"/>
    <xf numFmtId="0" fontId="11" fillId="2" borderId="1" xfId="0" applyFont="1" applyFill="1" applyBorder="1"/>
    <xf numFmtId="0" fontId="5" fillId="4" borderId="11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20" xfId="0" applyFont="1" applyBorder="1"/>
    <xf numFmtId="2" fontId="5" fillId="0" borderId="2" xfId="0" applyNumberFormat="1" applyFont="1" applyBorder="1"/>
    <xf numFmtId="0" fontId="5" fillId="0" borderId="2" xfId="0" applyFont="1" applyBorder="1"/>
    <xf numFmtId="2" fontId="2" fillId="0" borderId="2" xfId="0" applyNumberFormat="1" applyFont="1" applyBorder="1"/>
    <xf numFmtId="0" fontId="2" fillId="0" borderId="21" xfId="0" applyFont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2" fillId="2" borderId="1" xfId="0" applyNumberFormat="1" applyFont="1" applyFill="1" applyBorder="1"/>
    <xf numFmtId="2" fontId="2" fillId="3" borderId="1" xfId="0" applyNumberFormat="1" applyFont="1" applyFill="1" applyBorder="1"/>
    <xf numFmtId="2" fontId="5" fillId="4" borderId="15" xfId="0" applyNumberFormat="1" applyFont="1" applyFill="1" applyBorder="1" applyAlignment="1">
      <alignment horizontal="center" vertical="center" wrapText="1"/>
    </xf>
    <xf numFmtId="2" fontId="5" fillId="4" borderId="19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14" fillId="0" borderId="2" xfId="0" applyFont="1" applyBorder="1"/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5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5" fillId="4" borderId="2" xfId="0" applyNumberFormat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left"/>
    </xf>
    <xf numFmtId="3" fontId="2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3" fillId="5" borderId="1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left"/>
    </xf>
    <xf numFmtId="15" fontId="5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5" fillId="4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0" fontId="36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2" fontId="36" fillId="0" borderId="17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43" fontId="2" fillId="0" borderId="0" xfId="0" applyNumberFormat="1" applyFont="1"/>
    <xf numFmtId="0" fontId="5" fillId="2" borderId="1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1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2" fillId="0" borderId="0" xfId="0" applyNumberFormat="1" applyFont="1" applyAlignment="1">
      <alignment horizontal="center" vertical="top"/>
    </xf>
    <xf numFmtId="0" fontId="2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2" fontId="5" fillId="4" borderId="8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right"/>
    </xf>
    <xf numFmtId="0" fontId="30" fillId="0" borderId="28" xfId="0" applyFont="1" applyBorder="1"/>
    <xf numFmtId="0" fontId="5" fillId="4" borderId="3" xfId="0" applyFont="1" applyFill="1" applyBorder="1" applyAlignment="1">
      <alignment horizontal="center" wrapText="1"/>
    </xf>
    <xf numFmtId="0" fontId="35" fillId="0" borderId="0" xfId="0" applyFont="1"/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0" fontId="35" fillId="0" borderId="2" xfId="0" applyFont="1" applyBorder="1"/>
    <xf numFmtId="16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6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 vertical="center" wrapText="1"/>
    </xf>
    <xf numFmtId="1" fontId="2" fillId="9" borderId="2" xfId="0" applyNumberFormat="1" applyFont="1" applyFill="1" applyBorder="1" applyAlignment="1">
      <alignment horizontal="center" vertical="center"/>
    </xf>
    <xf numFmtId="167" fontId="2" fillId="9" borderId="2" xfId="0" applyNumberFormat="1" applyFont="1" applyFill="1" applyBorder="1" applyAlignment="1">
      <alignment horizontal="center" vertical="center"/>
    </xf>
    <xf numFmtId="167" fontId="2" fillId="9" borderId="2" xfId="0" applyNumberFormat="1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2" fontId="2" fillId="9" borderId="2" xfId="0" applyNumberFormat="1" applyFont="1" applyFill="1" applyBorder="1" applyAlignment="1">
      <alignment horizontal="center" vertical="center"/>
    </xf>
    <xf numFmtId="2" fontId="2" fillId="9" borderId="2" xfId="0" applyNumberFormat="1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2" fontId="2" fillId="9" borderId="2" xfId="0" applyNumberFormat="1" applyFont="1" applyFill="1" applyBorder="1" applyAlignment="1">
      <alignment horizontal="center" vertical="center" wrapText="1"/>
    </xf>
    <xf numFmtId="10" fontId="2" fillId="9" borderId="2" xfId="0" applyNumberFormat="1" applyFont="1" applyFill="1" applyBorder="1" applyAlignment="1">
      <alignment horizontal="center" vertical="center" wrapText="1"/>
    </xf>
    <xf numFmtId="167" fontId="2" fillId="9" borderId="2" xfId="0" applyNumberFormat="1" applyFont="1" applyFill="1" applyBorder="1" applyAlignment="1">
      <alignment horizontal="center" vertical="center" wrapText="1"/>
    </xf>
    <xf numFmtId="1" fontId="2" fillId="10" borderId="2" xfId="0" applyNumberFormat="1" applyFont="1" applyFill="1" applyBorder="1" applyAlignment="1">
      <alignment horizontal="center" vertical="center" wrapText="1"/>
    </xf>
    <xf numFmtId="167" fontId="2" fillId="10" borderId="2" xfId="0" applyNumberFormat="1" applyFont="1" applyFill="1" applyBorder="1" applyAlignment="1">
      <alignment horizontal="center" vertical="center" wrapText="1"/>
    </xf>
    <xf numFmtId="167" fontId="2" fillId="10" borderId="2" xfId="0" applyNumberFormat="1" applyFont="1" applyFill="1" applyBorder="1" applyAlignment="1">
      <alignment horizontal="left"/>
    </xf>
    <xf numFmtId="1" fontId="2" fillId="10" borderId="2" xfId="0" applyNumberFormat="1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2" fontId="2" fillId="10" borderId="2" xfId="0" applyNumberFormat="1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2" fontId="2" fillId="10" borderId="2" xfId="0" applyNumberFormat="1" applyFont="1" applyFill="1" applyBorder="1" applyAlignment="1">
      <alignment horizontal="center" vertical="center" wrapText="1"/>
    </xf>
    <xf numFmtId="10" fontId="2" fillId="10" borderId="2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/>
    <xf numFmtId="9" fontId="2" fillId="10" borderId="2" xfId="0" applyNumberFormat="1" applyFont="1" applyFill="1" applyBorder="1" applyAlignment="1">
      <alignment horizontal="center"/>
    </xf>
    <xf numFmtId="168" fontId="2" fillId="10" borderId="2" xfId="0" applyNumberFormat="1" applyFont="1" applyFill="1" applyBorder="1" applyAlignment="1">
      <alignment horizontal="center" vertical="center" wrapText="1"/>
    </xf>
    <xf numFmtId="15" fontId="2" fillId="10" borderId="2" xfId="0" applyNumberFormat="1" applyFont="1" applyFill="1" applyBorder="1"/>
    <xf numFmtId="1" fontId="2" fillId="8" borderId="2" xfId="0" applyNumberFormat="1" applyFont="1" applyFill="1" applyBorder="1" applyAlignment="1">
      <alignment horizontal="center" vertical="center" wrapText="1"/>
    </xf>
    <xf numFmtId="167" fontId="2" fillId="8" borderId="2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/>
    <xf numFmtId="0" fontId="2" fillId="8" borderId="2" xfId="0" applyFont="1" applyFill="1" applyBorder="1" applyAlignment="1">
      <alignment horizontal="center"/>
    </xf>
    <xf numFmtId="2" fontId="2" fillId="8" borderId="2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2" fontId="2" fillId="8" borderId="2" xfId="0" applyNumberFormat="1" applyFont="1" applyFill="1" applyBorder="1" applyAlignment="1">
      <alignment horizontal="center" vertical="center" wrapText="1"/>
    </xf>
    <xf numFmtId="9" fontId="2" fillId="8" borderId="2" xfId="0" applyNumberFormat="1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 vertical="center"/>
    </xf>
    <xf numFmtId="167" fontId="2" fillId="9" borderId="3" xfId="0" applyNumberFormat="1" applyFont="1" applyFill="1" applyBorder="1" applyAlignment="1">
      <alignment horizontal="center" vertical="center"/>
    </xf>
    <xf numFmtId="167" fontId="2" fillId="9" borderId="3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2" fontId="2" fillId="9" borderId="3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10" fontId="2" fillId="9" borderId="3" xfId="0" applyNumberFormat="1" applyFont="1" applyFill="1" applyBorder="1" applyAlignment="1">
      <alignment horizontal="center" vertical="center" wrapText="1"/>
    </xf>
    <xf numFmtId="167" fontId="2" fillId="9" borderId="3" xfId="0" applyNumberFormat="1" applyFont="1" applyFill="1" applyBorder="1" applyAlignment="1">
      <alignment horizontal="center" vertical="center" wrapText="1"/>
    </xf>
    <xf numFmtId="1" fontId="2" fillId="10" borderId="2" xfId="0" applyNumberFormat="1" applyFont="1" applyFill="1" applyBorder="1" applyAlignment="1">
      <alignment horizontal="center" vertical="center"/>
    </xf>
    <xf numFmtId="167" fontId="2" fillId="10" borderId="2" xfId="0" applyNumberFormat="1" applyFont="1" applyFill="1" applyBorder="1" applyAlignment="1">
      <alignment horizontal="center" vertical="center"/>
    </xf>
    <xf numFmtId="2" fontId="2" fillId="10" borderId="2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center" vertical="center" wrapText="1"/>
    </xf>
    <xf numFmtId="1" fontId="2" fillId="10" borderId="3" xfId="0" applyNumberFormat="1" applyFont="1" applyFill="1" applyBorder="1" applyAlignment="1">
      <alignment horizontal="center" vertical="center"/>
    </xf>
    <xf numFmtId="167" fontId="2" fillId="10" borderId="3" xfId="0" applyNumberFormat="1" applyFont="1" applyFill="1" applyBorder="1" applyAlignment="1">
      <alignment horizontal="center" vertical="center"/>
    </xf>
    <xf numFmtId="0" fontId="2" fillId="10" borderId="3" xfId="0" applyFont="1" applyFill="1" applyBorder="1"/>
    <xf numFmtId="0" fontId="2" fillId="10" borderId="3" xfId="0" applyFont="1" applyFill="1" applyBorder="1" applyAlignment="1">
      <alignment horizontal="center"/>
    </xf>
    <xf numFmtId="2" fontId="2" fillId="10" borderId="3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 vertical="center" wrapText="1"/>
    </xf>
    <xf numFmtId="167" fontId="2" fillId="2" borderId="3" xfId="0" applyNumberFormat="1" applyFont="1" applyFill="1" applyBorder="1" applyAlignment="1">
      <alignment horizontal="center" vertical="center"/>
    </xf>
    <xf numFmtId="167" fontId="2" fillId="2" borderId="3" xfId="0" applyNumberFormat="1" applyFont="1" applyFill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2" fontId="2" fillId="0" borderId="29" xfId="0" applyNumberFormat="1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67" fontId="2" fillId="2" borderId="2" xfId="0" applyNumberFormat="1" applyFont="1" applyFill="1" applyBorder="1" applyAlignment="1">
      <alignment horizontal="center" vertical="center"/>
    </xf>
    <xf numFmtId="167" fontId="2" fillId="2" borderId="2" xfId="0" applyNumberFormat="1" applyFont="1" applyFill="1" applyBorder="1" applyAlignment="1">
      <alignment horizontal="left"/>
    </xf>
    <xf numFmtId="2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2" fontId="2" fillId="2" borderId="30" xfId="0" applyNumberFormat="1" applyFont="1" applyFill="1" applyBorder="1" applyAlignment="1">
      <alignment horizontal="center" vertical="center"/>
    </xf>
    <xf numFmtId="167" fontId="2" fillId="0" borderId="2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5" fillId="11" borderId="2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165" fontId="35" fillId="0" borderId="31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" fontId="36" fillId="0" borderId="27" xfId="0" applyNumberFormat="1" applyFont="1" applyBorder="1" applyAlignment="1">
      <alignment horizontal="center" vertical="center"/>
    </xf>
    <xf numFmtId="0" fontId="35" fillId="11" borderId="31" xfId="0" applyFont="1" applyFill="1" applyBorder="1" applyAlignment="1">
      <alignment horizontal="center" vertical="center"/>
    </xf>
    <xf numFmtId="165" fontId="35" fillId="11" borderId="31" xfId="0" applyNumberFormat="1" applyFont="1" applyFill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16" fontId="36" fillId="6" borderId="31" xfId="0" applyNumberFormat="1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5" fontId="2" fillId="0" borderId="31" xfId="0" applyNumberFormat="1" applyFont="1" applyBorder="1" applyAlignment="1">
      <alignment horizontal="center" vertical="center"/>
    </xf>
    <xf numFmtId="0" fontId="38" fillId="0" borderId="31" xfId="0" applyFont="1" applyBorder="1" applyAlignment="1">
      <alignment horizontal="left"/>
    </xf>
    <xf numFmtId="43" fontId="35" fillId="0" borderId="31" xfId="0" applyNumberFormat="1" applyFont="1" applyBorder="1" applyAlignment="1">
      <alignment horizontal="center" vertical="top"/>
    </xf>
    <xf numFmtId="10" fontId="36" fillId="0" borderId="31" xfId="0" applyNumberFormat="1" applyFont="1" applyBorder="1" applyAlignment="1">
      <alignment horizontal="center" vertical="center" wrapText="1"/>
    </xf>
    <xf numFmtId="16" fontId="36" fillId="0" borderId="31" xfId="0" applyNumberFormat="1" applyFont="1" applyBorder="1" applyAlignment="1">
      <alignment horizontal="center" vertical="center"/>
    </xf>
    <xf numFmtId="0" fontId="35" fillId="0" borderId="31" xfId="0" applyFont="1" applyBorder="1" applyAlignment="1">
      <alignment horizontal="left"/>
    </xf>
    <xf numFmtId="2" fontId="35" fillId="0" borderId="31" xfId="0" applyNumberFormat="1" applyFont="1" applyBorder="1" applyAlignment="1">
      <alignment horizontal="center" vertical="center"/>
    </xf>
    <xf numFmtId="166" fontId="35" fillId="0" borderId="31" xfId="0" applyNumberFormat="1" applyFont="1" applyBorder="1" applyAlignment="1">
      <alignment horizontal="center" vertical="center"/>
    </xf>
    <xf numFmtId="15" fontId="2" fillId="11" borderId="31" xfId="0" applyNumberFormat="1" applyFont="1" applyFill="1" applyBorder="1" applyAlignment="1">
      <alignment horizontal="center" vertical="center"/>
    </xf>
    <xf numFmtId="43" fontId="35" fillId="11" borderId="31" xfId="0" applyNumberFormat="1" applyFont="1" applyFill="1" applyBorder="1" applyAlignment="1">
      <alignment horizontal="center" vertical="top"/>
    </xf>
    <xf numFmtId="0" fontId="5" fillId="4" borderId="25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wrapText="1"/>
    </xf>
    <xf numFmtId="0" fontId="5" fillId="4" borderId="31" xfId="0" applyFont="1" applyFill="1" applyBorder="1" applyAlignment="1">
      <alignment horizontal="center" vertical="center" wrapText="1"/>
    </xf>
    <xf numFmtId="0" fontId="35" fillId="12" borderId="31" xfId="0" applyFont="1" applyFill="1" applyBorder="1" applyAlignment="1">
      <alignment horizontal="center" vertical="center"/>
    </xf>
    <xf numFmtId="165" fontId="35" fillId="12" borderId="31" xfId="0" applyNumberFormat="1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left" vertical="center"/>
    </xf>
    <xf numFmtId="49" fontId="36" fillId="12" borderId="31" xfId="0" applyNumberFormat="1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0" fontId="35" fillId="12" borderId="2" xfId="0" applyFont="1" applyFill="1" applyBorder="1" applyAlignment="1">
      <alignment horizontal="center" vertical="center"/>
    </xf>
    <xf numFmtId="2" fontId="35" fillId="12" borderId="2" xfId="0" applyNumberFormat="1" applyFont="1" applyFill="1" applyBorder="1" applyAlignment="1">
      <alignment horizontal="center" vertical="center"/>
    </xf>
    <xf numFmtId="166" fontId="35" fillId="12" borderId="2" xfId="0" applyNumberFormat="1" applyFont="1" applyFill="1" applyBorder="1" applyAlignment="1">
      <alignment horizontal="center" vertical="center"/>
    </xf>
    <xf numFmtId="0" fontId="36" fillId="13" borderId="7" xfId="0" applyFont="1" applyFill="1" applyBorder="1" applyAlignment="1">
      <alignment horizontal="center" vertical="center"/>
    </xf>
    <xf numFmtId="165" fontId="35" fillId="12" borderId="7" xfId="0" applyNumberFormat="1" applyFont="1" applyFill="1" applyBorder="1" applyAlignment="1">
      <alignment horizontal="center" vertical="center"/>
    </xf>
    <xf numFmtId="165" fontId="35" fillId="11" borderId="2" xfId="0" applyNumberFormat="1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15" fontId="2" fillId="11" borderId="2" xfId="0" applyNumberFormat="1" applyFont="1" applyFill="1" applyBorder="1" applyAlignment="1">
      <alignment horizontal="center" vertical="center"/>
    </xf>
    <xf numFmtId="0" fontId="35" fillId="11" borderId="31" xfId="0" applyFont="1" applyFill="1" applyBorder="1" applyAlignment="1">
      <alignment horizontal="left"/>
    </xf>
    <xf numFmtId="0" fontId="35" fillId="11" borderId="2" xfId="0" applyFont="1" applyFill="1" applyBorder="1" applyAlignment="1">
      <alignment horizontal="left"/>
    </xf>
    <xf numFmtId="0" fontId="36" fillId="6" borderId="27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166" fontId="35" fillId="6" borderId="2" xfId="0" applyNumberFormat="1" applyFont="1" applyFill="1" applyBorder="1" applyAlignment="1">
      <alignment horizontal="center" vertical="center"/>
    </xf>
    <xf numFmtId="165" fontId="35" fillId="6" borderId="2" xfId="0" applyNumberFormat="1" applyFont="1" applyFill="1" applyBorder="1" applyAlignment="1">
      <alignment horizontal="center" vertical="center"/>
    </xf>
    <xf numFmtId="16" fontId="35" fillId="11" borderId="2" xfId="0" applyNumberFormat="1" applyFont="1" applyFill="1" applyBorder="1" applyAlignment="1">
      <alignment horizontal="center" vertical="center"/>
    </xf>
    <xf numFmtId="0" fontId="35" fillId="11" borderId="2" xfId="0" applyFont="1" applyFill="1" applyBorder="1"/>
    <xf numFmtId="0" fontId="2" fillId="11" borderId="31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left" vertical="center"/>
    </xf>
    <xf numFmtId="49" fontId="36" fillId="11" borderId="31" xfId="0" applyNumberFormat="1" applyFont="1" applyFill="1" applyBorder="1" applyAlignment="1">
      <alignment horizontal="center" vertical="center"/>
    </xf>
    <xf numFmtId="0" fontId="35" fillId="12" borderId="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right" vertical="top"/>
    </xf>
    <xf numFmtId="2" fontId="28" fillId="2" borderId="24" xfId="0" applyNumberFormat="1" applyFont="1" applyFill="1" applyBorder="1" applyAlignment="1">
      <alignment horizontal="center" vertical="center" wrapText="1"/>
    </xf>
    <xf numFmtId="164" fontId="28" fillId="2" borderId="24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/>
    <xf numFmtId="2" fontId="35" fillId="11" borderId="2" xfId="0" applyNumberFormat="1" applyFont="1" applyFill="1" applyBorder="1" applyAlignment="1">
      <alignment horizontal="center" vertical="center"/>
    </xf>
    <xf numFmtId="0" fontId="35" fillId="14" borderId="31" xfId="0" applyFont="1" applyFill="1" applyBorder="1" applyAlignment="1">
      <alignment horizontal="center" vertical="center"/>
    </xf>
    <xf numFmtId="165" fontId="35" fillId="14" borderId="31" xfId="0" applyNumberFormat="1" applyFont="1" applyFill="1" applyBorder="1" applyAlignment="1">
      <alignment horizontal="center" vertical="center"/>
    </xf>
    <xf numFmtId="0" fontId="36" fillId="14" borderId="31" xfId="0" applyFont="1" applyFill="1" applyBorder="1" applyAlignment="1">
      <alignment horizontal="center" vertical="center"/>
    </xf>
    <xf numFmtId="0" fontId="36" fillId="14" borderId="31" xfId="0" applyFont="1" applyFill="1" applyBorder="1" applyAlignment="1">
      <alignment horizontal="left" vertical="center"/>
    </xf>
    <xf numFmtId="49" fontId="36" fillId="14" borderId="31" xfId="0" applyNumberFormat="1" applyFont="1" applyFill="1" applyBorder="1" applyAlignment="1">
      <alignment horizontal="center" vertical="center"/>
    </xf>
    <xf numFmtId="0" fontId="35" fillId="14" borderId="5" xfId="0" applyFont="1" applyFill="1" applyBorder="1" applyAlignment="1">
      <alignment horizontal="center" vertical="center"/>
    </xf>
    <xf numFmtId="2" fontId="35" fillId="14" borderId="2" xfId="0" applyNumberFormat="1" applyFont="1" applyFill="1" applyBorder="1" applyAlignment="1">
      <alignment horizontal="center" vertical="center"/>
    </xf>
    <xf numFmtId="166" fontId="35" fillId="14" borderId="2" xfId="0" applyNumberFormat="1" applyFont="1" applyFill="1" applyBorder="1" applyAlignment="1">
      <alignment horizontal="center" vertical="center"/>
    </xf>
    <xf numFmtId="0" fontId="35" fillId="14" borderId="2" xfId="0" applyFont="1" applyFill="1" applyBorder="1" applyAlignment="1">
      <alignment horizontal="center" vertical="center"/>
    </xf>
    <xf numFmtId="0" fontId="36" fillId="15" borderId="7" xfId="0" applyFont="1" applyFill="1" applyBorder="1" applyAlignment="1">
      <alignment horizontal="center" vertical="center"/>
    </xf>
    <xf numFmtId="165" fontId="35" fillId="14" borderId="7" xfId="0" applyNumberFormat="1" applyFont="1" applyFill="1" applyBorder="1" applyAlignment="1">
      <alignment horizontal="center" vertical="center"/>
    </xf>
    <xf numFmtId="16" fontId="35" fillId="14" borderId="2" xfId="0" applyNumberFormat="1" applyFont="1" applyFill="1" applyBorder="1" applyAlignment="1">
      <alignment horizontal="center" vertical="center"/>
    </xf>
    <xf numFmtId="0" fontId="35" fillId="14" borderId="2" xfId="0" applyFont="1" applyFill="1" applyBorder="1"/>
    <xf numFmtId="0" fontId="36" fillId="14" borderId="2" xfId="0" applyFont="1" applyFill="1" applyBorder="1" applyAlignment="1">
      <alignment horizontal="center" vertical="center"/>
    </xf>
    <xf numFmtId="0" fontId="36" fillId="16" borderId="27" xfId="0" applyFont="1" applyFill="1" applyBorder="1" applyAlignment="1">
      <alignment horizontal="center" vertical="center"/>
    </xf>
    <xf numFmtId="0" fontId="35" fillId="16" borderId="2" xfId="0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166" fontId="35" fillId="16" borderId="2" xfId="0" applyNumberFormat="1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165" fontId="35" fillId="16" borderId="2" xfId="0" applyNumberFormat="1" applyFont="1" applyFill="1" applyBorder="1" applyAlignment="1">
      <alignment horizontal="center" vertical="center"/>
    </xf>
    <xf numFmtId="0" fontId="36" fillId="12" borderId="27" xfId="0" applyFont="1" applyFill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16" fontId="35" fillId="0" borderId="7" xfId="0" applyNumberFormat="1" applyFont="1" applyBorder="1" applyAlignment="1">
      <alignment horizontal="center" vertical="center"/>
    </xf>
    <xf numFmtId="0" fontId="35" fillId="0" borderId="7" xfId="0" applyFont="1" applyBorder="1"/>
    <xf numFmtId="0" fontId="36" fillId="0" borderId="7" xfId="0" applyFont="1" applyBorder="1" applyAlignment="1">
      <alignment horizontal="center" vertical="center"/>
    </xf>
    <xf numFmtId="2" fontId="36" fillId="0" borderId="7" xfId="0" applyNumberFormat="1" applyFont="1" applyBorder="1" applyAlignment="1">
      <alignment horizontal="center" vertical="center"/>
    </xf>
    <xf numFmtId="166" fontId="35" fillId="0" borderId="7" xfId="0" applyNumberFormat="1" applyFont="1" applyBorder="1" applyAlignment="1">
      <alignment horizontal="center" vertical="center"/>
    </xf>
    <xf numFmtId="165" fontId="35" fillId="0" borderId="7" xfId="0" applyNumberFormat="1" applyFont="1" applyBorder="1" applyAlignment="1">
      <alignment horizontal="center" vertical="center"/>
    </xf>
    <xf numFmtId="16" fontId="35" fillId="0" borderId="31" xfId="0" applyNumberFormat="1" applyFont="1" applyBorder="1" applyAlignment="1">
      <alignment horizontal="center" vertical="center"/>
    </xf>
    <xf numFmtId="0" fontId="35" fillId="0" borderId="31" xfId="0" applyFont="1" applyBorder="1"/>
    <xf numFmtId="0" fontId="35" fillId="11" borderId="7" xfId="0" applyFont="1" applyFill="1" applyBorder="1" applyAlignment="1">
      <alignment horizontal="center" vertical="center"/>
    </xf>
    <xf numFmtId="16" fontId="35" fillId="11" borderId="7" xfId="0" applyNumberFormat="1" applyFont="1" applyFill="1" applyBorder="1" applyAlignment="1">
      <alignment horizontal="center" vertical="center"/>
    </xf>
    <xf numFmtId="0" fontId="35" fillId="11" borderId="7" xfId="0" applyFont="1" applyFill="1" applyBorder="1"/>
    <xf numFmtId="0" fontId="36" fillId="11" borderId="7" xfId="0" applyFont="1" applyFill="1" applyBorder="1" applyAlignment="1">
      <alignment horizontal="center" vertical="center"/>
    </xf>
    <xf numFmtId="2" fontId="35" fillId="11" borderId="7" xfId="0" applyNumberFormat="1" applyFont="1" applyFill="1" applyBorder="1" applyAlignment="1">
      <alignment horizontal="center" vertical="center"/>
    </xf>
    <xf numFmtId="166" fontId="35" fillId="11" borderId="7" xfId="0" applyNumberFormat="1" applyFont="1" applyFill="1" applyBorder="1" applyAlignment="1">
      <alignment horizontal="center" vertical="center"/>
    </xf>
    <xf numFmtId="165" fontId="35" fillId="11" borderId="7" xfId="0" applyNumberFormat="1" applyFont="1" applyFill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6" fillId="6" borderId="30" xfId="0" applyFont="1" applyFill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2" fillId="0" borderId="25" xfId="0" applyFont="1" applyBorder="1"/>
    <xf numFmtId="0" fontId="14" fillId="0" borderId="7" xfId="0" applyFont="1" applyBorder="1"/>
    <xf numFmtId="2" fontId="2" fillId="0" borderId="7" xfId="0" applyNumberFormat="1" applyFont="1" applyBorder="1"/>
    <xf numFmtId="0" fontId="2" fillId="0" borderId="7" xfId="0" applyFont="1" applyBorder="1"/>
    <xf numFmtId="0" fontId="36" fillId="11" borderId="25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0" fontId="36" fillId="11" borderId="20" xfId="0" applyFont="1" applyFill="1" applyBorder="1" applyAlignment="1">
      <alignment horizontal="center" vertical="center"/>
    </xf>
    <xf numFmtId="49" fontId="36" fillId="12" borderId="33" xfId="0" applyNumberFormat="1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center" vertical="center"/>
    </xf>
    <xf numFmtId="0" fontId="36" fillId="6" borderId="31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left"/>
    </xf>
    <xf numFmtId="0" fontId="1" fillId="0" borderId="24" xfId="12"/>
    <xf numFmtId="0" fontId="1" fillId="0" borderId="31" xfId="12" applyBorder="1"/>
    <xf numFmtId="0" fontId="1" fillId="0" borderId="24" xfId="12" applyAlignment="1">
      <alignment horizontal="left"/>
    </xf>
    <xf numFmtId="0" fontId="2" fillId="0" borderId="31" xfId="1" applyBorder="1"/>
    <xf numFmtId="2" fontId="2" fillId="0" borderId="31" xfId="1" applyNumberFormat="1" applyBorder="1" applyAlignment="1">
      <alignment horizontal="right"/>
    </xf>
    <xf numFmtId="2" fontId="2" fillId="0" borderId="31" xfId="1" applyNumberFormat="1" applyBorder="1"/>
    <xf numFmtId="0" fontId="5" fillId="0" borderId="31" xfId="1" applyFont="1" applyBorder="1"/>
    <xf numFmtId="2" fontId="5" fillId="0" borderId="31" xfId="1" applyNumberFormat="1" applyFont="1" applyBorder="1" applyAlignment="1">
      <alignment horizontal="right"/>
    </xf>
    <xf numFmtId="2" fontId="5" fillId="0" borderId="31" xfId="1" applyNumberFormat="1" applyFont="1" applyBorder="1"/>
    <xf numFmtId="10" fontId="5" fillId="0" borderId="31" xfId="46" applyNumberFormat="1" applyFont="1" applyBorder="1"/>
    <xf numFmtId="15" fontId="1" fillId="0" borderId="24" xfId="12" applyNumberFormat="1"/>
    <xf numFmtId="2" fontId="2" fillId="0" borderId="24" xfId="1" applyNumberFormat="1"/>
    <xf numFmtId="2" fontId="2" fillId="0" borderId="43" xfId="1" applyNumberFormat="1" applyBorder="1"/>
    <xf numFmtId="0" fontId="1" fillId="0" borderId="31" xfId="12" applyBorder="1" applyAlignment="1">
      <alignment horizontal="left"/>
    </xf>
    <xf numFmtId="49" fontId="1" fillId="0" borderId="24" xfId="12" applyNumberFormat="1"/>
    <xf numFmtId="49" fontId="1" fillId="0" borderId="31" xfId="12" applyNumberFormat="1" applyBorder="1"/>
    <xf numFmtId="0" fontId="2" fillId="0" borderId="20" xfId="0" applyFont="1" applyBorder="1" applyAlignment="1">
      <alignment horizontal="left"/>
    </xf>
    <xf numFmtId="0" fontId="5" fillId="4" borderId="12" xfId="0" applyFont="1" applyFill="1" applyBorder="1" applyAlignment="1">
      <alignment horizontal="center" vertical="center" wrapText="1"/>
    </xf>
    <xf numFmtId="0" fontId="12" fillId="0" borderId="13" xfId="0" applyFont="1" applyBorder="1"/>
    <xf numFmtId="0" fontId="12" fillId="0" borderId="14" xfId="0" applyFont="1" applyBorder="1"/>
    <xf numFmtId="0" fontId="5" fillId="4" borderId="9" xfId="0" applyFont="1" applyFill="1" applyBorder="1" applyAlignment="1">
      <alignment horizontal="center" vertical="center" wrapText="1"/>
    </xf>
    <xf numFmtId="0" fontId="12" fillId="0" borderId="16" xfId="0" applyFont="1" applyBorder="1"/>
    <xf numFmtId="0" fontId="5" fillId="4" borderId="10" xfId="0" applyFont="1" applyFill="1" applyBorder="1" applyAlignment="1">
      <alignment horizontal="left" vertical="center" wrapText="1"/>
    </xf>
    <xf numFmtId="0" fontId="12" fillId="0" borderId="17" xfId="0" applyFont="1" applyBorder="1"/>
    <xf numFmtId="0" fontId="12" fillId="0" borderId="30" xfId="0" applyFont="1" applyBorder="1"/>
    <xf numFmtId="0" fontId="12" fillId="0" borderId="22" xfId="0" applyFont="1" applyBorder="1"/>
    <xf numFmtId="0" fontId="12" fillId="0" borderId="21" xfId="0" applyFont="1" applyBorder="1"/>
    <xf numFmtId="0" fontId="5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2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217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510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20" sqref="B2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45189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45189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9" t="s">
        <v>16</v>
      </c>
      <c r="B9" s="361" t="s">
        <v>17</v>
      </c>
      <c r="C9" s="361" t="s">
        <v>18</v>
      </c>
      <c r="D9" s="361" t="s">
        <v>19</v>
      </c>
      <c r="E9" s="26" t="s">
        <v>20</v>
      </c>
      <c r="F9" s="26" t="s">
        <v>21</v>
      </c>
      <c r="G9" s="356" t="s">
        <v>22</v>
      </c>
      <c r="H9" s="357"/>
      <c r="I9" s="358"/>
      <c r="J9" s="356" t="s">
        <v>23</v>
      </c>
      <c r="K9" s="357"/>
      <c r="L9" s="358"/>
      <c r="M9" s="26"/>
      <c r="N9" s="27"/>
      <c r="O9" s="27"/>
      <c r="P9" s="27"/>
    </row>
    <row r="10" spans="1:16" ht="38.25">
      <c r="A10" s="360"/>
      <c r="B10" s="362"/>
      <c r="C10" s="363"/>
      <c r="D10" s="362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862</v>
      </c>
    </row>
    <row r="11" spans="1:16" ht="12.75" customHeight="1">
      <c r="A11" s="31">
        <v>1</v>
      </c>
      <c r="B11" s="355" t="s">
        <v>34</v>
      </c>
      <c r="C11" s="347" t="s">
        <v>35</v>
      </c>
      <c r="D11" s="349">
        <v>45197</v>
      </c>
      <c r="E11" s="347">
        <v>20178.849999999999</v>
      </c>
      <c r="F11" s="347">
        <v>20191.883333333331</v>
      </c>
      <c r="G11" s="346">
        <v>20149.266666666663</v>
      </c>
      <c r="H11" s="346">
        <v>20119.683333333331</v>
      </c>
      <c r="I11" s="346">
        <v>20077.066666666662</v>
      </c>
      <c r="J11" s="346">
        <v>20221.466666666664</v>
      </c>
      <c r="K11" s="346">
        <v>20264.083333333332</v>
      </c>
      <c r="L11" s="346">
        <v>20293.666666666664</v>
      </c>
      <c r="M11" s="345">
        <v>20234.5</v>
      </c>
      <c r="N11" s="345">
        <v>20162.3</v>
      </c>
      <c r="O11" s="345">
        <v>12320500</v>
      </c>
      <c r="P11" s="348">
        <v>-1.5702581678590403E-2</v>
      </c>
    </row>
    <row r="12" spans="1:16" ht="12.75" customHeight="1">
      <c r="A12" s="31">
        <v>2</v>
      </c>
      <c r="B12" s="355" t="s">
        <v>34</v>
      </c>
      <c r="C12" s="347" t="s">
        <v>36</v>
      </c>
      <c r="D12" s="349">
        <v>45197</v>
      </c>
      <c r="E12" s="347">
        <v>46072.45</v>
      </c>
      <c r="F12" s="344">
        <v>46121.916666666664</v>
      </c>
      <c r="G12" s="343">
        <v>45936.833333333328</v>
      </c>
      <c r="H12" s="343">
        <v>45801.216666666667</v>
      </c>
      <c r="I12" s="343">
        <v>45616.133333333331</v>
      </c>
      <c r="J12" s="343">
        <v>46257.533333333326</v>
      </c>
      <c r="K12" s="343">
        <v>46442.616666666654</v>
      </c>
      <c r="L12" s="343">
        <v>46578.233333333323</v>
      </c>
      <c r="M12" s="345">
        <v>46307</v>
      </c>
      <c r="N12" s="345">
        <v>45986.3</v>
      </c>
      <c r="O12" s="345">
        <v>1917375</v>
      </c>
      <c r="P12" s="348">
        <v>-5.3954039151833624E-2</v>
      </c>
    </row>
    <row r="13" spans="1:16" ht="12.75" customHeight="1">
      <c r="A13" s="31">
        <v>3</v>
      </c>
      <c r="B13" s="355" t="s">
        <v>34</v>
      </c>
      <c r="C13" s="340" t="s">
        <v>37</v>
      </c>
      <c r="D13" s="349">
        <v>45195</v>
      </c>
      <c r="E13" s="347">
        <v>20441.8</v>
      </c>
      <c r="F13" s="344">
        <v>20449.45</v>
      </c>
      <c r="G13" s="343">
        <v>20392.650000000001</v>
      </c>
      <c r="H13" s="343">
        <v>20343.5</v>
      </c>
      <c r="I13" s="343">
        <v>20286.7</v>
      </c>
      <c r="J13" s="343">
        <v>20498.600000000002</v>
      </c>
      <c r="K13" s="343">
        <v>20555.399999999998</v>
      </c>
      <c r="L13" s="343">
        <v>20604.550000000003</v>
      </c>
      <c r="M13" s="345">
        <v>20506.25</v>
      </c>
      <c r="N13" s="345">
        <v>20400.3</v>
      </c>
      <c r="O13" s="345">
        <v>65320</v>
      </c>
      <c r="P13" s="348">
        <v>-5.8246828143021914E-2</v>
      </c>
    </row>
    <row r="14" spans="1:16" ht="12.75" customHeight="1">
      <c r="A14" s="31">
        <v>4</v>
      </c>
      <c r="B14" s="355" t="s">
        <v>34</v>
      </c>
      <c r="C14" s="340" t="s">
        <v>38</v>
      </c>
      <c r="D14" s="349">
        <v>45194</v>
      </c>
      <c r="E14" s="347">
        <v>9125.0499999999993</v>
      </c>
      <c r="F14" s="344">
        <v>9133</v>
      </c>
      <c r="G14" s="343">
        <v>9107.0499999999993</v>
      </c>
      <c r="H14" s="343">
        <v>9089.0499999999993</v>
      </c>
      <c r="I14" s="343">
        <v>9063.0999999999985</v>
      </c>
      <c r="J14" s="343">
        <v>9151</v>
      </c>
      <c r="K14" s="343">
        <v>9176.9500000000007</v>
      </c>
      <c r="L14" s="343">
        <v>9194.9500000000007</v>
      </c>
      <c r="M14" s="345">
        <v>9158.9500000000007</v>
      </c>
      <c r="N14" s="345">
        <v>9115</v>
      </c>
      <c r="O14" s="345">
        <v>277800</v>
      </c>
      <c r="P14" s="348">
        <v>0.21283562540929929</v>
      </c>
    </row>
    <row r="15" spans="1:16" ht="12.75" customHeight="1">
      <c r="A15" s="31">
        <v>5</v>
      </c>
      <c r="B15" s="355" t="s">
        <v>39</v>
      </c>
      <c r="C15" s="344" t="s">
        <v>40</v>
      </c>
      <c r="D15" s="349">
        <v>45197</v>
      </c>
      <c r="E15" s="347">
        <v>512.20000000000005</v>
      </c>
      <c r="F15" s="344">
        <v>513.86666666666667</v>
      </c>
      <c r="G15" s="343">
        <v>508.0333333333333</v>
      </c>
      <c r="H15" s="343">
        <v>503.86666666666662</v>
      </c>
      <c r="I15" s="343">
        <v>498.03333333333325</v>
      </c>
      <c r="J15" s="343">
        <v>518.0333333333333</v>
      </c>
      <c r="K15" s="343">
        <v>523.86666666666656</v>
      </c>
      <c r="L15" s="343">
        <v>528.03333333333342</v>
      </c>
      <c r="M15" s="345">
        <v>519.70000000000005</v>
      </c>
      <c r="N15" s="345">
        <v>509.7</v>
      </c>
      <c r="O15" s="345">
        <v>14926000</v>
      </c>
      <c r="P15" s="348">
        <v>7.9006009858869613E-3</v>
      </c>
    </row>
    <row r="16" spans="1:16" ht="12.75" customHeight="1">
      <c r="A16" s="31">
        <v>6</v>
      </c>
      <c r="B16" s="355" t="s">
        <v>41</v>
      </c>
      <c r="C16" s="352" t="s">
        <v>42</v>
      </c>
      <c r="D16" s="349">
        <v>45197</v>
      </c>
      <c r="E16" s="347">
        <v>4327</v>
      </c>
      <c r="F16" s="344">
        <v>4342.4000000000005</v>
      </c>
      <c r="G16" s="343">
        <v>4303.1000000000013</v>
      </c>
      <c r="H16" s="343">
        <v>4279.2000000000007</v>
      </c>
      <c r="I16" s="343">
        <v>4239.9000000000015</v>
      </c>
      <c r="J16" s="343">
        <v>4366.3000000000011</v>
      </c>
      <c r="K16" s="343">
        <v>4405.6000000000004</v>
      </c>
      <c r="L16" s="343">
        <v>4429.5000000000009</v>
      </c>
      <c r="M16" s="345">
        <v>4381.7</v>
      </c>
      <c r="N16" s="345">
        <v>4318.5</v>
      </c>
      <c r="O16" s="345">
        <v>1338500</v>
      </c>
      <c r="P16" s="348">
        <v>-4.8327137546468404E-3</v>
      </c>
    </row>
    <row r="17" spans="1:16" ht="12.75" customHeight="1">
      <c r="A17" s="31">
        <v>7</v>
      </c>
      <c r="B17" s="355" t="s">
        <v>43</v>
      </c>
      <c r="C17" s="352" t="s">
        <v>44</v>
      </c>
      <c r="D17" s="349">
        <v>45197</v>
      </c>
      <c r="E17" s="347">
        <v>23330.2</v>
      </c>
      <c r="F17" s="344">
        <v>23347.633333333335</v>
      </c>
      <c r="G17" s="343">
        <v>23118.866666666669</v>
      </c>
      <c r="H17" s="343">
        <v>22907.533333333333</v>
      </c>
      <c r="I17" s="343">
        <v>22678.766666666666</v>
      </c>
      <c r="J17" s="343">
        <v>23558.966666666671</v>
      </c>
      <c r="K17" s="343">
        <v>23787.733333333341</v>
      </c>
      <c r="L17" s="343">
        <v>23999.066666666673</v>
      </c>
      <c r="M17" s="345">
        <v>23576.400000000001</v>
      </c>
      <c r="N17" s="345">
        <v>23136.3</v>
      </c>
      <c r="O17" s="345">
        <v>86240</v>
      </c>
      <c r="P17" s="348">
        <v>9.3632958801498131E-3</v>
      </c>
    </row>
    <row r="18" spans="1:16" ht="12.75" customHeight="1">
      <c r="A18" s="31">
        <v>8</v>
      </c>
      <c r="B18" s="355" t="s">
        <v>45</v>
      </c>
      <c r="C18" s="354" t="s">
        <v>46</v>
      </c>
      <c r="D18" s="349">
        <v>45197</v>
      </c>
      <c r="E18" s="347">
        <v>183.5</v>
      </c>
      <c r="F18" s="344">
        <v>184.54999999999998</v>
      </c>
      <c r="G18" s="343">
        <v>182.09999999999997</v>
      </c>
      <c r="H18" s="343">
        <v>180.7</v>
      </c>
      <c r="I18" s="343">
        <v>178.24999999999997</v>
      </c>
      <c r="J18" s="343">
        <v>185.94999999999996</v>
      </c>
      <c r="K18" s="343">
        <v>188.39999999999995</v>
      </c>
      <c r="L18" s="343">
        <v>189.79999999999995</v>
      </c>
      <c r="M18" s="345">
        <v>187</v>
      </c>
      <c r="N18" s="345">
        <v>183.15</v>
      </c>
      <c r="O18" s="345">
        <v>38118600</v>
      </c>
      <c r="P18" s="348">
        <v>2.2895232574989131E-2</v>
      </c>
    </row>
    <row r="19" spans="1:16" ht="12.75" customHeight="1">
      <c r="A19" s="31">
        <v>9</v>
      </c>
      <c r="B19" s="355" t="s">
        <v>47</v>
      </c>
      <c r="C19" s="342" t="s">
        <v>48</v>
      </c>
      <c r="D19" s="349">
        <v>45197</v>
      </c>
      <c r="E19" s="347">
        <v>225.3</v>
      </c>
      <c r="F19" s="344">
        <v>225.96666666666667</v>
      </c>
      <c r="G19" s="343">
        <v>223.43333333333334</v>
      </c>
      <c r="H19" s="343">
        <v>221.56666666666666</v>
      </c>
      <c r="I19" s="343">
        <v>219.03333333333333</v>
      </c>
      <c r="J19" s="343">
        <v>227.83333333333334</v>
      </c>
      <c r="K19" s="343">
        <v>230.3666666666667</v>
      </c>
      <c r="L19" s="343">
        <v>232.23333333333335</v>
      </c>
      <c r="M19" s="345">
        <v>228.5</v>
      </c>
      <c r="N19" s="345">
        <v>224.1</v>
      </c>
      <c r="O19" s="345">
        <v>30199000</v>
      </c>
      <c r="P19" s="348">
        <v>6.8481276005547854E-3</v>
      </c>
    </row>
    <row r="20" spans="1:16" ht="12.75" customHeight="1">
      <c r="A20" s="31">
        <v>10</v>
      </c>
      <c r="B20" s="32" t="s">
        <v>49</v>
      </c>
      <c r="C20" s="344" t="s">
        <v>50</v>
      </c>
      <c r="D20" s="349">
        <v>45197</v>
      </c>
      <c r="E20" s="347">
        <v>2007.35</v>
      </c>
      <c r="F20" s="344">
        <v>2018.4666666666665</v>
      </c>
      <c r="G20" s="343">
        <v>1991.9333333333329</v>
      </c>
      <c r="H20" s="343">
        <v>1976.5166666666664</v>
      </c>
      <c r="I20" s="343">
        <v>1949.9833333333329</v>
      </c>
      <c r="J20" s="343">
        <v>2033.883333333333</v>
      </c>
      <c r="K20" s="343">
        <v>2060.4166666666661</v>
      </c>
      <c r="L20" s="343">
        <v>2075.833333333333</v>
      </c>
      <c r="M20" s="345">
        <v>2045</v>
      </c>
      <c r="N20" s="345">
        <v>2003.05</v>
      </c>
      <c r="O20" s="345">
        <v>6023400</v>
      </c>
      <c r="P20" s="348">
        <v>2.2978549956692313E-2</v>
      </c>
    </row>
    <row r="21" spans="1:16" ht="12.75" customHeight="1">
      <c r="A21" s="31">
        <v>11</v>
      </c>
      <c r="B21" s="32" t="s">
        <v>45</v>
      </c>
      <c r="C21" s="344" t="s">
        <v>51</v>
      </c>
      <c r="D21" s="349">
        <v>45197</v>
      </c>
      <c r="E21" s="347">
        <v>2508.1999999999998</v>
      </c>
      <c r="F21" s="344">
        <v>2523.8833333333332</v>
      </c>
      <c r="G21" s="343">
        <v>2485.7666666666664</v>
      </c>
      <c r="H21" s="343">
        <v>2463.333333333333</v>
      </c>
      <c r="I21" s="343">
        <v>2425.2166666666662</v>
      </c>
      <c r="J21" s="343">
        <v>2546.3166666666666</v>
      </c>
      <c r="K21" s="343">
        <v>2584.4333333333334</v>
      </c>
      <c r="L21" s="343">
        <v>2606.8666666666668</v>
      </c>
      <c r="M21" s="345">
        <v>2562</v>
      </c>
      <c r="N21" s="345">
        <v>2501.4499999999998</v>
      </c>
      <c r="O21" s="345">
        <v>10041900</v>
      </c>
      <c r="P21" s="348">
        <v>-9.5508133114460532E-4</v>
      </c>
    </row>
    <row r="22" spans="1:16" ht="12.75" customHeight="1">
      <c r="A22" s="31">
        <v>12</v>
      </c>
      <c r="B22" s="32" t="s">
        <v>45</v>
      </c>
      <c r="C22" s="344" t="s">
        <v>52</v>
      </c>
      <c r="D22" s="349">
        <v>45197</v>
      </c>
      <c r="E22" s="347">
        <v>832.8</v>
      </c>
      <c r="F22" s="344">
        <v>837.5333333333333</v>
      </c>
      <c r="G22" s="343">
        <v>825.76666666666665</v>
      </c>
      <c r="H22" s="343">
        <v>818.73333333333335</v>
      </c>
      <c r="I22" s="343">
        <v>806.9666666666667</v>
      </c>
      <c r="J22" s="343">
        <v>844.56666666666661</v>
      </c>
      <c r="K22" s="343">
        <v>856.33333333333326</v>
      </c>
      <c r="L22" s="343">
        <v>863.36666666666656</v>
      </c>
      <c r="M22" s="345">
        <v>849.3</v>
      </c>
      <c r="N22" s="345">
        <v>830.5</v>
      </c>
      <c r="O22" s="345">
        <v>50373600</v>
      </c>
      <c r="P22" s="348">
        <v>-8.2514797124676686E-4</v>
      </c>
    </row>
    <row r="23" spans="1:16" ht="12.75" customHeight="1">
      <c r="A23" s="31">
        <v>13</v>
      </c>
      <c r="B23" s="32" t="s">
        <v>43</v>
      </c>
      <c r="C23" s="344" t="s">
        <v>53</v>
      </c>
      <c r="D23" s="349">
        <v>45197</v>
      </c>
      <c r="E23" s="347">
        <v>3670.4</v>
      </c>
      <c r="F23" s="344">
        <v>3679.2999999999997</v>
      </c>
      <c r="G23" s="343">
        <v>3638.5999999999995</v>
      </c>
      <c r="H23" s="343">
        <v>3606.7999999999997</v>
      </c>
      <c r="I23" s="343">
        <v>3566.0999999999995</v>
      </c>
      <c r="J23" s="343">
        <v>3711.0999999999995</v>
      </c>
      <c r="K23" s="343">
        <v>3751.7999999999993</v>
      </c>
      <c r="L23" s="343">
        <v>3783.5999999999995</v>
      </c>
      <c r="M23" s="345">
        <v>3720</v>
      </c>
      <c r="N23" s="345">
        <v>3647.5</v>
      </c>
      <c r="O23" s="345">
        <v>872000</v>
      </c>
      <c r="P23" s="348">
        <v>2.7332704995287466E-2</v>
      </c>
    </row>
    <row r="24" spans="1:16" ht="12.75" customHeight="1">
      <c r="A24" s="31">
        <v>14</v>
      </c>
      <c r="B24" s="32" t="s">
        <v>49</v>
      </c>
      <c r="C24" s="344" t="s">
        <v>54</v>
      </c>
      <c r="D24" s="349">
        <v>45197</v>
      </c>
      <c r="E24" s="347">
        <v>436.05</v>
      </c>
      <c r="F24" s="344">
        <v>438.66666666666669</v>
      </c>
      <c r="G24" s="343">
        <v>430.38333333333338</v>
      </c>
      <c r="H24" s="343">
        <v>424.7166666666667</v>
      </c>
      <c r="I24" s="343">
        <v>416.43333333333339</v>
      </c>
      <c r="J24" s="343">
        <v>444.33333333333337</v>
      </c>
      <c r="K24" s="343">
        <v>452.61666666666667</v>
      </c>
      <c r="L24" s="343">
        <v>458.28333333333336</v>
      </c>
      <c r="M24" s="345">
        <v>446.95</v>
      </c>
      <c r="N24" s="345">
        <v>433</v>
      </c>
      <c r="O24" s="345">
        <v>68533200</v>
      </c>
      <c r="P24" s="348">
        <v>2.7390044772188571E-3</v>
      </c>
    </row>
    <row r="25" spans="1:16" ht="12.75" customHeight="1">
      <c r="A25" s="31">
        <v>15</v>
      </c>
      <c r="B25" s="37" t="s">
        <v>45</v>
      </c>
      <c r="C25" s="344" t="s">
        <v>55</v>
      </c>
      <c r="D25" s="349">
        <v>45197</v>
      </c>
      <c r="E25" s="347">
        <v>5090.3500000000004</v>
      </c>
      <c r="F25" s="344">
        <v>5113.583333333333</v>
      </c>
      <c r="G25" s="343">
        <v>5059.7666666666664</v>
      </c>
      <c r="H25" s="343">
        <v>5029.1833333333334</v>
      </c>
      <c r="I25" s="343">
        <v>4975.3666666666668</v>
      </c>
      <c r="J25" s="343">
        <v>5144.1666666666661</v>
      </c>
      <c r="K25" s="343">
        <v>5197.9833333333336</v>
      </c>
      <c r="L25" s="343">
        <v>5228.5666666666657</v>
      </c>
      <c r="M25" s="345">
        <v>5167.3999999999996</v>
      </c>
      <c r="N25" s="345">
        <v>5083</v>
      </c>
      <c r="O25" s="345">
        <v>2391000</v>
      </c>
      <c r="P25" s="348">
        <v>7.3200273842751063E-3</v>
      </c>
    </row>
    <row r="26" spans="1:16" ht="12.75" customHeight="1">
      <c r="A26" s="31">
        <v>16</v>
      </c>
      <c r="B26" s="32" t="s">
        <v>56</v>
      </c>
      <c r="C26" s="344" t="s">
        <v>57</v>
      </c>
      <c r="D26" s="349">
        <v>45197</v>
      </c>
      <c r="E26" s="347">
        <v>374.35</v>
      </c>
      <c r="F26" s="344">
        <v>374.90000000000003</v>
      </c>
      <c r="G26" s="343">
        <v>371.80000000000007</v>
      </c>
      <c r="H26" s="343">
        <v>369.25000000000006</v>
      </c>
      <c r="I26" s="343">
        <v>366.15000000000009</v>
      </c>
      <c r="J26" s="343">
        <v>377.45000000000005</v>
      </c>
      <c r="K26" s="343">
        <v>380.55000000000007</v>
      </c>
      <c r="L26" s="343">
        <v>383.1</v>
      </c>
      <c r="M26" s="345">
        <v>378</v>
      </c>
      <c r="N26" s="345">
        <v>372.35</v>
      </c>
      <c r="O26" s="345">
        <v>13686700</v>
      </c>
      <c r="P26" s="348">
        <v>3.7499999999999999E-2</v>
      </c>
    </row>
    <row r="27" spans="1:16" ht="12.75" customHeight="1">
      <c r="A27" s="31">
        <v>17</v>
      </c>
      <c r="B27" s="32" t="s">
        <v>56</v>
      </c>
      <c r="C27" s="344" t="s">
        <v>58</v>
      </c>
      <c r="D27" s="349">
        <v>45197</v>
      </c>
      <c r="E27" s="347">
        <v>183.65</v>
      </c>
      <c r="F27" s="344">
        <v>183.23333333333335</v>
      </c>
      <c r="G27" s="343">
        <v>182.51666666666671</v>
      </c>
      <c r="H27" s="343">
        <v>181.38333333333335</v>
      </c>
      <c r="I27" s="343">
        <v>180.66666666666671</v>
      </c>
      <c r="J27" s="343">
        <v>184.3666666666667</v>
      </c>
      <c r="K27" s="343">
        <v>185.08333333333334</v>
      </c>
      <c r="L27" s="343">
        <v>186.2166666666667</v>
      </c>
      <c r="M27" s="345">
        <v>183.95</v>
      </c>
      <c r="N27" s="345">
        <v>182.1</v>
      </c>
      <c r="O27" s="345">
        <v>87215000</v>
      </c>
      <c r="P27" s="348">
        <v>-5.9835878732619101E-3</v>
      </c>
    </row>
    <row r="28" spans="1:16" ht="12.75" customHeight="1">
      <c r="A28" s="31">
        <v>18</v>
      </c>
      <c r="B28" s="32" t="s">
        <v>59</v>
      </c>
      <c r="C28" s="344" t="s">
        <v>60</v>
      </c>
      <c r="D28" s="349">
        <v>45197</v>
      </c>
      <c r="E28" s="347">
        <v>3215.45</v>
      </c>
      <c r="F28" s="344">
        <v>3212.9833333333336</v>
      </c>
      <c r="G28" s="343">
        <v>3194.8166666666671</v>
      </c>
      <c r="H28" s="343">
        <v>3174.1833333333334</v>
      </c>
      <c r="I28" s="343">
        <v>3156.0166666666669</v>
      </c>
      <c r="J28" s="343">
        <v>3233.6166666666672</v>
      </c>
      <c r="K28" s="343">
        <v>3251.7833333333333</v>
      </c>
      <c r="L28" s="343">
        <v>3272.4166666666674</v>
      </c>
      <c r="M28" s="345">
        <v>3231.15</v>
      </c>
      <c r="N28" s="345">
        <v>3192.35</v>
      </c>
      <c r="O28" s="345">
        <v>5520800</v>
      </c>
      <c r="P28" s="348">
        <v>-2.7959715472920629E-2</v>
      </c>
    </row>
    <row r="29" spans="1:16" ht="12.75" customHeight="1">
      <c r="A29" s="31">
        <v>19</v>
      </c>
      <c r="B29" s="32" t="s">
        <v>45</v>
      </c>
      <c r="C29" s="344" t="s">
        <v>61</v>
      </c>
      <c r="D29" s="349">
        <v>45197</v>
      </c>
      <c r="E29" s="347">
        <v>1897.35</v>
      </c>
      <c r="F29" s="344">
        <v>1901.7333333333336</v>
      </c>
      <c r="G29" s="343">
        <v>1882.0166666666671</v>
      </c>
      <c r="H29" s="343">
        <v>1866.6833333333336</v>
      </c>
      <c r="I29" s="343">
        <v>1846.9666666666672</v>
      </c>
      <c r="J29" s="343">
        <v>1917.0666666666671</v>
      </c>
      <c r="K29" s="343">
        <v>1936.7833333333333</v>
      </c>
      <c r="L29" s="343">
        <v>1952.116666666667</v>
      </c>
      <c r="M29" s="345">
        <v>1921.45</v>
      </c>
      <c r="N29" s="345">
        <v>1886.4</v>
      </c>
      <c r="O29" s="345">
        <v>3992593</v>
      </c>
      <c r="P29" s="348">
        <v>1.3791818097101855E-2</v>
      </c>
    </row>
    <row r="30" spans="1:16" ht="12.75" customHeight="1">
      <c r="A30" s="31">
        <v>20</v>
      </c>
      <c r="B30" s="32" t="s">
        <v>45</v>
      </c>
      <c r="C30" s="352" t="s">
        <v>62</v>
      </c>
      <c r="D30" s="349">
        <v>45197</v>
      </c>
      <c r="E30" s="347">
        <v>7215.2</v>
      </c>
      <c r="F30" s="344">
        <v>7244.1833333333334</v>
      </c>
      <c r="G30" s="343">
        <v>7171.166666666667</v>
      </c>
      <c r="H30" s="343">
        <v>7127.1333333333332</v>
      </c>
      <c r="I30" s="343">
        <v>7054.1166666666668</v>
      </c>
      <c r="J30" s="343">
        <v>7288.2166666666672</v>
      </c>
      <c r="K30" s="343">
        <v>7361.2333333333336</v>
      </c>
      <c r="L30" s="343">
        <v>7405.2666666666673</v>
      </c>
      <c r="M30" s="345">
        <v>7317.2</v>
      </c>
      <c r="N30" s="345">
        <v>7200.15</v>
      </c>
      <c r="O30" s="345">
        <v>366225</v>
      </c>
      <c r="P30" s="348">
        <v>1.6444629475437136E-2</v>
      </c>
    </row>
    <row r="31" spans="1:16" ht="12.75" customHeight="1">
      <c r="A31" s="31">
        <v>21</v>
      </c>
      <c r="B31" s="32" t="s">
        <v>63</v>
      </c>
      <c r="C31" s="344" t="s">
        <v>64</v>
      </c>
      <c r="D31" s="349">
        <v>45197</v>
      </c>
      <c r="E31" s="347">
        <v>729</v>
      </c>
      <c r="F31" s="344">
        <v>730.35</v>
      </c>
      <c r="G31" s="343">
        <v>724.65000000000009</v>
      </c>
      <c r="H31" s="343">
        <v>720.30000000000007</v>
      </c>
      <c r="I31" s="343">
        <v>714.60000000000014</v>
      </c>
      <c r="J31" s="343">
        <v>734.7</v>
      </c>
      <c r="K31" s="343">
        <v>740.40000000000009</v>
      </c>
      <c r="L31" s="343">
        <v>744.75</v>
      </c>
      <c r="M31" s="345">
        <v>736.05</v>
      </c>
      <c r="N31" s="345">
        <v>726</v>
      </c>
      <c r="O31" s="345">
        <v>13160000</v>
      </c>
      <c r="P31" s="348">
        <v>1.5588825436024079E-2</v>
      </c>
    </row>
    <row r="32" spans="1:16" ht="12.75" customHeight="1">
      <c r="A32" s="31">
        <v>22</v>
      </c>
      <c r="B32" s="32" t="s">
        <v>43</v>
      </c>
      <c r="C32" s="344" t="s">
        <v>65</v>
      </c>
      <c r="D32" s="349">
        <v>45197</v>
      </c>
      <c r="E32" s="347">
        <v>897.25</v>
      </c>
      <c r="F32" s="344">
        <v>898.35</v>
      </c>
      <c r="G32" s="343">
        <v>886.90000000000009</v>
      </c>
      <c r="H32" s="343">
        <v>876.55000000000007</v>
      </c>
      <c r="I32" s="343">
        <v>865.10000000000014</v>
      </c>
      <c r="J32" s="343">
        <v>908.7</v>
      </c>
      <c r="K32" s="343">
        <v>920.15000000000009</v>
      </c>
      <c r="L32" s="343">
        <v>930.5</v>
      </c>
      <c r="M32" s="345">
        <v>909.8</v>
      </c>
      <c r="N32" s="345">
        <v>888</v>
      </c>
      <c r="O32" s="345">
        <v>14296700</v>
      </c>
      <c r="P32" s="348">
        <v>2.330525155499567E-2</v>
      </c>
    </row>
    <row r="33" spans="1:16" ht="12.75" customHeight="1">
      <c r="A33" s="31">
        <v>23</v>
      </c>
      <c r="B33" s="32" t="s">
        <v>63</v>
      </c>
      <c r="C33" s="344" t="s">
        <v>66</v>
      </c>
      <c r="D33" s="349">
        <v>45197</v>
      </c>
      <c r="E33" s="347">
        <v>1025.5999999999999</v>
      </c>
      <c r="F33" s="344">
        <v>1025.1000000000001</v>
      </c>
      <c r="G33" s="343">
        <v>1020.2500000000002</v>
      </c>
      <c r="H33" s="343">
        <v>1014.9000000000001</v>
      </c>
      <c r="I33" s="343">
        <v>1010.0500000000002</v>
      </c>
      <c r="J33" s="343">
        <v>1030.4500000000003</v>
      </c>
      <c r="K33" s="343">
        <v>1035.3000000000002</v>
      </c>
      <c r="L33" s="343">
        <v>1040.6500000000003</v>
      </c>
      <c r="M33" s="345">
        <v>1029.95</v>
      </c>
      <c r="N33" s="345">
        <v>1019.75</v>
      </c>
      <c r="O33" s="345">
        <v>37818125</v>
      </c>
      <c r="P33" s="348">
        <v>-2.7436672238652437E-2</v>
      </c>
    </row>
    <row r="34" spans="1:16" ht="12.75" customHeight="1">
      <c r="A34" s="31">
        <v>24</v>
      </c>
      <c r="B34" s="32" t="s">
        <v>56</v>
      </c>
      <c r="C34" s="344" t="s">
        <v>67</v>
      </c>
      <c r="D34" s="349">
        <v>45197</v>
      </c>
      <c r="E34" s="347">
        <v>5193.1000000000004</v>
      </c>
      <c r="F34" s="344">
        <v>5194.166666666667</v>
      </c>
      <c r="G34" s="343">
        <v>5111.8333333333339</v>
      </c>
      <c r="H34" s="343">
        <v>5030.5666666666666</v>
      </c>
      <c r="I34" s="343">
        <v>4948.2333333333336</v>
      </c>
      <c r="J34" s="343">
        <v>5275.4333333333343</v>
      </c>
      <c r="K34" s="343">
        <v>5357.7666666666682</v>
      </c>
      <c r="L34" s="343">
        <v>5439.0333333333347</v>
      </c>
      <c r="M34" s="345">
        <v>5276.5</v>
      </c>
      <c r="N34" s="345">
        <v>5112.8999999999996</v>
      </c>
      <c r="O34" s="345">
        <v>2585500</v>
      </c>
      <c r="P34" s="348">
        <v>-5.0986050986050989E-3</v>
      </c>
    </row>
    <row r="35" spans="1:16" ht="12.75" customHeight="1">
      <c r="A35" s="31">
        <v>25</v>
      </c>
      <c r="B35" s="32" t="s">
        <v>68</v>
      </c>
      <c r="C35" s="344" t="s">
        <v>69</v>
      </c>
      <c r="D35" s="349">
        <v>45197</v>
      </c>
      <c r="E35" s="347">
        <v>1564</v>
      </c>
      <c r="F35" s="344">
        <v>1557.3</v>
      </c>
      <c r="G35" s="343">
        <v>1545.1499999999999</v>
      </c>
      <c r="H35" s="343">
        <v>1526.3</v>
      </c>
      <c r="I35" s="343">
        <v>1514.1499999999999</v>
      </c>
      <c r="J35" s="343">
        <v>1576.1499999999999</v>
      </c>
      <c r="K35" s="343">
        <v>1588.3</v>
      </c>
      <c r="L35" s="343">
        <v>1607.1499999999999</v>
      </c>
      <c r="M35" s="345">
        <v>1569.45</v>
      </c>
      <c r="N35" s="345">
        <v>1538.45</v>
      </c>
      <c r="O35" s="345">
        <v>11703500</v>
      </c>
      <c r="P35" s="348">
        <v>2.0401935568246217E-2</v>
      </c>
    </row>
    <row r="36" spans="1:16" ht="12.75" customHeight="1">
      <c r="A36" s="31">
        <v>26</v>
      </c>
      <c r="B36" s="32" t="s">
        <v>68</v>
      </c>
      <c r="C36" s="344" t="s">
        <v>70</v>
      </c>
      <c r="D36" s="349">
        <v>45197</v>
      </c>
      <c r="E36" s="347">
        <v>7550.85</v>
      </c>
      <c r="F36" s="344">
        <v>7531.6500000000005</v>
      </c>
      <c r="G36" s="343">
        <v>7492.3000000000011</v>
      </c>
      <c r="H36" s="343">
        <v>7433.7500000000009</v>
      </c>
      <c r="I36" s="343">
        <v>7394.4000000000015</v>
      </c>
      <c r="J36" s="343">
        <v>7590.2000000000007</v>
      </c>
      <c r="K36" s="343">
        <v>7629.5500000000011</v>
      </c>
      <c r="L36" s="343">
        <v>7688.1</v>
      </c>
      <c r="M36" s="345">
        <v>7571</v>
      </c>
      <c r="N36" s="345">
        <v>7473.1</v>
      </c>
      <c r="O36" s="345">
        <v>4262125</v>
      </c>
      <c r="P36" s="348">
        <v>2.0104712041884815E-2</v>
      </c>
    </row>
    <row r="37" spans="1:16" ht="12.75" customHeight="1">
      <c r="A37" s="31">
        <v>27</v>
      </c>
      <c r="B37" s="32" t="s">
        <v>56</v>
      </c>
      <c r="C37" s="344" t="s">
        <v>71</v>
      </c>
      <c r="D37" s="349">
        <v>45197</v>
      </c>
      <c r="E37" s="347">
        <v>2526.1</v>
      </c>
      <c r="F37" s="344">
        <v>2521.9333333333329</v>
      </c>
      <c r="G37" s="343">
        <v>2507.1666666666661</v>
      </c>
      <c r="H37" s="343">
        <v>2488.2333333333331</v>
      </c>
      <c r="I37" s="343">
        <v>2473.4666666666662</v>
      </c>
      <c r="J37" s="343">
        <v>2540.8666666666659</v>
      </c>
      <c r="K37" s="343">
        <v>2555.6333333333332</v>
      </c>
      <c r="L37" s="343">
        <v>2574.5666666666657</v>
      </c>
      <c r="M37" s="345">
        <v>2536.6999999999998</v>
      </c>
      <c r="N37" s="345">
        <v>2503</v>
      </c>
      <c r="O37" s="345">
        <v>1917300</v>
      </c>
      <c r="P37" s="348">
        <v>3.4644649506232798E-2</v>
      </c>
    </row>
    <row r="38" spans="1:16" ht="12.75" customHeight="1">
      <c r="A38" s="31">
        <v>28</v>
      </c>
      <c r="B38" s="32" t="s">
        <v>45</v>
      </c>
      <c r="C38" s="354" t="s">
        <v>72</v>
      </c>
      <c r="D38" s="349">
        <v>45197</v>
      </c>
      <c r="E38" s="347">
        <v>438.2</v>
      </c>
      <c r="F38" s="344">
        <v>440.35000000000008</v>
      </c>
      <c r="G38" s="343">
        <v>433.70000000000016</v>
      </c>
      <c r="H38" s="343">
        <v>429.2000000000001</v>
      </c>
      <c r="I38" s="343">
        <v>422.55000000000018</v>
      </c>
      <c r="J38" s="343">
        <v>444.85000000000014</v>
      </c>
      <c r="K38" s="343">
        <v>451.50000000000011</v>
      </c>
      <c r="L38" s="343">
        <v>456.00000000000011</v>
      </c>
      <c r="M38" s="345">
        <v>447</v>
      </c>
      <c r="N38" s="345">
        <v>435.85</v>
      </c>
      <c r="O38" s="345">
        <v>12960000</v>
      </c>
      <c r="P38" s="348">
        <v>-2.9823931009701762E-2</v>
      </c>
    </row>
    <row r="39" spans="1:16" ht="12.75" customHeight="1">
      <c r="A39" s="31">
        <v>29</v>
      </c>
      <c r="B39" s="32" t="s">
        <v>63</v>
      </c>
      <c r="C39" s="344" t="s">
        <v>73</v>
      </c>
      <c r="D39" s="349">
        <v>45197</v>
      </c>
      <c r="E39" s="347">
        <v>246.6</v>
      </c>
      <c r="F39" s="344">
        <v>247.63333333333333</v>
      </c>
      <c r="G39" s="343">
        <v>244.86666666666665</v>
      </c>
      <c r="H39" s="343">
        <v>243.13333333333333</v>
      </c>
      <c r="I39" s="343">
        <v>240.36666666666665</v>
      </c>
      <c r="J39" s="343">
        <v>249.36666666666665</v>
      </c>
      <c r="K39" s="343">
        <v>252.1333333333333</v>
      </c>
      <c r="L39" s="343">
        <v>253.86666666666665</v>
      </c>
      <c r="M39" s="345">
        <v>250.4</v>
      </c>
      <c r="N39" s="345">
        <v>245.9</v>
      </c>
      <c r="O39" s="345">
        <v>75775000</v>
      </c>
      <c r="P39" s="348">
        <v>-4.2580074546718048E-2</v>
      </c>
    </row>
    <row r="40" spans="1:16" ht="12.75" customHeight="1">
      <c r="A40" s="31">
        <v>30</v>
      </c>
      <c r="B40" s="32" t="s">
        <v>63</v>
      </c>
      <c r="C40" s="344" t="s">
        <v>74</v>
      </c>
      <c r="D40" s="349">
        <v>45197</v>
      </c>
      <c r="E40" s="347">
        <v>217.35</v>
      </c>
      <c r="F40" s="344">
        <v>215.79999999999998</v>
      </c>
      <c r="G40" s="343">
        <v>211.89999999999998</v>
      </c>
      <c r="H40" s="343">
        <v>206.45</v>
      </c>
      <c r="I40" s="343">
        <v>202.54999999999998</v>
      </c>
      <c r="J40" s="343">
        <v>221.24999999999997</v>
      </c>
      <c r="K40" s="343">
        <v>225.15</v>
      </c>
      <c r="L40" s="343">
        <v>230.59999999999997</v>
      </c>
      <c r="M40" s="345">
        <v>219.7</v>
      </c>
      <c r="N40" s="345">
        <v>210.35</v>
      </c>
      <c r="O40" s="345">
        <v>110658600</v>
      </c>
      <c r="P40" s="348">
        <v>1.399088716161887E-2</v>
      </c>
    </row>
    <row r="41" spans="1:16" ht="12.75" customHeight="1">
      <c r="A41" s="31">
        <v>31</v>
      </c>
      <c r="B41" s="32" t="s">
        <v>59</v>
      </c>
      <c r="C41" s="344" t="s">
        <v>75</v>
      </c>
      <c r="D41" s="349">
        <v>45197</v>
      </c>
      <c r="E41" s="347">
        <v>1674.4</v>
      </c>
      <c r="F41" s="344">
        <v>1677.3166666666666</v>
      </c>
      <c r="G41" s="343">
        <v>1667.1333333333332</v>
      </c>
      <c r="H41" s="343">
        <v>1659.8666666666666</v>
      </c>
      <c r="I41" s="343">
        <v>1649.6833333333332</v>
      </c>
      <c r="J41" s="343">
        <v>1684.5833333333333</v>
      </c>
      <c r="K41" s="343">
        <v>1694.7666666666667</v>
      </c>
      <c r="L41" s="343">
        <v>1702.0333333333333</v>
      </c>
      <c r="M41" s="345">
        <v>1687.5</v>
      </c>
      <c r="N41" s="345">
        <v>1670.05</v>
      </c>
      <c r="O41" s="345">
        <v>1515375</v>
      </c>
      <c r="P41" s="348">
        <v>-7.8566167444144366E-3</v>
      </c>
    </row>
    <row r="42" spans="1:16" ht="12.75" customHeight="1">
      <c r="A42" s="31">
        <v>32</v>
      </c>
      <c r="B42" s="32" t="s">
        <v>41</v>
      </c>
      <c r="C42" s="344" t="s">
        <v>76</v>
      </c>
      <c r="D42" s="349">
        <v>45197</v>
      </c>
      <c r="E42" s="347">
        <v>139.94999999999999</v>
      </c>
      <c r="F42" s="344">
        <v>140.70000000000002</v>
      </c>
      <c r="G42" s="343">
        <v>137.40000000000003</v>
      </c>
      <c r="H42" s="343">
        <v>134.85000000000002</v>
      </c>
      <c r="I42" s="343">
        <v>131.55000000000004</v>
      </c>
      <c r="J42" s="343">
        <v>143.25000000000003</v>
      </c>
      <c r="K42" s="343">
        <v>146.55000000000004</v>
      </c>
      <c r="L42" s="343">
        <v>149.10000000000002</v>
      </c>
      <c r="M42" s="345">
        <v>144</v>
      </c>
      <c r="N42" s="345">
        <v>138.15</v>
      </c>
      <c r="O42" s="345">
        <v>77349000</v>
      </c>
      <c r="P42" s="348">
        <v>-3.3751068071774422E-2</v>
      </c>
    </row>
    <row r="43" spans="1:16" ht="12.75" customHeight="1">
      <c r="A43" s="31">
        <v>33</v>
      </c>
      <c r="B43" s="32" t="s">
        <v>59</v>
      </c>
      <c r="C43" s="344" t="s">
        <v>77</v>
      </c>
      <c r="D43" s="349">
        <v>45197</v>
      </c>
      <c r="E43" s="347">
        <v>697.5</v>
      </c>
      <c r="F43" s="344">
        <v>694.7166666666667</v>
      </c>
      <c r="G43" s="343">
        <v>688.78333333333342</v>
      </c>
      <c r="H43" s="343">
        <v>680.06666666666672</v>
      </c>
      <c r="I43" s="343">
        <v>674.13333333333344</v>
      </c>
      <c r="J43" s="343">
        <v>703.43333333333339</v>
      </c>
      <c r="K43" s="343">
        <v>709.36666666666679</v>
      </c>
      <c r="L43" s="343">
        <v>718.08333333333337</v>
      </c>
      <c r="M43" s="345">
        <v>700.65</v>
      </c>
      <c r="N43" s="345">
        <v>686</v>
      </c>
      <c r="O43" s="345">
        <v>10137600</v>
      </c>
      <c r="P43" s="348">
        <v>3.5971223021582732E-2</v>
      </c>
    </row>
    <row r="44" spans="1:16" ht="12.75" customHeight="1">
      <c r="A44" s="31">
        <v>34</v>
      </c>
      <c r="B44" s="32" t="s">
        <v>56</v>
      </c>
      <c r="C44" s="344" t="s">
        <v>78</v>
      </c>
      <c r="D44" s="349">
        <v>45197</v>
      </c>
      <c r="E44" s="347">
        <v>1122.3499999999999</v>
      </c>
      <c r="F44" s="344">
        <v>1128.4166666666665</v>
      </c>
      <c r="G44" s="343">
        <v>1112.2833333333331</v>
      </c>
      <c r="H44" s="343">
        <v>1102.2166666666665</v>
      </c>
      <c r="I44" s="343">
        <v>1086.083333333333</v>
      </c>
      <c r="J44" s="343">
        <v>1138.4833333333331</v>
      </c>
      <c r="K44" s="343">
        <v>1154.6166666666663</v>
      </c>
      <c r="L44" s="343">
        <v>1164.6833333333332</v>
      </c>
      <c r="M44" s="345">
        <v>1144.55</v>
      </c>
      <c r="N44" s="345">
        <v>1118.3499999999999</v>
      </c>
      <c r="O44" s="345">
        <v>9355000</v>
      </c>
      <c r="P44" s="348">
        <v>1.2884365526201818E-2</v>
      </c>
    </row>
    <row r="45" spans="1:16" ht="12.75" customHeight="1">
      <c r="A45" s="31">
        <v>35</v>
      </c>
      <c r="B45" s="32" t="s">
        <v>79</v>
      </c>
      <c r="C45" s="344" t="s">
        <v>80</v>
      </c>
      <c r="D45" s="349">
        <v>45197</v>
      </c>
      <c r="E45" s="347">
        <v>919.4</v>
      </c>
      <c r="F45" s="344">
        <v>923.31666666666661</v>
      </c>
      <c r="G45" s="343">
        <v>913.98333333333323</v>
      </c>
      <c r="H45" s="343">
        <v>908.56666666666661</v>
      </c>
      <c r="I45" s="343">
        <v>899.23333333333323</v>
      </c>
      <c r="J45" s="343">
        <v>928.73333333333323</v>
      </c>
      <c r="K45" s="343">
        <v>938.06666666666672</v>
      </c>
      <c r="L45" s="343">
        <v>943.48333333333323</v>
      </c>
      <c r="M45" s="345">
        <v>932.65</v>
      </c>
      <c r="N45" s="345">
        <v>917.9</v>
      </c>
      <c r="O45" s="345">
        <v>46543350</v>
      </c>
      <c r="P45" s="348">
        <v>4.6136811023622043E-3</v>
      </c>
    </row>
    <row r="46" spans="1:16" ht="12.75" customHeight="1">
      <c r="A46" s="31">
        <v>36</v>
      </c>
      <c r="B46" s="32" t="s">
        <v>41</v>
      </c>
      <c r="C46" s="344" t="s">
        <v>81</v>
      </c>
      <c r="D46" s="349">
        <v>45197</v>
      </c>
      <c r="E46" s="347">
        <v>126.6</v>
      </c>
      <c r="F46" s="344">
        <v>127.33333333333333</v>
      </c>
      <c r="G46" s="343">
        <v>125.01666666666665</v>
      </c>
      <c r="H46" s="343">
        <v>123.43333333333332</v>
      </c>
      <c r="I46" s="343">
        <v>121.11666666666665</v>
      </c>
      <c r="J46" s="343">
        <v>128.91666666666666</v>
      </c>
      <c r="K46" s="343">
        <v>131.23333333333335</v>
      </c>
      <c r="L46" s="343">
        <v>132.81666666666666</v>
      </c>
      <c r="M46" s="345">
        <v>129.65</v>
      </c>
      <c r="N46" s="345">
        <v>125.75</v>
      </c>
      <c r="O46" s="345">
        <v>87843000</v>
      </c>
      <c r="P46" s="348">
        <v>-3.4952128273157225E-2</v>
      </c>
    </row>
    <row r="47" spans="1:16" ht="12.75" customHeight="1">
      <c r="A47" s="31">
        <v>37</v>
      </c>
      <c r="B47" s="32" t="s">
        <v>43</v>
      </c>
      <c r="C47" s="344" t="s">
        <v>82</v>
      </c>
      <c r="D47" s="349">
        <v>45197</v>
      </c>
      <c r="E47" s="347">
        <v>272.95</v>
      </c>
      <c r="F47" s="344">
        <v>274.55</v>
      </c>
      <c r="G47" s="343">
        <v>270.5</v>
      </c>
      <c r="H47" s="343">
        <v>268.05</v>
      </c>
      <c r="I47" s="343">
        <v>264</v>
      </c>
      <c r="J47" s="343">
        <v>277</v>
      </c>
      <c r="K47" s="343">
        <v>281.05000000000007</v>
      </c>
      <c r="L47" s="343">
        <v>283.5</v>
      </c>
      <c r="M47" s="345">
        <v>278.60000000000002</v>
      </c>
      <c r="N47" s="345">
        <v>272.10000000000002</v>
      </c>
      <c r="O47" s="345">
        <v>31175000</v>
      </c>
      <c r="P47" s="348">
        <v>1.0534846029173419E-2</v>
      </c>
    </row>
    <row r="48" spans="1:16" ht="12.75" customHeight="1">
      <c r="A48" s="31">
        <v>38</v>
      </c>
      <c r="B48" s="32" t="s">
        <v>56</v>
      </c>
      <c r="C48" s="344" t="s">
        <v>83</v>
      </c>
      <c r="D48" s="349">
        <v>45197</v>
      </c>
      <c r="E48" s="347">
        <v>19630.099999999999</v>
      </c>
      <c r="F48" s="344">
        <v>19676.8</v>
      </c>
      <c r="G48" s="343">
        <v>19558.949999999997</v>
      </c>
      <c r="H48" s="343">
        <v>19487.8</v>
      </c>
      <c r="I48" s="343">
        <v>19369.949999999997</v>
      </c>
      <c r="J48" s="343">
        <v>19747.949999999997</v>
      </c>
      <c r="K48" s="343">
        <v>19865.799999999996</v>
      </c>
      <c r="L48" s="343">
        <v>19936.949999999997</v>
      </c>
      <c r="M48" s="345">
        <v>19794.650000000001</v>
      </c>
      <c r="N48" s="345">
        <v>19605.650000000001</v>
      </c>
      <c r="O48" s="345">
        <v>109500</v>
      </c>
      <c r="P48" s="348">
        <v>2.1931871208586095E-2</v>
      </c>
    </row>
    <row r="49" spans="1:16" ht="12.75" customHeight="1">
      <c r="A49" s="31">
        <v>39</v>
      </c>
      <c r="B49" s="32" t="s">
        <v>84</v>
      </c>
      <c r="C49" s="344" t="s">
        <v>85</v>
      </c>
      <c r="D49" s="349">
        <v>45197</v>
      </c>
      <c r="E49" s="347">
        <v>360.4</v>
      </c>
      <c r="F49" s="344">
        <v>357.64999999999992</v>
      </c>
      <c r="G49" s="343">
        <v>354.14999999999986</v>
      </c>
      <c r="H49" s="343">
        <v>347.89999999999992</v>
      </c>
      <c r="I49" s="343">
        <v>344.39999999999986</v>
      </c>
      <c r="J49" s="343">
        <v>363.89999999999986</v>
      </c>
      <c r="K49" s="343">
        <v>367.4</v>
      </c>
      <c r="L49" s="343">
        <v>373.64999999999986</v>
      </c>
      <c r="M49" s="345">
        <v>361.15</v>
      </c>
      <c r="N49" s="345">
        <v>351.4</v>
      </c>
      <c r="O49" s="345">
        <v>26940600</v>
      </c>
      <c r="P49" s="348">
        <v>-3.5942028985507246E-2</v>
      </c>
    </row>
    <row r="50" spans="1:16" ht="12.75" customHeight="1">
      <c r="A50" s="31">
        <v>40</v>
      </c>
      <c r="B50" s="32" t="s">
        <v>59</v>
      </c>
      <c r="C50" s="344" t="s">
        <v>86</v>
      </c>
      <c r="D50" s="349">
        <v>45197</v>
      </c>
      <c r="E50" s="347">
        <v>4595.3999999999996</v>
      </c>
      <c r="F50" s="344">
        <v>4573.416666666667</v>
      </c>
      <c r="G50" s="343">
        <v>4547.0833333333339</v>
      </c>
      <c r="H50" s="343">
        <v>4498.7666666666673</v>
      </c>
      <c r="I50" s="343">
        <v>4472.4333333333343</v>
      </c>
      <c r="J50" s="343">
        <v>4621.7333333333336</v>
      </c>
      <c r="K50" s="343">
        <v>4648.0666666666675</v>
      </c>
      <c r="L50" s="343">
        <v>4696.3833333333332</v>
      </c>
      <c r="M50" s="345">
        <v>4599.75</v>
      </c>
      <c r="N50" s="345">
        <v>4525.1000000000004</v>
      </c>
      <c r="O50" s="345">
        <v>2153600</v>
      </c>
      <c r="P50" s="348">
        <v>-4.8511089511354598E-2</v>
      </c>
    </row>
    <row r="51" spans="1:16" ht="12.75" customHeight="1">
      <c r="A51" s="31">
        <v>41</v>
      </c>
      <c r="B51" s="32" t="s">
        <v>87</v>
      </c>
      <c r="C51" s="352" t="s">
        <v>88</v>
      </c>
      <c r="D51" s="349">
        <v>45197</v>
      </c>
      <c r="E51" s="347">
        <v>489.15</v>
      </c>
      <c r="F51" s="344">
        <v>493.06666666666666</v>
      </c>
      <c r="G51" s="343">
        <v>483.13333333333333</v>
      </c>
      <c r="H51" s="343">
        <v>477.11666666666667</v>
      </c>
      <c r="I51" s="343">
        <v>467.18333333333334</v>
      </c>
      <c r="J51" s="343">
        <v>499.08333333333331</v>
      </c>
      <c r="K51" s="343">
        <v>509.01666666666659</v>
      </c>
      <c r="L51" s="343">
        <v>515.0333333333333</v>
      </c>
      <c r="M51" s="345">
        <v>503</v>
      </c>
      <c r="N51" s="345">
        <v>487.05</v>
      </c>
      <c r="O51" s="345">
        <v>9014000</v>
      </c>
      <c r="P51" s="348">
        <v>1.2126656186840333E-2</v>
      </c>
    </row>
    <row r="52" spans="1:16" ht="12.75" customHeight="1">
      <c r="A52" s="31">
        <v>42</v>
      </c>
      <c r="B52" s="32" t="s">
        <v>63</v>
      </c>
      <c r="C52" s="344" t="s">
        <v>89</v>
      </c>
      <c r="D52" s="349">
        <v>45197</v>
      </c>
      <c r="E52" s="347">
        <v>372.2</v>
      </c>
      <c r="F52" s="344">
        <v>371.48333333333329</v>
      </c>
      <c r="G52" s="343">
        <v>365.56666666666661</v>
      </c>
      <c r="H52" s="343">
        <v>358.93333333333334</v>
      </c>
      <c r="I52" s="343">
        <v>353.01666666666665</v>
      </c>
      <c r="J52" s="343">
        <v>378.11666666666656</v>
      </c>
      <c r="K52" s="343">
        <v>384.03333333333319</v>
      </c>
      <c r="L52" s="343">
        <v>390.66666666666652</v>
      </c>
      <c r="M52" s="345">
        <v>377.4</v>
      </c>
      <c r="N52" s="345">
        <v>364.85</v>
      </c>
      <c r="O52" s="345">
        <v>60585300</v>
      </c>
      <c r="P52" s="348">
        <v>5.7968429501471504E-4</v>
      </c>
    </row>
    <row r="53" spans="1:16" ht="12.75" customHeight="1">
      <c r="A53" s="31">
        <v>43</v>
      </c>
      <c r="B53" s="32" t="s">
        <v>68</v>
      </c>
      <c r="C53" s="340" t="s">
        <v>90</v>
      </c>
      <c r="D53" s="349">
        <v>45197</v>
      </c>
      <c r="E53" s="347">
        <v>771.25</v>
      </c>
      <c r="F53" s="344">
        <v>771.55000000000007</v>
      </c>
      <c r="G53" s="343">
        <v>760.70000000000016</v>
      </c>
      <c r="H53" s="343">
        <v>750.15000000000009</v>
      </c>
      <c r="I53" s="343">
        <v>739.30000000000018</v>
      </c>
      <c r="J53" s="343">
        <v>782.10000000000014</v>
      </c>
      <c r="K53" s="343">
        <v>792.95</v>
      </c>
      <c r="L53" s="343">
        <v>803.50000000000011</v>
      </c>
      <c r="M53" s="345">
        <v>782.4</v>
      </c>
      <c r="N53" s="345">
        <v>761</v>
      </c>
      <c r="O53" s="345">
        <v>4421625</v>
      </c>
      <c r="P53" s="348">
        <v>3.540606328833813E-3</v>
      </c>
    </row>
    <row r="54" spans="1:16" ht="12.75" customHeight="1">
      <c r="A54" s="31">
        <v>44</v>
      </c>
      <c r="B54" s="32" t="s">
        <v>45</v>
      </c>
      <c r="C54" s="352" t="s">
        <v>91</v>
      </c>
      <c r="D54" s="349">
        <v>45197</v>
      </c>
      <c r="E54" s="347">
        <v>281.95</v>
      </c>
      <c r="F54" s="344">
        <v>284.5333333333333</v>
      </c>
      <c r="G54" s="343">
        <v>278.46666666666658</v>
      </c>
      <c r="H54" s="343">
        <v>274.98333333333329</v>
      </c>
      <c r="I54" s="343">
        <v>268.91666666666657</v>
      </c>
      <c r="J54" s="343">
        <v>288.01666666666659</v>
      </c>
      <c r="K54" s="343">
        <v>294.08333333333331</v>
      </c>
      <c r="L54" s="343">
        <v>297.56666666666661</v>
      </c>
      <c r="M54" s="345">
        <v>290.60000000000002</v>
      </c>
      <c r="N54" s="345">
        <v>281.05</v>
      </c>
      <c r="O54" s="345">
        <v>14286100</v>
      </c>
      <c r="P54" s="348">
        <v>-7.9681762545899634E-2</v>
      </c>
    </row>
    <row r="55" spans="1:16" ht="12.75" customHeight="1">
      <c r="A55" s="31">
        <v>45</v>
      </c>
      <c r="B55" s="32" t="s">
        <v>68</v>
      </c>
      <c r="C55" s="344" t="s">
        <v>92</v>
      </c>
      <c r="D55" s="349">
        <v>45197</v>
      </c>
      <c r="E55" s="347">
        <v>1192.7</v>
      </c>
      <c r="F55" s="344">
        <v>1199.9000000000001</v>
      </c>
      <c r="G55" s="343">
        <v>1175.2000000000003</v>
      </c>
      <c r="H55" s="343">
        <v>1157.7000000000003</v>
      </c>
      <c r="I55" s="343">
        <v>1133.0000000000005</v>
      </c>
      <c r="J55" s="343">
        <v>1217.4000000000001</v>
      </c>
      <c r="K55" s="343">
        <v>1242.0999999999999</v>
      </c>
      <c r="L55" s="343">
        <v>1259.5999999999999</v>
      </c>
      <c r="M55" s="345">
        <v>1224.5999999999999</v>
      </c>
      <c r="N55" s="345">
        <v>1182.4000000000001</v>
      </c>
      <c r="O55" s="345">
        <v>13221250</v>
      </c>
      <c r="P55" s="348">
        <v>2.5300504071345483E-2</v>
      </c>
    </row>
    <row r="56" spans="1:16" ht="12.75" customHeight="1">
      <c r="A56" s="31">
        <v>46</v>
      </c>
      <c r="B56" s="32" t="s">
        <v>43</v>
      </c>
      <c r="C56" s="344" t="s">
        <v>93</v>
      </c>
      <c r="D56" s="349">
        <v>45197</v>
      </c>
      <c r="E56" s="347">
        <v>1244.55</v>
      </c>
      <c r="F56" s="344">
        <v>1248.5333333333333</v>
      </c>
      <c r="G56" s="343">
        <v>1236.5166666666667</v>
      </c>
      <c r="H56" s="343">
        <v>1228.4833333333333</v>
      </c>
      <c r="I56" s="343">
        <v>1216.4666666666667</v>
      </c>
      <c r="J56" s="343">
        <v>1256.5666666666666</v>
      </c>
      <c r="K56" s="343">
        <v>1268.583333333333</v>
      </c>
      <c r="L56" s="343">
        <v>1276.6166666666666</v>
      </c>
      <c r="M56" s="345">
        <v>1260.55</v>
      </c>
      <c r="N56" s="345">
        <v>1240.5</v>
      </c>
      <c r="O56" s="345">
        <v>10957700</v>
      </c>
      <c r="P56" s="348">
        <v>1.6276826621654208E-2</v>
      </c>
    </row>
    <row r="57" spans="1:16" ht="12.75" customHeight="1">
      <c r="A57" s="31">
        <v>47</v>
      </c>
      <c r="B57" s="32" t="s">
        <v>45</v>
      </c>
      <c r="C57" s="344" t="s">
        <v>94</v>
      </c>
      <c r="D57" s="349">
        <v>45197</v>
      </c>
      <c r="E57" s="347">
        <v>282</v>
      </c>
      <c r="F57" s="344">
        <v>280.31666666666666</v>
      </c>
      <c r="G57" s="343">
        <v>277.18333333333334</v>
      </c>
      <c r="H57" s="343">
        <v>272.36666666666667</v>
      </c>
      <c r="I57" s="343">
        <v>269.23333333333335</v>
      </c>
      <c r="J57" s="343">
        <v>285.13333333333333</v>
      </c>
      <c r="K57" s="343">
        <v>288.26666666666665</v>
      </c>
      <c r="L57" s="343">
        <v>293.08333333333331</v>
      </c>
      <c r="M57" s="345">
        <v>283.45</v>
      </c>
      <c r="N57" s="345">
        <v>275.5</v>
      </c>
      <c r="O57" s="345">
        <v>85759800</v>
      </c>
      <c r="P57" s="348">
        <v>1.6224555815458119E-2</v>
      </c>
    </row>
    <row r="58" spans="1:16" ht="12.75" customHeight="1">
      <c r="A58" s="31">
        <v>48</v>
      </c>
      <c r="B58" s="32" t="s">
        <v>87</v>
      </c>
      <c r="C58" s="344" t="s">
        <v>95</v>
      </c>
      <c r="D58" s="349">
        <v>45197</v>
      </c>
      <c r="E58" s="347">
        <v>5545.5</v>
      </c>
      <c r="F58" s="344">
        <v>5558.1166666666659</v>
      </c>
      <c r="G58" s="343">
        <v>5513.2333333333318</v>
      </c>
      <c r="H58" s="343">
        <v>5480.9666666666662</v>
      </c>
      <c r="I58" s="343">
        <v>5436.0833333333321</v>
      </c>
      <c r="J58" s="343">
        <v>5590.3833333333314</v>
      </c>
      <c r="K58" s="343">
        <v>5635.2666666666646</v>
      </c>
      <c r="L58" s="343">
        <v>5667.533333333331</v>
      </c>
      <c r="M58" s="345">
        <v>5603</v>
      </c>
      <c r="N58" s="345">
        <v>5525.85</v>
      </c>
      <c r="O58" s="345">
        <v>1458900</v>
      </c>
      <c r="P58" s="348">
        <v>-2.8371628371628373E-2</v>
      </c>
    </row>
    <row r="59" spans="1:16" ht="12.75" customHeight="1">
      <c r="A59" s="31">
        <v>49</v>
      </c>
      <c r="B59" s="32" t="s">
        <v>59</v>
      </c>
      <c r="C59" s="344" t="s">
        <v>96</v>
      </c>
      <c r="D59" s="349">
        <v>45197</v>
      </c>
      <c r="E59" s="347">
        <v>2000.6</v>
      </c>
      <c r="F59" s="344">
        <v>1998.3833333333332</v>
      </c>
      <c r="G59" s="343">
        <v>1983.7166666666665</v>
      </c>
      <c r="H59" s="343">
        <v>1966.8333333333333</v>
      </c>
      <c r="I59" s="343">
        <v>1952.1666666666665</v>
      </c>
      <c r="J59" s="343">
        <v>2015.2666666666664</v>
      </c>
      <c r="K59" s="343">
        <v>2029.9333333333334</v>
      </c>
      <c r="L59" s="343">
        <v>2046.8166666666664</v>
      </c>
      <c r="M59" s="345">
        <v>2013.05</v>
      </c>
      <c r="N59" s="345">
        <v>1981.5</v>
      </c>
      <c r="O59" s="345">
        <v>2590700</v>
      </c>
      <c r="P59" s="348">
        <v>1.5920944276695031E-2</v>
      </c>
    </row>
    <row r="60" spans="1:16" ht="12.75" customHeight="1">
      <c r="A60" s="31">
        <v>50</v>
      </c>
      <c r="B60" s="32" t="s">
        <v>45</v>
      </c>
      <c r="C60" s="344" t="s">
        <v>97</v>
      </c>
      <c r="D60" s="349">
        <v>45197</v>
      </c>
      <c r="E60" s="347">
        <v>735.55</v>
      </c>
      <c r="F60" s="344">
        <v>727.18333333333339</v>
      </c>
      <c r="G60" s="343">
        <v>716.36666666666679</v>
      </c>
      <c r="H60" s="343">
        <v>697.18333333333339</v>
      </c>
      <c r="I60" s="343">
        <v>686.36666666666679</v>
      </c>
      <c r="J60" s="343">
        <v>746.36666666666679</v>
      </c>
      <c r="K60" s="343">
        <v>757.18333333333339</v>
      </c>
      <c r="L60" s="343">
        <v>776.36666666666679</v>
      </c>
      <c r="M60" s="345">
        <v>738</v>
      </c>
      <c r="N60" s="345">
        <v>708</v>
      </c>
      <c r="O60" s="345">
        <v>6839000</v>
      </c>
      <c r="P60" s="348">
        <v>-7.768037761294673E-2</v>
      </c>
    </row>
    <row r="61" spans="1:16" ht="12.75" customHeight="1">
      <c r="A61" s="31">
        <v>51</v>
      </c>
      <c r="B61" s="32" t="s">
        <v>45</v>
      </c>
      <c r="C61" s="340" t="s">
        <v>98</v>
      </c>
      <c r="D61" s="349">
        <v>45197</v>
      </c>
      <c r="E61" s="347">
        <v>1111.7</v>
      </c>
      <c r="F61" s="344">
        <v>1120.2333333333333</v>
      </c>
      <c r="G61" s="343">
        <v>1099.4666666666667</v>
      </c>
      <c r="H61" s="343">
        <v>1087.2333333333333</v>
      </c>
      <c r="I61" s="343">
        <v>1066.4666666666667</v>
      </c>
      <c r="J61" s="343">
        <v>1132.4666666666667</v>
      </c>
      <c r="K61" s="343">
        <v>1153.2333333333336</v>
      </c>
      <c r="L61" s="343">
        <v>1165.4666666666667</v>
      </c>
      <c r="M61" s="345">
        <v>1141</v>
      </c>
      <c r="N61" s="345">
        <v>1108</v>
      </c>
      <c r="O61" s="345">
        <v>1452500</v>
      </c>
      <c r="P61" s="348">
        <v>-3.7122969837587005E-2</v>
      </c>
    </row>
    <row r="62" spans="1:16" ht="12.75" customHeight="1">
      <c r="A62" s="31">
        <v>52</v>
      </c>
      <c r="B62" s="32" t="s">
        <v>41</v>
      </c>
      <c r="C62" s="352" t="s">
        <v>99</v>
      </c>
      <c r="D62" s="349">
        <v>45197</v>
      </c>
      <c r="E62" s="347">
        <v>305.14999999999998</v>
      </c>
      <c r="F62" s="344">
        <v>306.25</v>
      </c>
      <c r="G62" s="343">
        <v>303.2</v>
      </c>
      <c r="H62" s="343">
        <v>301.25</v>
      </c>
      <c r="I62" s="343">
        <v>298.2</v>
      </c>
      <c r="J62" s="343">
        <v>308.2</v>
      </c>
      <c r="K62" s="343">
        <v>311.24999999999994</v>
      </c>
      <c r="L62" s="343">
        <v>313.2</v>
      </c>
      <c r="M62" s="345">
        <v>309.3</v>
      </c>
      <c r="N62" s="345">
        <v>304.3</v>
      </c>
      <c r="O62" s="345">
        <v>12427200</v>
      </c>
      <c r="P62" s="348">
        <v>1.1278746154972902E-2</v>
      </c>
    </row>
    <row r="63" spans="1:16" ht="12.75" customHeight="1">
      <c r="A63" s="31">
        <v>53</v>
      </c>
      <c r="B63" s="32" t="s">
        <v>63</v>
      </c>
      <c r="C63" s="344" t="s">
        <v>100</v>
      </c>
      <c r="D63" s="349">
        <v>45197</v>
      </c>
      <c r="E63" s="347">
        <v>133.05000000000001</v>
      </c>
      <c r="F63" s="344">
        <v>133.36666666666667</v>
      </c>
      <c r="G63" s="343">
        <v>131.93333333333334</v>
      </c>
      <c r="H63" s="343">
        <v>130.81666666666666</v>
      </c>
      <c r="I63" s="343">
        <v>129.38333333333333</v>
      </c>
      <c r="J63" s="343">
        <v>134.48333333333335</v>
      </c>
      <c r="K63" s="343">
        <v>135.91666666666669</v>
      </c>
      <c r="L63" s="343">
        <v>137.03333333333336</v>
      </c>
      <c r="M63" s="345">
        <v>134.80000000000001</v>
      </c>
      <c r="N63" s="345">
        <v>132.25</v>
      </c>
      <c r="O63" s="345">
        <v>41385000</v>
      </c>
      <c r="P63" s="348">
        <v>4.1247118767439037E-3</v>
      </c>
    </row>
    <row r="64" spans="1:16" ht="12.75" customHeight="1">
      <c r="A64" s="31">
        <v>54</v>
      </c>
      <c r="B64" s="32" t="s">
        <v>41</v>
      </c>
      <c r="C64" s="344" t="s">
        <v>101</v>
      </c>
      <c r="D64" s="349">
        <v>45197</v>
      </c>
      <c r="E64" s="347">
        <v>1726.7</v>
      </c>
      <c r="F64" s="344">
        <v>1731.0833333333333</v>
      </c>
      <c r="G64" s="343">
        <v>1712.7166666666665</v>
      </c>
      <c r="H64" s="343">
        <v>1698.7333333333331</v>
      </c>
      <c r="I64" s="343">
        <v>1680.3666666666663</v>
      </c>
      <c r="J64" s="343">
        <v>1745.0666666666666</v>
      </c>
      <c r="K64" s="343">
        <v>1763.4333333333334</v>
      </c>
      <c r="L64" s="343">
        <v>1777.4166666666667</v>
      </c>
      <c r="M64" s="345">
        <v>1749.45</v>
      </c>
      <c r="N64" s="345">
        <v>1717.1</v>
      </c>
      <c r="O64" s="345">
        <v>6027000</v>
      </c>
      <c r="P64" s="348">
        <v>3.4965034965034965E-3</v>
      </c>
    </row>
    <row r="65" spans="1:16" ht="12.75" customHeight="1">
      <c r="A65" s="31">
        <v>55</v>
      </c>
      <c r="B65" s="32" t="s">
        <v>59</v>
      </c>
      <c r="C65" s="344" t="s">
        <v>102</v>
      </c>
      <c r="D65" s="349">
        <v>45197</v>
      </c>
      <c r="E65" s="347">
        <v>566.35</v>
      </c>
      <c r="F65" s="344">
        <v>569.75</v>
      </c>
      <c r="G65" s="343">
        <v>561.65</v>
      </c>
      <c r="H65" s="343">
        <v>556.94999999999993</v>
      </c>
      <c r="I65" s="343">
        <v>548.84999999999991</v>
      </c>
      <c r="J65" s="343">
        <v>574.45000000000005</v>
      </c>
      <c r="K65" s="343">
        <v>582.54999999999995</v>
      </c>
      <c r="L65" s="343">
        <v>587.25000000000011</v>
      </c>
      <c r="M65" s="345">
        <v>577.85</v>
      </c>
      <c r="N65" s="345">
        <v>565.04999999999995</v>
      </c>
      <c r="O65" s="345">
        <v>18190000</v>
      </c>
      <c r="P65" s="348">
        <v>4.8335865211987291E-3</v>
      </c>
    </row>
    <row r="66" spans="1:16" ht="12.75" customHeight="1">
      <c r="A66" s="31">
        <v>56</v>
      </c>
      <c r="B66" s="32" t="s">
        <v>49</v>
      </c>
      <c r="C66" s="352" t="s">
        <v>103</v>
      </c>
      <c r="D66" s="349">
        <v>45197</v>
      </c>
      <c r="E66" s="347">
        <v>2375.5500000000002</v>
      </c>
      <c r="F66" s="344">
        <v>2377.75</v>
      </c>
      <c r="G66" s="343">
        <v>2359.8000000000002</v>
      </c>
      <c r="H66" s="343">
        <v>2344.0500000000002</v>
      </c>
      <c r="I66" s="343">
        <v>2326.1000000000004</v>
      </c>
      <c r="J66" s="343">
        <v>2393.5</v>
      </c>
      <c r="K66" s="343">
        <v>2411.4499999999998</v>
      </c>
      <c r="L66" s="343">
        <v>2427.1999999999998</v>
      </c>
      <c r="M66" s="345">
        <v>2395.6999999999998</v>
      </c>
      <c r="N66" s="345">
        <v>2362</v>
      </c>
      <c r="O66" s="345">
        <v>1392000</v>
      </c>
      <c r="P66" s="348">
        <v>1.0526315789473684E-2</v>
      </c>
    </row>
    <row r="67" spans="1:16" ht="12.75" customHeight="1">
      <c r="A67" s="31">
        <v>57</v>
      </c>
      <c r="B67" s="32" t="s">
        <v>39</v>
      </c>
      <c r="C67" s="344" t="s">
        <v>104</v>
      </c>
      <c r="D67" s="349">
        <v>45197</v>
      </c>
      <c r="E67" s="347">
        <v>2253.6</v>
      </c>
      <c r="F67" s="344">
        <v>2259.1666666666665</v>
      </c>
      <c r="G67" s="343">
        <v>2234.4333333333329</v>
      </c>
      <c r="H67" s="343">
        <v>2215.2666666666664</v>
      </c>
      <c r="I67" s="343">
        <v>2190.5333333333328</v>
      </c>
      <c r="J67" s="343">
        <v>2278.333333333333</v>
      </c>
      <c r="K67" s="343">
        <v>2303.0666666666666</v>
      </c>
      <c r="L67" s="343">
        <v>2322.2333333333331</v>
      </c>
      <c r="M67" s="345">
        <v>2283.9</v>
      </c>
      <c r="N67" s="345">
        <v>2240</v>
      </c>
      <c r="O67" s="345">
        <v>2585700</v>
      </c>
      <c r="P67" s="348">
        <v>2.3512646954043464E-2</v>
      </c>
    </row>
    <row r="68" spans="1:16" ht="12.75" customHeight="1">
      <c r="A68" s="31">
        <v>58</v>
      </c>
      <c r="B68" s="32" t="s">
        <v>45</v>
      </c>
      <c r="C68" s="352" t="s">
        <v>105</v>
      </c>
      <c r="D68" s="349">
        <v>45197</v>
      </c>
      <c r="E68" s="347">
        <v>177.45</v>
      </c>
      <c r="F68" s="344">
        <v>178.33333333333334</v>
      </c>
      <c r="G68" s="343">
        <v>174.66666666666669</v>
      </c>
      <c r="H68" s="343">
        <v>171.88333333333335</v>
      </c>
      <c r="I68" s="343">
        <v>168.2166666666667</v>
      </c>
      <c r="J68" s="343">
        <v>181.11666666666667</v>
      </c>
      <c r="K68" s="343">
        <v>184.78333333333336</v>
      </c>
      <c r="L68" s="343">
        <v>187.56666666666666</v>
      </c>
      <c r="M68" s="345">
        <v>182</v>
      </c>
      <c r="N68" s="345">
        <v>175.55</v>
      </c>
      <c r="O68" s="345">
        <v>18603200</v>
      </c>
      <c r="P68" s="348">
        <v>0.23862788963460105</v>
      </c>
    </row>
    <row r="69" spans="1:16" ht="12.75" customHeight="1">
      <c r="A69" s="31">
        <v>59</v>
      </c>
      <c r="B69" s="32" t="s">
        <v>43</v>
      </c>
      <c r="C69" s="344" t="s">
        <v>106</v>
      </c>
      <c r="D69" s="349">
        <v>45197</v>
      </c>
      <c r="E69" s="347">
        <v>3796.6</v>
      </c>
      <c r="F69" s="344">
        <v>3805.3833333333332</v>
      </c>
      <c r="G69" s="343">
        <v>3776.2166666666662</v>
      </c>
      <c r="H69" s="343">
        <v>3755.833333333333</v>
      </c>
      <c r="I69" s="343">
        <v>3726.6666666666661</v>
      </c>
      <c r="J69" s="343">
        <v>3825.7666666666664</v>
      </c>
      <c r="K69" s="343">
        <v>3854.9333333333334</v>
      </c>
      <c r="L69" s="343">
        <v>3875.3166666666666</v>
      </c>
      <c r="M69" s="345">
        <v>3834.55</v>
      </c>
      <c r="N69" s="345">
        <v>3785</v>
      </c>
      <c r="O69" s="345">
        <v>2348000</v>
      </c>
      <c r="P69" s="348">
        <v>-7.1881606765327698E-3</v>
      </c>
    </row>
    <row r="70" spans="1:16" ht="12.75" customHeight="1">
      <c r="A70" s="31">
        <v>60</v>
      </c>
      <c r="B70" s="32" t="s">
        <v>45</v>
      </c>
      <c r="C70" s="340" t="s">
        <v>107</v>
      </c>
      <c r="D70" s="349">
        <v>45197</v>
      </c>
      <c r="E70" s="347">
        <v>4921.1499999999996</v>
      </c>
      <c r="F70" s="344">
        <v>4972.8166666666666</v>
      </c>
      <c r="G70" s="343">
        <v>4860.2833333333328</v>
      </c>
      <c r="H70" s="343">
        <v>4799.4166666666661</v>
      </c>
      <c r="I70" s="343">
        <v>4686.8833333333323</v>
      </c>
      <c r="J70" s="343">
        <v>5033.6833333333334</v>
      </c>
      <c r="K70" s="343">
        <v>5146.2166666666681</v>
      </c>
      <c r="L70" s="343">
        <v>5207.0833333333339</v>
      </c>
      <c r="M70" s="345">
        <v>5085.3500000000004</v>
      </c>
      <c r="N70" s="345">
        <v>4911.95</v>
      </c>
      <c r="O70" s="345">
        <v>1306400</v>
      </c>
      <c r="P70" s="348">
        <v>1.3027295285359801E-2</v>
      </c>
    </row>
    <row r="71" spans="1:16" ht="12.75" customHeight="1">
      <c r="A71" s="31">
        <v>61</v>
      </c>
      <c r="B71" s="32" t="s">
        <v>108</v>
      </c>
      <c r="C71" s="344" t="s">
        <v>109</v>
      </c>
      <c r="D71" s="349">
        <v>45197</v>
      </c>
      <c r="E71" s="347">
        <v>529.75</v>
      </c>
      <c r="F71" s="344">
        <v>531.33333333333337</v>
      </c>
      <c r="G71" s="343">
        <v>526.86666666666679</v>
      </c>
      <c r="H71" s="343">
        <v>523.98333333333346</v>
      </c>
      <c r="I71" s="343">
        <v>519.51666666666688</v>
      </c>
      <c r="J71" s="343">
        <v>534.2166666666667</v>
      </c>
      <c r="K71" s="343">
        <v>538.68333333333317</v>
      </c>
      <c r="L71" s="343">
        <v>541.56666666666661</v>
      </c>
      <c r="M71" s="345">
        <v>535.79999999999995</v>
      </c>
      <c r="N71" s="345">
        <v>528.45000000000005</v>
      </c>
      <c r="O71" s="345">
        <v>33231000</v>
      </c>
      <c r="P71" s="348">
        <v>8.2098518221866233E-3</v>
      </c>
    </row>
    <row r="72" spans="1:16" ht="12.75" customHeight="1">
      <c r="A72" s="31">
        <v>62</v>
      </c>
      <c r="B72" s="32" t="s">
        <v>43</v>
      </c>
      <c r="C72" s="344" t="s">
        <v>110</v>
      </c>
      <c r="D72" s="349">
        <v>45197</v>
      </c>
      <c r="E72" s="347">
        <v>5744.9</v>
      </c>
      <c r="F72" s="344">
        <v>5771.1500000000005</v>
      </c>
      <c r="G72" s="343">
        <v>5710.3000000000011</v>
      </c>
      <c r="H72" s="343">
        <v>5675.7000000000007</v>
      </c>
      <c r="I72" s="343">
        <v>5614.8500000000013</v>
      </c>
      <c r="J72" s="343">
        <v>5805.7500000000009</v>
      </c>
      <c r="K72" s="343">
        <v>5866.6000000000013</v>
      </c>
      <c r="L72" s="343">
        <v>5901.2000000000007</v>
      </c>
      <c r="M72" s="345">
        <v>5832</v>
      </c>
      <c r="N72" s="345">
        <v>5736.55</v>
      </c>
      <c r="O72" s="345">
        <v>2664125</v>
      </c>
      <c r="P72" s="348">
        <v>-2.4174717274850054E-2</v>
      </c>
    </row>
    <row r="73" spans="1:16" ht="12.75" customHeight="1">
      <c r="A73" s="31">
        <v>63</v>
      </c>
      <c r="B73" s="32" t="s">
        <v>56</v>
      </c>
      <c r="C73" s="344" t="s">
        <v>111</v>
      </c>
      <c r="D73" s="349">
        <v>45197</v>
      </c>
      <c r="E73" s="347">
        <v>3436.2</v>
      </c>
      <c r="F73" s="344">
        <v>3441.1833333333329</v>
      </c>
      <c r="G73" s="343">
        <v>3417.766666666666</v>
      </c>
      <c r="H73" s="343">
        <v>3399.333333333333</v>
      </c>
      <c r="I73" s="343">
        <v>3375.9166666666661</v>
      </c>
      <c r="J73" s="343">
        <v>3459.6166666666659</v>
      </c>
      <c r="K73" s="343">
        <v>3483.0333333333328</v>
      </c>
      <c r="L73" s="343">
        <v>3501.4666666666658</v>
      </c>
      <c r="M73" s="345">
        <v>3464.6</v>
      </c>
      <c r="N73" s="345">
        <v>3422.75</v>
      </c>
      <c r="O73" s="345">
        <v>4051950</v>
      </c>
      <c r="P73" s="348">
        <v>1.1445046304385812E-2</v>
      </c>
    </row>
    <row r="74" spans="1:16" ht="12.75" customHeight="1">
      <c r="A74" s="31">
        <v>64</v>
      </c>
      <c r="B74" s="32" t="s">
        <v>56</v>
      </c>
      <c r="C74" s="344" t="s">
        <v>112</v>
      </c>
      <c r="D74" s="349">
        <v>45197</v>
      </c>
      <c r="E74" s="347">
        <v>3180</v>
      </c>
      <c r="F74" s="344">
        <v>3186.7833333333333</v>
      </c>
      <c r="G74" s="343">
        <v>3139.8166666666666</v>
      </c>
      <c r="H74" s="343">
        <v>3099.6333333333332</v>
      </c>
      <c r="I74" s="343">
        <v>3052.6666666666665</v>
      </c>
      <c r="J74" s="343">
        <v>3226.9666666666667</v>
      </c>
      <c r="K74" s="343">
        <v>3273.9333333333329</v>
      </c>
      <c r="L74" s="343">
        <v>3314.1166666666668</v>
      </c>
      <c r="M74" s="345">
        <v>3233.75</v>
      </c>
      <c r="N74" s="345">
        <v>3146.6</v>
      </c>
      <c r="O74" s="345">
        <v>1645325</v>
      </c>
      <c r="P74" s="348">
        <v>3.1196139262323338E-2</v>
      </c>
    </row>
    <row r="75" spans="1:16" ht="12.75" customHeight="1">
      <c r="A75" s="31">
        <v>65</v>
      </c>
      <c r="B75" s="32" t="s">
        <v>56</v>
      </c>
      <c r="C75" s="344" t="s">
        <v>113</v>
      </c>
      <c r="D75" s="349">
        <v>45197</v>
      </c>
      <c r="E75" s="347">
        <v>266.75</v>
      </c>
      <c r="F75" s="344">
        <v>267.95</v>
      </c>
      <c r="G75" s="343">
        <v>265.14999999999998</v>
      </c>
      <c r="H75" s="343">
        <v>263.55</v>
      </c>
      <c r="I75" s="343">
        <v>260.75</v>
      </c>
      <c r="J75" s="343">
        <v>269.54999999999995</v>
      </c>
      <c r="K75" s="343">
        <v>272.35000000000002</v>
      </c>
      <c r="L75" s="343">
        <v>273.94999999999993</v>
      </c>
      <c r="M75" s="345">
        <v>270.75</v>
      </c>
      <c r="N75" s="345">
        <v>266.35000000000002</v>
      </c>
      <c r="O75" s="345">
        <v>17514000</v>
      </c>
      <c r="P75" s="348">
        <v>9.7550850975508512E-3</v>
      </c>
    </row>
    <row r="76" spans="1:16" ht="12.75" customHeight="1">
      <c r="A76" s="31">
        <v>66</v>
      </c>
      <c r="B76" s="32" t="s">
        <v>63</v>
      </c>
      <c r="C76" s="344" t="s">
        <v>114</v>
      </c>
      <c r="D76" s="349">
        <v>45197</v>
      </c>
      <c r="E76" s="347">
        <v>146.15</v>
      </c>
      <c r="F76" s="344">
        <v>146.58333333333334</v>
      </c>
      <c r="G76" s="343">
        <v>145.11666666666667</v>
      </c>
      <c r="H76" s="343">
        <v>144.08333333333334</v>
      </c>
      <c r="I76" s="343">
        <v>142.61666666666667</v>
      </c>
      <c r="J76" s="343">
        <v>147.61666666666667</v>
      </c>
      <c r="K76" s="343">
        <v>149.08333333333331</v>
      </c>
      <c r="L76" s="343">
        <v>150.11666666666667</v>
      </c>
      <c r="M76" s="345">
        <v>148.05000000000001</v>
      </c>
      <c r="N76" s="345">
        <v>145.55000000000001</v>
      </c>
      <c r="O76" s="345">
        <v>119555000</v>
      </c>
      <c r="P76" s="348">
        <v>3.3148707620006715E-3</v>
      </c>
    </row>
    <row r="77" spans="1:16" ht="12.75" customHeight="1">
      <c r="A77" s="31">
        <v>67</v>
      </c>
      <c r="B77" s="32" t="s">
        <v>84</v>
      </c>
      <c r="C77" s="344" t="s">
        <v>115</v>
      </c>
      <c r="D77" s="349">
        <v>45197</v>
      </c>
      <c r="E77" s="347">
        <v>123.95</v>
      </c>
      <c r="F77" s="344">
        <v>124.03333333333335</v>
      </c>
      <c r="G77" s="343">
        <v>123.11666666666669</v>
      </c>
      <c r="H77" s="343">
        <v>122.28333333333335</v>
      </c>
      <c r="I77" s="343">
        <v>121.36666666666669</v>
      </c>
      <c r="J77" s="343">
        <v>124.86666666666669</v>
      </c>
      <c r="K77" s="343">
        <v>125.78333333333335</v>
      </c>
      <c r="L77" s="343">
        <v>126.61666666666669</v>
      </c>
      <c r="M77" s="345">
        <v>124.95</v>
      </c>
      <c r="N77" s="345">
        <v>123.2</v>
      </c>
      <c r="O77" s="345">
        <v>142291650</v>
      </c>
      <c r="P77" s="348">
        <v>2.033987271176432E-2</v>
      </c>
    </row>
    <row r="78" spans="1:16" ht="12.75" customHeight="1">
      <c r="A78" s="31">
        <v>68</v>
      </c>
      <c r="B78" s="32" t="s">
        <v>43</v>
      </c>
      <c r="C78" s="344" t="s">
        <v>116</v>
      </c>
      <c r="D78" s="349">
        <v>45197</v>
      </c>
      <c r="E78" s="347">
        <v>852.9</v>
      </c>
      <c r="F78" s="344">
        <v>854.41666666666663</v>
      </c>
      <c r="G78" s="343">
        <v>842.73333333333323</v>
      </c>
      <c r="H78" s="343">
        <v>832.56666666666661</v>
      </c>
      <c r="I78" s="343">
        <v>820.88333333333321</v>
      </c>
      <c r="J78" s="343">
        <v>864.58333333333326</v>
      </c>
      <c r="K78" s="343">
        <v>876.26666666666665</v>
      </c>
      <c r="L78" s="343">
        <v>886.43333333333328</v>
      </c>
      <c r="M78" s="345">
        <v>866.1</v>
      </c>
      <c r="N78" s="345">
        <v>844.25</v>
      </c>
      <c r="O78" s="345">
        <v>8176550</v>
      </c>
      <c r="P78" s="348">
        <v>-3.5573798529160254E-2</v>
      </c>
    </row>
    <row r="79" spans="1:16" ht="12.75" customHeight="1">
      <c r="A79" s="31">
        <v>69</v>
      </c>
      <c r="B79" s="32" t="s">
        <v>117</v>
      </c>
      <c r="C79" s="344" t="s">
        <v>118</v>
      </c>
      <c r="D79" s="349">
        <v>45197</v>
      </c>
      <c r="E79" s="347">
        <v>60</v>
      </c>
      <c r="F79" s="344">
        <v>60.35</v>
      </c>
      <c r="G79" s="343">
        <v>59.5</v>
      </c>
      <c r="H79" s="343">
        <v>59</v>
      </c>
      <c r="I79" s="343">
        <v>58.15</v>
      </c>
      <c r="J79" s="343">
        <v>60.85</v>
      </c>
      <c r="K79" s="343">
        <v>61.70000000000001</v>
      </c>
      <c r="L79" s="343">
        <v>62.2</v>
      </c>
      <c r="M79" s="345">
        <v>61.2</v>
      </c>
      <c r="N79" s="345">
        <v>59.85</v>
      </c>
      <c r="O79" s="345">
        <v>128160000</v>
      </c>
      <c r="P79" s="348">
        <v>8.4985835694051E-3</v>
      </c>
    </row>
    <row r="80" spans="1:16" ht="12.75" customHeight="1">
      <c r="A80" s="31">
        <v>70</v>
      </c>
      <c r="B80" s="32" t="s">
        <v>45</v>
      </c>
      <c r="C80" s="354" t="s">
        <v>119</v>
      </c>
      <c r="D80" s="349">
        <v>45197</v>
      </c>
      <c r="E80" s="347">
        <v>618.6</v>
      </c>
      <c r="F80" s="344">
        <v>621.19999999999993</v>
      </c>
      <c r="G80" s="343">
        <v>613.79999999999984</v>
      </c>
      <c r="H80" s="343">
        <v>608.99999999999989</v>
      </c>
      <c r="I80" s="343">
        <v>601.5999999999998</v>
      </c>
      <c r="J80" s="343">
        <v>625.99999999999989</v>
      </c>
      <c r="K80" s="343">
        <v>633.4</v>
      </c>
      <c r="L80" s="343">
        <v>638.19999999999993</v>
      </c>
      <c r="M80" s="345">
        <v>628.6</v>
      </c>
      <c r="N80" s="345">
        <v>616.4</v>
      </c>
      <c r="O80" s="345">
        <v>8656700</v>
      </c>
      <c r="P80" s="348">
        <v>7.2606262290122519E-3</v>
      </c>
    </row>
    <row r="81" spans="1:16" ht="12.75" customHeight="1">
      <c r="A81" s="31">
        <v>71</v>
      </c>
      <c r="B81" s="32" t="s">
        <v>59</v>
      </c>
      <c r="C81" s="344" t="s">
        <v>120</v>
      </c>
      <c r="D81" s="349">
        <v>45197</v>
      </c>
      <c r="E81" s="347">
        <v>996.3</v>
      </c>
      <c r="F81" s="344">
        <v>1000.15</v>
      </c>
      <c r="G81" s="343">
        <v>991.44999999999993</v>
      </c>
      <c r="H81" s="343">
        <v>986.59999999999991</v>
      </c>
      <c r="I81" s="343">
        <v>977.89999999999986</v>
      </c>
      <c r="J81" s="343">
        <v>1005</v>
      </c>
      <c r="K81" s="343">
        <v>1013.7</v>
      </c>
      <c r="L81" s="343">
        <v>1018.5500000000001</v>
      </c>
      <c r="M81" s="345">
        <v>1008.85</v>
      </c>
      <c r="N81" s="345">
        <v>995.3</v>
      </c>
      <c r="O81" s="345">
        <v>8642000</v>
      </c>
      <c r="P81" s="348">
        <v>2.7464035192010461E-2</v>
      </c>
    </row>
    <row r="82" spans="1:16" ht="12.75" customHeight="1">
      <c r="A82" s="31">
        <v>72</v>
      </c>
      <c r="B82" s="32" t="s">
        <v>108</v>
      </c>
      <c r="C82" s="344" t="s">
        <v>121</v>
      </c>
      <c r="D82" s="349">
        <v>45197</v>
      </c>
      <c r="E82" s="347">
        <v>1622.5</v>
      </c>
      <c r="F82" s="344">
        <v>1633</v>
      </c>
      <c r="G82" s="343">
        <v>1608</v>
      </c>
      <c r="H82" s="343">
        <v>1593.5</v>
      </c>
      <c r="I82" s="343">
        <v>1568.5</v>
      </c>
      <c r="J82" s="343">
        <v>1647.5</v>
      </c>
      <c r="K82" s="343">
        <v>1672.5</v>
      </c>
      <c r="L82" s="343">
        <v>1687</v>
      </c>
      <c r="M82" s="345">
        <v>1658</v>
      </c>
      <c r="N82" s="345">
        <v>1618.5</v>
      </c>
      <c r="O82" s="345">
        <v>3441375</v>
      </c>
      <c r="P82" s="348">
        <v>4.1546866014951118E-2</v>
      </c>
    </row>
    <row r="83" spans="1:16" ht="12.75" customHeight="1">
      <c r="A83" s="31">
        <v>73</v>
      </c>
      <c r="B83" s="32" t="s">
        <v>43</v>
      </c>
      <c r="C83" s="344" t="s">
        <v>122</v>
      </c>
      <c r="D83" s="349">
        <v>45197</v>
      </c>
      <c r="E83" s="347">
        <v>327.95</v>
      </c>
      <c r="F83" s="344">
        <v>330.15000000000003</v>
      </c>
      <c r="G83" s="343">
        <v>325.05000000000007</v>
      </c>
      <c r="H83" s="343">
        <v>322.15000000000003</v>
      </c>
      <c r="I83" s="343">
        <v>317.05000000000007</v>
      </c>
      <c r="J83" s="343">
        <v>333.05000000000007</v>
      </c>
      <c r="K83" s="343">
        <v>338.15000000000009</v>
      </c>
      <c r="L83" s="343">
        <v>341.05000000000007</v>
      </c>
      <c r="M83" s="345">
        <v>335.25</v>
      </c>
      <c r="N83" s="345">
        <v>327.25</v>
      </c>
      <c r="O83" s="345">
        <v>11936000</v>
      </c>
      <c r="P83" s="348">
        <v>1.912568306010929E-2</v>
      </c>
    </row>
    <row r="84" spans="1:16" ht="12.75" customHeight="1">
      <c r="A84" s="31">
        <v>74</v>
      </c>
      <c r="B84" s="32" t="s">
        <v>49</v>
      </c>
      <c r="C84" s="344" t="s">
        <v>123</v>
      </c>
      <c r="D84" s="349">
        <v>45197</v>
      </c>
      <c r="E84" s="347">
        <v>1957.9</v>
      </c>
      <c r="F84" s="344">
        <v>1967.4166666666667</v>
      </c>
      <c r="G84" s="343">
        <v>1945.9833333333336</v>
      </c>
      <c r="H84" s="343">
        <v>1934.0666666666668</v>
      </c>
      <c r="I84" s="343">
        <v>1912.6333333333337</v>
      </c>
      <c r="J84" s="343">
        <v>1979.3333333333335</v>
      </c>
      <c r="K84" s="343">
        <v>2000.7666666666664</v>
      </c>
      <c r="L84" s="343">
        <v>2012.6833333333334</v>
      </c>
      <c r="M84" s="345">
        <v>1988.85</v>
      </c>
      <c r="N84" s="345">
        <v>1955.5</v>
      </c>
      <c r="O84" s="345">
        <v>13291450</v>
      </c>
      <c r="P84" s="348">
        <v>-1.4822377917825582E-2</v>
      </c>
    </row>
    <row r="85" spans="1:16" ht="12.75" customHeight="1">
      <c r="A85" s="31">
        <v>75</v>
      </c>
      <c r="B85" s="32" t="s">
        <v>84</v>
      </c>
      <c r="C85" s="344" t="s">
        <v>124</v>
      </c>
      <c r="D85" s="349">
        <v>45197</v>
      </c>
      <c r="E85" s="347">
        <v>453.05</v>
      </c>
      <c r="F85" s="344">
        <v>452.01666666666671</v>
      </c>
      <c r="G85" s="343">
        <v>449.88333333333344</v>
      </c>
      <c r="H85" s="343">
        <v>446.71666666666675</v>
      </c>
      <c r="I85" s="343">
        <v>444.58333333333348</v>
      </c>
      <c r="J85" s="343">
        <v>455.18333333333339</v>
      </c>
      <c r="K85" s="343">
        <v>457.31666666666672</v>
      </c>
      <c r="L85" s="343">
        <v>460.48333333333335</v>
      </c>
      <c r="M85" s="345">
        <v>454.15</v>
      </c>
      <c r="N85" s="345">
        <v>448.85</v>
      </c>
      <c r="O85" s="345">
        <v>9860000</v>
      </c>
      <c r="P85" s="348">
        <v>3.0841610036591742E-2</v>
      </c>
    </row>
    <row r="86" spans="1:16" ht="12.75" customHeight="1">
      <c r="A86" s="31">
        <v>76</v>
      </c>
      <c r="B86" s="32" t="s">
        <v>45</v>
      </c>
      <c r="C86" s="340" t="s">
        <v>125</v>
      </c>
      <c r="D86" s="349">
        <v>45197</v>
      </c>
      <c r="E86" s="347">
        <v>3987.35</v>
      </c>
      <c r="F86" s="344">
        <v>4019.4500000000003</v>
      </c>
      <c r="G86" s="343">
        <v>3933.9000000000005</v>
      </c>
      <c r="H86" s="343">
        <v>3880.4500000000003</v>
      </c>
      <c r="I86" s="343">
        <v>3794.9000000000005</v>
      </c>
      <c r="J86" s="343">
        <v>4072.9000000000005</v>
      </c>
      <c r="K86" s="343">
        <v>4158.4500000000007</v>
      </c>
      <c r="L86" s="343">
        <v>4211.9000000000005</v>
      </c>
      <c r="M86" s="345">
        <v>4105</v>
      </c>
      <c r="N86" s="345">
        <v>3966</v>
      </c>
      <c r="O86" s="345">
        <v>5215500</v>
      </c>
      <c r="P86" s="348">
        <v>8.1223956713725981E-2</v>
      </c>
    </row>
    <row r="87" spans="1:16" ht="12.75" customHeight="1">
      <c r="A87" s="31">
        <v>77</v>
      </c>
      <c r="B87" s="32" t="s">
        <v>41</v>
      </c>
      <c r="C87" s="344" t="s">
        <v>126</v>
      </c>
      <c r="D87" s="349">
        <v>45197</v>
      </c>
      <c r="E87" s="347">
        <v>1430</v>
      </c>
      <c r="F87" s="344">
        <v>1431.4166666666667</v>
      </c>
      <c r="G87" s="343">
        <v>1417.9833333333336</v>
      </c>
      <c r="H87" s="343">
        <v>1405.9666666666669</v>
      </c>
      <c r="I87" s="343">
        <v>1392.5333333333338</v>
      </c>
      <c r="J87" s="343">
        <v>1443.4333333333334</v>
      </c>
      <c r="K87" s="343">
        <v>1456.8666666666663</v>
      </c>
      <c r="L87" s="343">
        <v>1468.8833333333332</v>
      </c>
      <c r="M87" s="345">
        <v>1444.85</v>
      </c>
      <c r="N87" s="345">
        <v>1419.4</v>
      </c>
      <c r="O87" s="345">
        <v>5618000</v>
      </c>
      <c r="P87" s="348">
        <v>-1.6800840042002101E-2</v>
      </c>
    </row>
    <row r="88" spans="1:16" ht="12.75" customHeight="1">
      <c r="A88" s="31">
        <v>78</v>
      </c>
      <c r="B88" s="32" t="s">
        <v>87</v>
      </c>
      <c r="C88" s="344" t="s">
        <v>127</v>
      </c>
      <c r="D88" s="349">
        <v>45197</v>
      </c>
      <c r="E88" s="347">
        <v>1303.0999999999999</v>
      </c>
      <c r="F88" s="344">
        <v>1300.25</v>
      </c>
      <c r="G88" s="343">
        <v>1291.9000000000001</v>
      </c>
      <c r="H88" s="343">
        <v>1280.7</v>
      </c>
      <c r="I88" s="343">
        <v>1272.3500000000001</v>
      </c>
      <c r="J88" s="343">
        <v>1311.45</v>
      </c>
      <c r="K88" s="343">
        <v>1319.8</v>
      </c>
      <c r="L88" s="343">
        <v>1331</v>
      </c>
      <c r="M88" s="345">
        <v>1308.5999999999999</v>
      </c>
      <c r="N88" s="345">
        <v>1289.05</v>
      </c>
      <c r="O88" s="345">
        <v>11857300</v>
      </c>
      <c r="P88" s="348">
        <v>1.827472197174632E-2</v>
      </c>
    </row>
    <row r="89" spans="1:16" ht="12.75" customHeight="1">
      <c r="A89" s="31">
        <v>79</v>
      </c>
      <c r="B89" s="32" t="s">
        <v>68</v>
      </c>
      <c r="C89" s="344" t="s">
        <v>128</v>
      </c>
      <c r="D89" s="349">
        <v>45197</v>
      </c>
      <c r="E89" s="347">
        <v>2642.35</v>
      </c>
      <c r="F89" s="344">
        <v>2647.4666666666667</v>
      </c>
      <c r="G89" s="343">
        <v>2614.1833333333334</v>
      </c>
      <c r="H89" s="343">
        <v>2586.0166666666669</v>
      </c>
      <c r="I89" s="343">
        <v>2552.7333333333336</v>
      </c>
      <c r="J89" s="343">
        <v>2675.6333333333332</v>
      </c>
      <c r="K89" s="343">
        <v>2708.916666666667</v>
      </c>
      <c r="L89" s="343">
        <v>2737.083333333333</v>
      </c>
      <c r="M89" s="345">
        <v>2680.75</v>
      </c>
      <c r="N89" s="345">
        <v>2619.3000000000002</v>
      </c>
      <c r="O89" s="345">
        <v>5340600</v>
      </c>
      <c r="P89" s="348">
        <v>1.2512797178932999E-2</v>
      </c>
    </row>
    <row r="90" spans="1:16" ht="12.75" customHeight="1">
      <c r="A90" s="31">
        <v>80</v>
      </c>
      <c r="B90" s="32" t="s">
        <v>63</v>
      </c>
      <c r="C90" s="344" t="s">
        <v>129</v>
      </c>
      <c r="D90" s="349">
        <v>45197</v>
      </c>
      <c r="E90" s="347">
        <v>1633.25</v>
      </c>
      <c r="F90" s="344">
        <v>1639.8</v>
      </c>
      <c r="G90" s="343">
        <v>1623.6999999999998</v>
      </c>
      <c r="H90" s="343">
        <v>1614.1499999999999</v>
      </c>
      <c r="I90" s="343">
        <v>1598.0499999999997</v>
      </c>
      <c r="J90" s="343">
        <v>1649.35</v>
      </c>
      <c r="K90" s="343">
        <v>1665.4499999999998</v>
      </c>
      <c r="L90" s="343">
        <v>1675</v>
      </c>
      <c r="M90" s="345">
        <v>1655.9</v>
      </c>
      <c r="N90" s="345">
        <v>1630.25</v>
      </c>
      <c r="O90" s="345">
        <v>111466300</v>
      </c>
      <c r="P90" s="348">
        <v>3.1268922914090606E-2</v>
      </c>
    </row>
    <row r="91" spans="1:16" ht="12.75" customHeight="1">
      <c r="A91" s="31">
        <v>81</v>
      </c>
      <c r="B91" s="32" t="s">
        <v>68</v>
      </c>
      <c r="C91" s="344" t="s">
        <v>130</v>
      </c>
      <c r="D91" s="349">
        <v>45197</v>
      </c>
      <c r="E91" s="347">
        <v>661.45</v>
      </c>
      <c r="F91" s="344">
        <v>657.9666666666667</v>
      </c>
      <c r="G91" s="343">
        <v>649.73333333333335</v>
      </c>
      <c r="H91" s="343">
        <v>638.01666666666665</v>
      </c>
      <c r="I91" s="343">
        <v>629.7833333333333</v>
      </c>
      <c r="J91" s="343">
        <v>669.68333333333339</v>
      </c>
      <c r="K91" s="343">
        <v>677.91666666666674</v>
      </c>
      <c r="L91" s="343">
        <v>689.63333333333344</v>
      </c>
      <c r="M91" s="345">
        <v>666.2</v>
      </c>
      <c r="N91" s="345">
        <v>646.25</v>
      </c>
      <c r="O91" s="345">
        <v>18045500</v>
      </c>
      <c r="P91" s="348">
        <v>-4.8157818392805335E-2</v>
      </c>
    </row>
    <row r="92" spans="1:16" ht="12.75" customHeight="1">
      <c r="A92" s="31">
        <v>82</v>
      </c>
      <c r="B92" s="32" t="s">
        <v>56</v>
      </c>
      <c r="C92" s="344" t="s">
        <v>131</v>
      </c>
      <c r="D92" s="349">
        <v>45197</v>
      </c>
      <c r="E92" s="347">
        <v>3108.95</v>
      </c>
      <c r="F92" s="344">
        <v>3094.3666666666668</v>
      </c>
      <c r="G92" s="343">
        <v>3062.0833333333335</v>
      </c>
      <c r="H92" s="343">
        <v>3015.2166666666667</v>
      </c>
      <c r="I92" s="343">
        <v>2982.9333333333334</v>
      </c>
      <c r="J92" s="343">
        <v>3141.2333333333336</v>
      </c>
      <c r="K92" s="343">
        <v>3173.5166666666664</v>
      </c>
      <c r="L92" s="343">
        <v>3220.3833333333337</v>
      </c>
      <c r="M92" s="345">
        <v>3126.65</v>
      </c>
      <c r="N92" s="345">
        <v>3047.5</v>
      </c>
      <c r="O92" s="345">
        <v>3934500</v>
      </c>
      <c r="P92" s="348">
        <v>2.2133894474320005E-2</v>
      </c>
    </row>
    <row r="93" spans="1:16" ht="12.75" customHeight="1">
      <c r="A93" s="31">
        <v>83</v>
      </c>
      <c r="B93" s="32" t="s">
        <v>132</v>
      </c>
      <c r="C93" s="344" t="s">
        <v>133</v>
      </c>
      <c r="D93" s="349">
        <v>45197</v>
      </c>
      <c r="E93" s="347">
        <v>485.9</v>
      </c>
      <c r="F93" s="344">
        <v>488.48333333333335</v>
      </c>
      <c r="G93" s="343">
        <v>481.86666666666667</v>
      </c>
      <c r="H93" s="343">
        <v>477.83333333333331</v>
      </c>
      <c r="I93" s="343">
        <v>471.21666666666664</v>
      </c>
      <c r="J93" s="343">
        <v>492.51666666666671</v>
      </c>
      <c r="K93" s="343">
        <v>499.13333333333338</v>
      </c>
      <c r="L93" s="343">
        <v>503.16666666666674</v>
      </c>
      <c r="M93" s="345">
        <v>495.1</v>
      </c>
      <c r="N93" s="345">
        <v>484.45</v>
      </c>
      <c r="O93" s="345">
        <v>27981800</v>
      </c>
      <c r="P93" s="348">
        <v>1.8445859872611464E-2</v>
      </c>
    </row>
    <row r="94" spans="1:16" ht="12.75" customHeight="1">
      <c r="A94" s="31">
        <v>84</v>
      </c>
      <c r="B94" s="32" t="s">
        <v>132</v>
      </c>
      <c r="C94" s="354" t="s">
        <v>134</v>
      </c>
      <c r="D94" s="349">
        <v>45197</v>
      </c>
      <c r="E94" s="347">
        <v>157.25</v>
      </c>
      <c r="F94" s="344">
        <v>157.18333333333331</v>
      </c>
      <c r="G94" s="343">
        <v>156.16666666666663</v>
      </c>
      <c r="H94" s="343">
        <v>155.08333333333331</v>
      </c>
      <c r="I94" s="343">
        <v>154.06666666666663</v>
      </c>
      <c r="J94" s="343">
        <v>158.26666666666662</v>
      </c>
      <c r="K94" s="343">
        <v>159.28333333333333</v>
      </c>
      <c r="L94" s="343">
        <v>160.36666666666662</v>
      </c>
      <c r="M94" s="345">
        <v>158.19999999999999</v>
      </c>
      <c r="N94" s="345">
        <v>156.1</v>
      </c>
      <c r="O94" s="345">
        <v>32769900</v>
      </c>
      <c r="P94" s="348">
        <v>-3.0635278942276684E-3</v>
      </c>
    </row>
    <row r="95" spans="1:16" ht="12.75" customHeight="1">
      <c r="A95" s="31">
        <v>85</v>
      </c>
      <c r="B95" s="32" t="s">
        <v>84</v>
      </c>
      <c r="C95" s="344" t="s">
        <v>135</v>
      </c>
      <c r="D95" s="349">
        <v>45197</v>
      </c>
      <c r="E95" s="347">
        <v>257.85000000000002</v>
      </c>
      <c r="F95" s="344">
        <v>257.28333333333336</v>
      </c>
      <c r="G95" s="343">
        <v>252.56666666666672</v>
      </c>
      <c r="H95" s="343">
        <v>247.28333333333336</v>
      </c>
      <c r="I95" s="343">
        <v>242.56666666666672</v>
      </c>
      <c r="J95" s="343">
        <v>262.56666666666672</v>
      </c>
      <c r="K95" s="343">
        <v>267.2833333333333</v>
      </c>
      <c r="L95" s="343">
        <v>272.56666666666672</v>
      </c>
      <c r="M95" s="345">
        <v>262</v>
      </c>
      <c r="N95" s="345">
        <v>252</v>
      </c>
      <c r="O95" s="345">
        <v>52984800</v>
      </c>
      <c r="P95" s="348">
        <v>2.2615945805106827E-2</v>
      </c>
    </row>
    <row r="96" spans="1:16" ht="12.75" customHeight="1">
      <c r="A96" s="31">
        <v>86</v>
      </c>
      <c r="B96" s="32" t="s">
        <v>59</v>
      </c>
      <c r="C96" s="344" t="s">
        <v>136</v>
      </c>
      <c r="D96" s="349">
        <v>45197</v>
      </c>
      <c r="E96" s="347">
        <v>2491.4</v>
      </c>
      <c r="F96" s="344">
        <v>2485.65</v>
      </c>
      <c r="G96" s="343">
        <v>2475.75</v>
      </c>
      <c r="H96" s="343">
        <v>2460.1</v>
      </c>
      <c r="I96" s="343">
        <v>2450.1999999999998</v>
      </c>
      <c r="J96" s="343">
        <v>2501.3000000000002</v>
      </c>
      <c r="K96" s="343">
        <v>2511.2000000000007</v>
      </c>
      <c r="L96" s="343">
        <v>2526.8500000000004</v>
      </c>
      <c r="M96" s="345">
        <v>2495.5500000000002</v>
      </c>
      <c r="N96" s="345">
        <v>2470</v>
      </c>
      <c r="O96" s="345">
        <v>10917900</v>
      </c>
      <c r="P96" s="348">
        <v>-7.2018986823799E-3</v>
      </c>
    </row>
    <row r="97" spans="1:16" ht="12.75" customHeight="1">
      <c r="A97" s="31">
        <v>87</v>
      </c>
      <c r="B97" s="32" t="s">
        <v>68</v>
      </c>
      <c r="C97" s="344" t="s">
        <v>137</v>
      </c>
      <c r="D97" s="349">
        <v>45197</v>
      </c>
      <c r="E97" s="347">
        <v>198.95</v>
      </c>
      <c r="F97" s="344">
        <v>197.63333333333333</v>
      </c>
      <c r="G97" s="343">
        <v>192.46666666666664</v>
      </c>
      <c r="H97" s="343">
        <v>185.98333333333332</v>
      </c>
      <c r="I97" s="343">
        <v>180.81666666666663</v>
      </c>
      <c r="J97" s="343">
        <v>204.11666666666665</v>
      </c>
      <c r="K97" s="343">
        <v>209.28333333333333</v>
      </c>
      <c r="L97" s="343">
        <v>215.76666666666665</v>
      </c>
      <c r="M97" s="345">
        <v>202.8</v>
      </c>
      <c r="N97" s="345">
        <v>191.15</v>
      </c>
      <c r="O97" s="345">
        <v>56747700</v>
      </c>
      <c r="P97" s="348">
        <v>-2.0165551250440297E-2</v>
      </c>
    </row>
    <row r="98" spans="1:16" ht="12.75" customHeight="1">
      <c r="A98" s="31">
        <v>88</v>
      </c>
      <c r="B98" s="32" t="s">
        <v>63</v>
      </c>
      <c r="C98" s="344" t="s">
        <v>138</v>
      </c>
      <c r="D98" s="349">
        <v>45197</v>
      </c>
      <c r="E98" s="347">
        <v>993.05</v>
      </c>
      <c r="F98" s="344">
        <v>993.5333333333333</v>
      </c>
      <c r="G98" s="343">
        <v>989.56666666666661</v>
      </c>
      <c r="H98" s="343">
        <v>986.08333333333326</v>
      </c>
      <c r="I98" s="343">
        <v>982.11666666666656</v>
      </c>
      <c r="J98" s="343">
        <v>997.01666666666665</v>
      </c>
      <c r="K98" s="343">
        <v>1000.9833333333333</v>
      </c>
      <c r="L98" s="343">
        <v>1004.4666666666667</v>
      </c>
      <c r="M98" s="345">
        <v>997.5</v>
      </c>
      <c r="N98" s="345">
        <v>990.05</v>
      </c>
      <c r="O98" s="345">
        <v>87533600</v>
      </c>
      <c r="P98" s="348">
        <v>-1.3592931675528725E-4</v>
      </c>
    </row>
    <row r="99" spans="1:16" ht="12.75" customHeight="1">
      <c r="A99" s="31">
        <v>89</v>
      </c>
      <c r="B99" s="32" t="s">
        <v>68</v>
      </c>
      <c r="C99" s="344" t="s">
        <v>139</v>
      </c>
      <c r="D99" s="349">
        <v>45197</v>
      </c>
      <c r="E99" s="347">
        <v>1378.85</v>
      </c>
      <c r="F99" s="344">
        <v>1377.2833333333335</v>
      </c>
      <c r="G99" s="343">
        <v>1366.5666666666671</v>
      </c>
      <c r="H99" s="343">
        <v>1354.2833333333335</v>
      </c>
      <c r="I99" s="343">
        <v>1343.5666666666671</v>
      </c>
      <c r="J99" s="343">
        <v>1389.5666666666671</v>
      </c>
      <c r="K99" s="343">
        <v>1400.2833333333338</v>
      </c>
      <c r="L99" s="343">
        <v>1412.5666666666671</v>
      </c>
      <c r="M99" s="345">
        <v>1388</v>
      </c>
      <c r="N99" s="345">
        <v>1365</v>
      </c>
      <c r="O99" s="345">
        <v>3082000</v>
      </c>
      <c r="P99" s="348">
        <v>-3.8377535101404056E-2</v>
      </c>
    </row>
    <row r="100" spans="1:16" ht="12.75" customHeight="1">
      <c r="A100" s="31">
        <v>90</v>
      </c>
      <c r="B100" s="32" t="s">
        <v>68</v>
      </c>
      <c r="C100" s="344" t="s">
        <v>140</v>
      </c>
      <c r="D100" s="349">
        <v>45197</v>
      </c>
      <c r="E100" s="347">
        <v>601.45000000000005</v>
      </c>
      <c r="F100" s="344">
        <v>599.1</v>
      </c>
      <c r="G100" s="343">
        <v>592.95000000000005</v>
      </c>
      <c r="H100" s="343">
        <v>584.45000000000005</v>
      </c>
      <c r="I100" s="343">
        <v>578.30000000000007</v>
      </c>
      <c r="J100" s="343">
        <v>607.6</v>
      </c>
      <c r="K100" s="343">
        <v>613.74999999999989</v>
      </c>
      <c r="L100" s="343">
        <v>622.25</v>
      </c>
      <c r="M100" s="345">
        <v>605.25</v>
      </c>
      <c r="N100" s="345">
        <v>590.6</v>
      </c>
      <c r="O100" s="345">
        <v>6880500</v>
      </c>
      <c r="P100" s="348">
        <v>-6.2824956672443673E-3</v>
      </c>
    </row>
    <row r="101" spans="1:16" ht="12.75" customHeight="1">
      <c r="A101" s="31">
        <v>91</v>
      </c>
      <c r="B101" s="32" t="s">
        <v>79</v>
      </c>
      <c r="C101" s="344" t="s">
        <v>141</v>
      </c>
      <c r="D101" s="349">
        <v>45197</v>
      </c>
      <c r="E101" s="347">
        <v>10.95</v>
      </c>
      <c r="F101" s="344">
        <v>11.466666666666667</v>
      </c>
      <c r="G101" s="343">
        <v>10.333333333333334</v>
      </c>
      <c r="H101" s="343">
        <v>9.7166666666666668</v>
      </c>
      <c r="I101" s="343">
        <v>8.5833333333333339</v>
      </c>
      <c r="J101" s="343">
        <v>12.083333333333334</v>
      </c>
      <c r="K101" s="343">
        <v>13.216666666666667</v>
      </c>
      <c r="L101" s="343">
        <v>13.833333333333334</v>
      </c>
      <c r="M101" s="345">
        <v>12.6</v>
      </c>
      <c r="N101" s="345">
        <v>10.85</v>
      </c>
      <c r="O101" s="345">
        <v>1329440000</v>
      </c>
      <c r="P101" s="348">
        <v>6.6692342255600487E-2</v>
      </c>
    </row>
    <row r="102" spans="1:16" ht="12.75" customHeight="1">
      <c r="A102" s="31">
        <v>92</v>
      </c>
      <c r="B102" s="32" t="s">
        <v>68</v>
      </c>
      <c r="C102" s="354" t="s">
        <v>142</v>
      </c>
      <c r="D102" s="349">
        <v>45197</v>
      </c>
      <c r="E102" s="347">
        <v>125.95</v>
      </c>
      <c r="F102" s="344">
        <v>125.98333333333333</v>
      </c>
      <c r="G102" s="343">
        <v>124.96666666666667</v>
      </c>
      <c r="H102" s="343">
        <v>123.98333333333333</v>
      </c>
      <c r="I102" s="343">
        <v>122.96666666666667</v>
      </c>
      <c r="J102" s="343">
        <v>126.96666666666667</v>
      </c>
      <c r="K102" s="343">
        <v>127.98333333333335</v>
      </c>
      <c r="L102" s="343">
        <v>128.96666666666667</v>
      </c>
      <c r="M102" s="345">
        <v>127</v>
      </c>
      <c r="N102" s="345">
        <v>125</v>
      </c>
      <c r="O102" s="345">
        <v>97550000</v>
      </c>
      <c r="P102" s="348">
        <v>-2.2936698717948716E-2</v>
      </c>
    </row>
    <row r="103" spans="1:16" ht="12.75" customHeight="1">
      <c r="A103" s="31">
        <v>93</v>
      </c>
      <c r="B103" s="32" t="s">
        <v>63</v>
      </c>
      <c r="C103" s="344" t="s">
        <v>143</v>
      </c>
      <c r="D103" s="349">
        <v>45197</v>
      </c>
      <c r="E103" s="347">
        <v>92.9</v>
      </c>
      <c r="F103" s="344">
        <v>93.05</v>
      </c>
      <c r="G103" s="343">
        <v>92.449999999999989</v>
      </c>
      <c r="H103" s="343">
        <v>91.999999999999986</v>
      </c>
      <c r="I103" s="343">
        <v>91.399999999999977</v>
      </c>
      <c r="J103" s="343">
        <v>93.5</v>
      </c>
      <c r="K103" s="343">
        <v>94.1</v>
      </c>
      <c r="L103" s="343">
        <v>94.550000000000011</v>
      </c>
      <c r="M103" s="345">
        <v>93.65</v>
      </c>
      <c r="N103" s="345">
        <v>92.6</v>
      </c>
      <c r="O103" s="345">
        <v>296550000</v>
      </c>
      <c r="P103" s="348">
        <v>-1.3669926162442626E-2</v>
      </c>
    </row>
    <row r="104" spans="1:16" ht="12.75" customHeight="1">
      <c r="A104" s="31">
        <v>94</v>
      </c>
      <c r="B104" s="32" t="s">
        <v>45</v>
      </c>
      <c r="C104" s="340" t="s">
        <v>144</v>
      </c>
      <c r="D104" s="349">
        <v>45197</v>
      </c>
      <c r="E104" s="347">
        <v>132.9</v>
      </c>
      <c r="F104" s="344">
        <v>133.28333333333333</v>
      </c>
      <c r="G104" s="343">
        <v>131.46666666666667</v>
      </c>
      <c r="H104" s="343">
        <v>130.03333333333333</v>
      </c>
      <c r="I104" s="343">
        <v>128.21666666666667</v>
      </c>
      <c r="J104" s="343">
        <v>134.71666666666667</v>
      </c>
      <c r="K104" s="343">
        <v>136.53333333333333</v>
      </c>
      <c r="L104" s="343">
        <v>137.96666666666667</v>
      </c>
      <c r="M104" s="345">
        <v>135.1</v>
      </c>
      <c r="N104" s="345">
        <v>131.85</v>
      </c>
      <c r="O104" s="345">
        <v>68538750</v>
      </c>
      <c r="P104" s="348">
        <v>-2.812932042965011E-2</v>
      </c>
    </row>
    <row r="105" spans="1:16" ht="12.75" customHeight="1">
      <c r="A105" s="31">
        <v>95</v>
      </c>
      <c r="B105" s="32" t="s">
        <v>84</v>
      </c>
      <c r="C105" s="344" t="s">
        <v>145</v>
      </c>
      <c r="D105" s="349">
        <v>45197</v>
      </c>
      <c r="E105" s="347">
        <v>469.15</v>
      </c>
      <c r="F105" s="344">
        <v>470.91666666666669</v>
      </c>
      <c r="G105" s="343">
        <v>466.83333333333337</v>
      </c>
      <c r="H105" s="343">
        <v>464.51666666666671</v>
      </c>
      <c r="I105" s="343">
        <v>460.43333333333339</v>
      </c>
      <c r="J105" s="343">
        <v>473.23333333333335</v>
      </c>
      <c r="K105" s="343">
        <v>477.31666666666672</v>
      </c>
      <c r="L105" s="343">
        <v>479.63333333333333</v>
      </c>
      <c r="M105" s="345">
        <v>475</v>
      </c>
      <c r="N105" s="345">
        <v>468.6</v>
      </c>
      <c r="O105" s="345">
        <v>13057000</v>
      </c>
      <c r="P105" s="348">
        <v>-1.2620950778291964E-3</v>
      </c>
    </row>
    <row r="106" spans="1:16" ht="12.75" customHeight="1">
      <c r="A106" s="31">
        <v>96</v>
      </c>
      <c r="B106" s="32" t="s">
        <v>117</v>
      </c>
      <c r="C106" s="340" t="s">
        <v>146</v>
      </c>
      <c r="D106" s="349">
        <v>45197</v>
      </c>
      <c r="E106" s="347">
        <v>416.75</v>
      </c>
      <c r="F106" s="344">
        <v>417.11666666666662</v>
      </c>
      <c r="G106" s="343">
        <v>414.43333333333322</v>
      </c>
      <c r="H106" s="343">
        <v>412.11666666666662</v>
      </c>
      <c r="I106" s="343">
        <v>409.43333333333322</v>
      </c>
      <c r="J106" s="343">
        <v>419.43333333333322</v>
      </c>
      <c r="K106" s="343">
        <v>422.11666666666662</v>
      </c>
      <c r="L106" s="343">
        <v>424.43333333333322</v>
      </c>
      <c r="M106" s="345">
        <v>419.8</v>
      </c>
      <c r="N106" s="345">
        <v>414.8</v>
      </c>
      <c r="O106" s="345">
        <v>20098000</v>
      </c>
      <c r="P106" s="348">
        <v>-3.0753968253968253E-3</v>
      </c>
    </row>
    <row r="107" spans="1:16" ht="12.75" customHeight="1">
      <c r="A107" s="31">
        <v>97</v>
      </c>
      <c r="B107" s="32" t="s">
        <v>49</v>
      </c>
      <c r="C107" s="352" t="s">
        <v>147</v>
      </c>
      <c r="D107" s="349">
        <v>45197</v>
      </c>
      <c r="E107" s="347">
        <v>242.6</v>
      </c>
      <c r="F107" s="344">
        <v>242.01666666666665</v>
      </c>
      <c r="G107" s="343">
        <v>238.0333333333333</v>
      </c>
      <c r="H107" s="343">
        <v>233.46666666666664</v>
      </c>
      <c r="I107" s="343">
        <v>229.48333333333329</v>
      </c>
      <c r="J107" s="343">
        <v>246.58333333333331</v>
      </c>
      <c r="K107" s="343">
        <v>250.56666666666666</v>
      </c>
      <c r="L107" s="343">
        <v>255.13333333333333</v>
      </c>
      <c r="M107" s="345">
        <v>246</v>
      </c>
      <c r="N107" s="345">
        <v>237.45</v>
      </c>
      <c r="O107" s="345">
        <v>20810400</v>
      </c>
      <c r="P107" s="348">
        <v>-1.7255546425636811E-2</v>
      </c>
    </row>
    <row r="108" spans="1:16" ht="12.75" customHeight="1">
      <c r="A108" s="31">
        <v>98</v>
      </c>
      <c r="B108" s="32" t="s">
        <v>45</v>
      </c>
      <c r="C108" s="340" t="s">
        <v>148</v>
      </c>
      <c r="D108" s="349">
        <v>45197</v>
      </c>
      <c r="E108" s="347">
        <v>3030.5</v>
      </c>
      <c r="F108" s="344">
        <v>3040.35</v>
      </c>
      <c r="G108" s="343">
        <v>2995.7</v>
      </c>
      <c r="H108" s="343">
        <v>2960.9</v>
      </c>
      <c r="I108" s="343">
        <v>2916.25</v>
      </c>
      <c r="J108" s="343">
        <v>3075.1499999999996</v>
      </c>
      <c r="K108" s="343">
        <v>3119.8</v>
      </c>
      <c r="L108" s="343">
        <v>3154.5999999999995</v>
      </c>
      <c r="M108" s="345">
        <v>3085</v>
      </c>
      <c r="N108" s="345">
        <v>3005.55</v>
      </c>
      <c r="O108" s="345">
        <v>643500</v>
      </c>
      <c r="P108" s="348">
        <v>-1.3793103448275862E-2</v>
      </c>
    </row>
    <row r="109" spans="1:16" ht="12.75" customHeight="1">
      <c r="A109" s="31">
        <v>99</v>
      </c>
      <c r="B109" s="32" t="s">
        <v>45</v>
      </c>
      <c r="C109" s="344" t="s">
        <v>149</v>
      </c>
      <c r="D109" s="349">
        <v>45197</v>
      </c>
      <c r="E109" s="347">
        <v>2399.85</v>
      </c>
      <c r="F109" s="344">
        <v>2402.4499999999998</v>
      </c>
      <c r="G109" s="343">
        <v>2388.4499999999998</v>
      </c>
      <c r="H109" s="343">
        <v>2377.0500000000002</v>
      </c>
      <c r="I109" s="343">
        <v>2363.0500000000002</v>
      </c>
      <c r="J109" s="343">
        <v>2413.8499999999995</v>
      </c>
      <c r="K109" s="343">
        <v>2427.8499999999995</v>
      </c>
      <c r="L109" s="343">
        <v>2439.2499999999991</v>
      </c>
      <c r="M109" s="345">
        <v>2416.4499999999998</v>
      </c>
      <c r="N109" s="345">
        <v>2391.0500000000002</v>
      </c>
      <c r="O109" s="345">
        <v>5225700</v>
      </c>
      <c r="P109" s="348">
        <v>9.0366680183050462E-3</v>
      </c>
    </row>
    <row r="110" spans="1:16" ht="12.75" customHeight="1">
      <c r="A110" s="31">
        <v>100</v>
      </c>
      <c r="B110" s="32" t="s">
        <v>63</v>
      </c>
      <c r="C110" s="344" t="s">
        <v>150</v>
      </c>
      <c r="D110" s="349">
        <v>45197</v>
      </c>
      <c r="E110" s="347">
        <v>1461.1</v>
      </c>
      <c r="F110" s="344">
        <v>1459.25</v>
      </c>
      <c r="G110" s="343">
        <v>1451.6</v>
      </c>
      <c r="H110" s="343">
        <v>1442.1</v>
      </c>
      <c r="I110" s="343">
        <v>1434.4499999999998</v>
      </c>
      <c r="J110" s="343">
        <v>1468.75</v>
      </c>
      <c r="K110" s="343">
        <v>1476.4</v>
      </c>
      <c r="L110" s="343">
        <v>1485.9</v>
      </c>
      <c r="M110" s="345">
        <v>1466.9</v>
      </c>
      <c r="N110" s="345">
        <v>1449.75</v>
      </c>
      <c r="O110" s="345">
        <v>20927500</v>
      </c>
      <c r="P110" s="348">
        <v>-9.1614980351309126E-3</v>
      </c>
    </row>
    <row r="111" spans="1:16" ht="12.75" customHeight="1">
      <c r="A111" s="31">
        <v>101</v>
      </c>
      <c r="B111" s="32" t="s">
        <v>79</v>
      </c>
      <c r="C111" s="344" t="s">
        <v>151</v>
      </c>
      <c r="D111" s="349">
        <v>45197</v>
      </c>
      <c r="E111" s="347">
        <v>185.2</v>
      </c>
      <c r="F111" s="344">
        <v>187.98333333333335</v>
      </c>
      <c r="G111" s="343">
        <v>181.26666666666671</v>
      </c>
      <c r="H111" s="343">
        <v>177.33333333333337</v>
      </c>
      <c r="I111" s="343">
        <v>170.61666666666673</v>
      </c>
      <c r="J111" s="343">
        <v>191.91666666666669</v>
      </c>
      <c r="K111" s="343">
        <v>198.63333333333333</v>
      </c>
      <c r="L111" s="343">
        <v>202.56666666666666</v>
      </c>
      <c r="M111" s="345">
        <v>194.7</v>
      </c>
      <c r="N111" s="345">
        <v>184.05</v>
      </c>
      <c r="O111" s="345">
        <v>100731800</v>
      </c>
      <c r="P111" s="348">
        <v>5.3615663918015538E-3</v>
      </c>
    </row>
    <row r="112" spans="1:16" ht="12.75" customHeight="1">
      <c r="A112" s="31">
        <v>102</v>
      </c>
      <c r="B112" s="32" t="s">
        <v>87</v>
      </c>
      <c r="C112" s="344" t="s">
        <v>152</v>
      </c>
      <c r="D112" s="349">
        <v>45197</v>
      </c>
      <c r="E112" s="347">
        <v>1492.05</v>
      </c>
      <c r="F112" s="344">
        <v>1494.4833333333333</v>
      </c>
      <c r="G112" s="343">
        <v>1485.1666666666667</v>
      </c>
      <c r="H112" s="343">
        <v>1478.2833333333333</v>
      </c>
      <c r="I112" s="343">
        <v>1468.9666666666667</v>
      </c>
      <c r="J112" s="343">
        <v>1501.3666666666668</v>
      </c>
      <c r="K112" s="343">
        <v>1510.6833333333334</v>
      </c>
      <c r="L112" s="343">
        <v>1517.5666666666668</v>
      </c>
      <c r="M112" s="345">
        <v>1503.8</v>
      </c>
      <c r="N112" s="345">
        <v>1487.6</v>
      </c>
      <c r="O112" s="345">
        <v>23466400</v>
      </c>
      <c r="P112" s="348">
        <v>-4.2594164109928848E-2</v>
      </c>
    </row>
    <row r="113" spans="1:16" ht="12.75" customHeight="1">
      <c r="A113" s="31">
        <v>103</v>
      </c>
      <c r="B113" s="32" t="s">
        <v>84</v>
      </c>
      <c r="C113" s="344" t="s">
        <v>154</v>
      </c>
      <c r="D113" s="349">
        <v>45197</v>
      </c>
      <c r="E113" s="347">
        <v>92.9</v>
      </c>
      <c r="F113" s="344">
        <v>92.866666666666674</v>
      </c>
      <c r="G113" s="343">
        <v>91.933333333333351</v>
      </c>
      <c r="H113" s="343">
        <v>90.966666666666683</v>
      </c>
      <c r="I113" s="343">
        <v>90.03333333333336</v>
      </c>
      <c r="J113" s="343">
        <v>93.833333333333343</v>
      </c>
      <c r="K113" s="343">
        <v>94.76666666666668</v>
      </c>
      <c r="L113" s="343">
        <v>95.733333333333334</v>
      </c>
      <c r="M113" s="345">
        <v>93.8</v>
      </c>
      <c r="N113" s="345">
        <v>91.9</v>
      </c>
      <c r="O113" s="345">
        <v>121767750</v>
      </c>
      <c r="P113" s="348">
        <v>3.9389067524115756E-3</v>
      </c>
    </row>
    <row r="114" spans="1:16" ht="12.75" customHeight="1">
      <c r="A114" s="31">
        <v>104</v>
      </c>
      <c r="B114" s="32" t="s">
        <v>43</v>
      </c>
      <c r="C114" s="340" t="s">
        <v>155</v>
      </c>
      <c r="D114" s="349">
        <v>45197</v>
      </c>
      <c r="E114" s="347">
        <v>923.9</v>
      </c>
      <c r="F114" s="344">
        <v>931.13333333333333</v>
      </c>
      <c r="G114" s="343">
        <v>912.26666666666665</v>
      </c>
      <c r="H114" s="343">
        <v>900.63333333333333</v>
      </c>
      <c r="I114" s="343">
        <v>881.76666666666665</v>
      </c>
      <c r="J114" s="343">
        <v>942.76666666666665</v>
      </c>
      <c r="K114" s="343">
        <v>961.63333333333321</v>
      </c>
      <c r="L114" s="343">
        <v>973.26666666666665</v>
      </c>
      <c r="M114" s="345">
        <v>950</v>
      </c>
      <c r="N114" s="345">
        <v>919.5</v>
      </c>
      <c r="O114" s="345">
        <v>2379650</v>
      </c>
      <c r="P114" s="348">
        <v>0.32357194504699927</v>
      </c>
    </row>
    <row r="115" spans="1:16" ht="12.75" customHeight="1">
      <c r="A115" s="31">
        <v>105</v>
      </c>
      <c r="B115" s="32" t="s">
        <v>45</v>
      </c>
      <c r="C115" s="344" t="s">
        <v>156</v>
      </c>
      <c r="D115" s="349">
        <v>45197</v>
      </c>
      <c r="E115" s="347">
        <v>689.3</v>
      </c>
      <c r="F115" s="344">
        <v>691.7833333333333</v>
      </c>
      <c r="G115" s="343">
        <v>685.51666666666665</v>
      </c>
      <c r="H115" s="343">
        <v>681.73333333333335</v>
      </c>
      <c r="I115" s="343">
        <v>675.4666666666667</v>
      </c>
      <c r="J115" s="343">
        <v>695.56666666666661</v>
      </c>
      <c r="K115" s="343">
        <v>701.83333333333326</v>
      </c>
      <c r="L115" s="343">
        <v>705.61666666666656</v>
      </c>
      <c r="M115" s="345">
        <v>698.05</v>
      </c>
      <c r="N115" s="345">
        <v>688</v>
      </c>
      <c r="O115" s="345">
        <v>18164125</v>
      </c>
      <c r="P115" s="348">
        <v>4.5487539317686908E-3</v>
      </c>
    </row>
    <row r="116" spans="1:16" ht="12.75" customHeight="1">
      <c r="A116" s="31">
        <v>106</v>
      </c>
      <c r="B116" s="32" t="s">
        <v>59</v>
      </c>
      <c r="C116" s="344" t="s">
        <v>157</v>
      </c>
      <c r="D116" s="349">
        <v>45197</v>
      </c>
      <c r="E116" s="347">
        <v>453.45</v>
      </c>
      <c r="F116" s="344">
        <v>451.88333333333338</v>
      </c>
      <c r="G116" s="343">
        <v>449.31666666666678</v>
      </c>
      <c r="H116" s="343">
        <v>445.18333333333339</v>
      </c>
      <c r="I116" s="343">
        <v>442.61666666666679</v>
      </c>
      <c r="J116" s="343">
        <v>456.01666666666677</v>
      </c>
      <c r="K116" s="343">
        <v>458.58333333333337</v>
      </c>
      <c r="L116" s="343">
        <v>462.71666666666675</v>
      </c>
      <c r="M116" s="345">
        <v>454.45</v>
      </c>
      <c r="N116" s="345">
        <v>447.75</v>
      </c>
      <c r="O116" s="345">
        <v>76028800</v>
      </c>
      <c r="P116" s="348">
        <v>-2.0449391877963307E-2</v>
      </c>
    </row>
    <row r="117" spans="1:16" ht="12.75" customHeight="1">
      <c r="A117" s="31">
        <v>107</v>
      </c>
      <c r="B117" s="32" t="s">
        <v>132</v>
      </c>
      <c r="C117" s="344" t="s">
        <v>158</v>
      </c>
      <c r="D117" s="349">
        <v>45197</v>
      </c>
      <c r="E117" s="347">
        <v>703.8</v>
      </c>
      <c r="F117" s="344">
        <v>705.68333333333339</v>
      </c>
      <c r="G117" s="343">
        <v>700.31666666666683</v>
      </c>
      <c r="H117" s="343">
        <v>696.83333333333348</v>
      </c>
      <c r="I117" s="343">
        <v>691.46666666666692</v>
      </c>
      <c r="J117" s="343">
        <v>709.16666666666674</v>
      </c>
      <c r="K117" s="343">
        <v>714.5333333333333</v>
      </c>
      <c r="L117" s="343">
        <v>718.01666666666665</v>
      </c>
      <c r="M117" s="345">
        <v>711.05</v>
      </c>
      <c r="N117" s="345">
        <v>702.2</v>
      </c>
      <c r="O117" s="345">
        <v>23632500</v>
      </c>
      <c r="P117" s="348">
        <v>7.2992700729927005E-3</v>
      </c>
    </row>
    <row r="118" spans="1:16" ht="12.75" customHeight="1">
      <c r="A118" s="31">
        <v>108</v>
      </c>
      <c r="B118" s="32" t="s">
        <v>49</v>
      </c>
      <c r="C118" s="352" t="s">
        <v>159</v>
      </c>
      <c r="D118" s="349">
        <v>45197</v>
      </c>
      <c r="E118" s="347">
        <v>3329.4</v>
      </c>
      <c r="F118" s="344">
        <v>3321.1166666666663</v>
      </c>
      <c r="G118" s="343">
        <v>3299.2333333333327</v>
      </c>
      <c r="H118" s="343">
        <v>3269.0666666666662</v>
      </c>
      <c r="I118" s="343">
        <v>3247.1833333333325</v>
      </c>
      <c r="J118" s="343">
        <v>3351.2833333333328</v>
      </c>
      <c r="K118" s="343">
        <v>3373.166666666667</v>
      </c>
      <c r="L118" s="343">
        <v>3403.333333333333</v>
      </c>
      <c r="M118" s="345">
        <v>3343</v>
      </c>
      <c r="N118" s="345">
        <v>3290.95</v>
      </c>
      <c r="O118" s="345">
        <v>710000</v>
      </c>
      <c r="P118" s="348">
        <v>6.0097051138484507E-2</v>
      </c>
    </row>
    <row r="119" spans="1:16" ht="12.75" customHeight="1">
      <c r="A119" s="31">
        <v>109</v>
      </c>
      <c r="B119" s="32" t="s">
        <v>132</v>
      </c>
      <c r="C119" s="344" t="s">
        <v>160</v>
      </c>
      <c r="D119" s="349">
        <v>45197</v>
      </c>
      <c r="E119" s="347">
        <v>811.2</v>
      </c>
      <c r="F119" s="344">
        <v>812.6</v>
      </c>
      <c r="G119" s="343">
        <v>808.35</v>
      </c>
      <c r="H119" s="343">
        <v>805.5</v>
      </c>
      <c r="I119" s="343">
        <v>801.25</v>
      </c>
      <c r="J119" s="343">
        <v>815.45</v>
      </c>
      <c r="K119" s="343">
        <v>819.7</v>
      </c>
      <c r="L119" s="343">
        <v>822.55000000000007</v>
      </c>
      <c r="M119" s="345">
        <v>816.85</v>
      </c>
      <c r="N119" s="345">
        <v>809.75</v>
      </c>
      <c r="O119" s="345">
        <v>18954000</v>
      </c>
      <c r="P119" s="348">
        <v>-4.2716787697565144E-4</v>
      </c>
    </row>
    <row r="120" spans="1:16" ht="12.75" customHeight="1">
      <c r="A120" s="31">
        <v>110</v>
      </c>
      <c r="B120" s="32" t="s">
        <v>45</v>
      </c>
      <c r="C120" s="344" t="s">
        <v>161</v>
      </c>
      <c r="D120" s="349">
        <v>45197</v>
      </c>
      <c r="E120" s="347">
        <v>537</v>
      </c>
      <c r="F120" s="344">
        <v>534.26666666666665</v>
      </c>
      <c r="G120" s="343">
        <v>528.23333333333335</v>
      </c>
      <c r="H120" s="343">
        <v>519.4666666666667</v>
      </c>
      <c r="I120" s="343">
        <v>513.43333333333339</v>
      </c>
      <c r="J120" s="343">
        <v>543.0333333333333</v>
      </c>
      <c r="K120" s="343">
        <v>549.06666666666661</v>
      </c>
      <c r="L120" s="343">
        <v>557.83333333333326</v>
      </c>
      <c r="M120" s="345">
        <v>540.29999999999995</v>
      </c>
      <c r="N120" s="345">
        <v>525.5</v>
      </c>
      <c r="O120" s="345">
        <v>19252500</v>
      </c>
      <c r="P120" s="348">
        <v>-2.9131870266071083E-3</v>
      </c>
    </row>
    <row r="121" spans="1:16" ht="12.75" customHeight="1">
      <c r="A121" s="31">
        <v>111</v>
      </c>
      <c r="B121" s="32" t="s">
        <v>63</v>
      </c>
      <c r="C121" s="344" t="s">
        <v>162</v>
      </c>
      <c r="D121" s="349">
        <v>45197</v>
      </c>
      <c r="E121" s="347">
        <v>1802.85</v>
      </c>
      <c r="F121" s="344">
        <v>1806.8333333333333</v>
      </c>
      <c r="G121" s="343">
        <v>1796.2666666666664</v>
      </c>
      <c r="H121" s="343">
        <v>1789.6833333333332</v>
      </c>
      <c r="I121" s="343">
        <v>1779.1166666666663</v>
      </c>
      <c r="J121" s="343">
        <v>1813.4166666666665</v>
      </c>
      <c r="K121" s="343">
        <v>1823.9833333333336</v>
      </c>
      <c r="L121" s="343">
        <v>1830.5666666666666</v>
      </c>
      <c r="M121" s="345">
        <v>1817.4</v>
      </c>
      <c r="N121" s="345">
        <v>1800.25</v>
      </c>
      <c r="O121" s="345">
        <v>27459200</v>
      </c>
      <c r="P121" s="348">
        <v>2.8111006275179345E-2</v>
      </c>
    </row>
    <row r="122" spans="1:16" ht="12.75" customHeight="1">
      <c r="A122" s="31">
        <v>112</v>
      </c>
      <c r="B122" s="32" t="s">
        <v>68</v>
      </c>
      <c r="C122" s="344" t="s">
        <v>163</v>
      </c>
      <c r="D122" s="349">
        <v>45197</v>
      </c>
      <c r="E122" s="347">
        <v>127.7</v>
      </c>
      <c r="F122" s="344">
        <v>128.13333333333333</v>
      </c>
      <c r="G122" s="343">
        <v>127.01666666666665</v>
      </c>
      <c r="H122" s="343">
        <v>126.33333333333333</v>
      </c>
      <c r="I122" s="343">
        <v>125.21666666666665</v>
      </c>
      <c r="J122" s="343">
        <v>128.81666666666666</v>
      </c>
      <c r="K122" s="343">
        <v>129.93333333333334</v>
      </c>
      <c r="L122" s="343">
        <v>130.61666666666665</v>
      </c>
      <c r="M122" s="345">
        <v>129.25</v>
      </c>
      <c r="N122" s="345">
        <v>127.45</v>
      </c>
      <c r="O122" s="345">
        <v>70936876</v>
      </c>
      <c r="P122" s="348">
        <v>4.2956411876184462E-3</v>
      </c>
    </row>
    <row r="123" spans="1:16" ht="12.75" customHeight="1">
      <c r="A123" s="31">
        <v>113</v>
      </c>
      <c r="B123" s="32" t="s">
        <v>45</v>
      </c>
      <c r="C123" s="344" t="s">
        <v>164</v>
      </c>
      <c r="D123" s="349">
        <v>45197</v>
      </c>
      <c r="E123" s="347">
        <v>2368</v>
      </c>
      <c r="F123" s="344">
        <v>2373.9500000000003</v>
      </c>
      <c r="G123" s="343">
        <v>2329.9000000000005</v>
      </c>
      <c r="H123" s="343">
        <v>2291.8000000000002</v>
      </c>
      <c r="I123" s="343">
        <v>2247.7500000000005</v>
      </c>
      <c r="J123" s="343">
        <v>2412.0500000000006</v>
      </c>
      <c r="K123" s="343">
        <v>2456.1000000000008</v>
      </c>
      <c r="L123" s="343">
        <v>2494.2000000000007</v>
      </c>
      <c r="M123" s="345">
        <v>2418</v>
      </c>
      <c r="N123" s="345">
        <v>2335.85</v>
      </c>
      <c r="O123" s="345">
        <v>1013100</v>
      </c>
      <c r="P123" s="348">
        <v>0.1046777886817141</v>
      </c>
    </row>
    <row r="124" spans="1:16" ht="12.75" customHeight="1">
      <c r="A124" s="31">
        <v>114</v>
      </c>
      <c r="B124" s="32" t="s">
        <v>43</v>
      </c>
      <c r="C124" s="352" t="s">
        <v>165</v>
      </c>
      <c r="D124" s="349">
        <v>45197</v>
      </c>
      <c r="E124" s="347">
        <v>394.65</v>
      </c>
      <c r="F124" s="344">
        <v>397.89999999999992</v>
      </c>
      <c r="G124" s="343">
        <v>389.59999999999985</v>
      </c>
      <c r="H124" s="343">
        <v>384.54999999999995</v>
      </c>
      <c r="I124" s="343">
        <v>376.24999999999989</v>
      </c>
      <c r="J124" s="343">
        <v>402.94999999999982</v>
      </c>
      <c r="K124" s="343">
        <v>411.24999999999989</v>
      </c>
      <c r="L124" s="343">
        <v>416.29999999999978</v>
      </c>
      <c r="M124" s="345">
        <v>406.2</v>
      </c>
      <c r="N124" s="345">
        <v>392.85</v>
      </c>
      <c r="O124" s="345">
        <v>13229400</v>
      </c>
      <c r="P124" s="348">
        <v>2.5837068283680462E-2</v>
      </c>
    </row>
    <row r="125" spans="1:16" ht="12.75" customHeight="1">
      <c r="A125" s="31">
        <v>115</v>
      </c>
      <c r="B125" s="32" t="s">
        <v>68</v>
      </c>
      <c r="C125" s="344" t="s">
        <v>166</v>
      </c>
      <c r="D125" s="349">
        <v>45197</v>
      </c>
      <c r="E125" s="347">
        <v>457.45</v>
      </c>
      <c r="F125" s="344">
        <v>457.66666666666669</v>
      </c>
      <c r="G125" s="343">
        <v>454.88333333333338</v>
      </c>
      <c r="H125" s="343">
        <v>452.31666666666672</v>
      </c>
      <c r="I125" s="343">
        <v>449.53333333333342</v>
      </c>
      <c r="J125" s="343">
        <v>460.23333333333335</v>
      </c>
      <c r="K125" s="343">
        <v>463.01666666666665</v>
      </c>
      <c r="L125" s="343">
        <v>465.58333333333331</v>
      </c>
      <c r="M125" s="345">
        <v>460.45</v>
      </c>
      <c r="N125" s="345">
        <v>455.1</v>
      </c>
      <c r="O125" s="345">
        <v>21646000</v>
      </c>
      <c r="P125" s="348">
        <v>1.7868898711558355E-2</v>
      </c>
    </row>
    <row r="126" spans="1:16" ht="12.75" customHeight="1">
      <c r="A126" s="31">
        <v>116</v>
      </c>
      <c r="B126" s="32" t="s">
        <v>41</v>
      </c>
      <c r="C126" s="344" t="s">
        <v>167</v>
      </c>
      <c r="D126" s="349">
        <v>45197</v>
      </c>
      <c r="E126" s="347">
        <v>2924.65</v>
      </c>
      <c r="F126" s="344">
        <v>2924.3833333333332</v>
      </c>
      <c r="G126" s="343">
        <v>2910.6666666666665</v>
      </c>
      <c r="H126" s="343">
        <v>2896.6833333333334</v>
      </c>
      <c r="I126" s="343">
        <v>2882.9666666666667</v>
      </c>
      <c r="J126" s="343">
        <v>2938.3666666666663</v>
      </c>
      <c r="K126" s="343">
        <v>2952.0833333333335</v>
      </c>
      <c r="L126" s="343">
        <v>2966.0666666666662</v>
      </c>
      <c r="M126" s="345">
        <v>2938.1</v>
      </c>
      <c r="N126" s="345">
        <v>2910.4</v>
      </c>
      <c r="O126" s="345">
        <v>9256800</v>
      </c>
      <c r="P126" s="348">
        <v>1.240238860817639E-2</v>
      </c>
    </row>
    <row r="127" spans="1:16" ht="12.75" customHeight="1">
      <c r="A127" s="31">
        <v>117</v>
      </c>
      <c r="B127" s="32" t="s">
        <v>87</v>
      </c>
      <c r="C127" s="344" t="s">
        <v>168</v>
      </c>
      <c r="D127" s="349">
        <v>45197</v>
      </c>
      <c r="E127" s="347">
        <v>5512.75</v>
      </c>
      <c r="F127" s="344">
        <v>5513.7333333333336</v>
      </c>
      <c r="G127" s="343">
        <v>5484.8166666666675</v>
      </c>
      <c r="H127" s="343">
        <v>5456.8833333333341</v>
      </c>
      <c r="I127" s="343">
        <v>5427.9666666666681</v>
      </c>
      <c r="J127" s="343">
        <v>5541.666666666667</v>
      </c>
      <c r="K127" s="343">
        <v>5570.583333333333</v>
      </c>
      <c r="L127" s="343">
        <v>5598.5166666666664</v>
      </c>
      <c r="M127" s="345">
        <v>5542.65</v>
      </c>
      <c r="N127" s="345">
        <v>5485.8</v>
      </c>
      <c r="O127" s="345">
        <v>1538100</v>
      </c>
      <c r="P127" s="348">
        <v>-1.3659099653712967E-2</v>
      </c>
    </row>
    <row r="128" spans="1:16" ht="12.75" customHeight="1">
      <c r="A128" s="31">
        <v>118</v>
      </c>
      <c r="B128" s="32" t="s">
        <v>87</v>
      </c>
      <c r="C128" s="344" t="s">
        <v>169</v>
      </c>
      <c r="D128" s="349">
        <v>45197</v>
      </c>
      <c r="E128" s="347">
        <v>4655.7</v>
      </c>
      <c r="F128" s="344">
        <v>4667.0166666666664</v>
      </c>
      <c r="G128" s="343">
        <v>4636.083333333333</v>
      </c>
      <c r="H128" s="343">
        <v>4616.4666666666662</v>
      </c>
      <c r="I128" s="343">
        <v>4585.5333333333328</v>
      </c>
      <c r="J128" s="343">
        <v>4686.6333333333332</v>
      </c>
      <c r="K128" s="343">
        <v>4717.5666666666675</v>
      </c>
      <c r="L128" s="343">
        <v>4737.1833333333334</v>
      </c>
      <c r="M128" s="345">
        <v>4697.95</v>
      </c>
      <c r="N128" s="345">
        <v>4647.3999999999996</v>
      </c>
      <c r="O128" s="345">
        <v>703200</v>
      </c>
      <c r="P128" s="348">
        <v>-1.1363636363636363E-3</v>
      </c>
    </row>
    <row r="129" spans="1:16" ht="12.75" customHeight="1">
      <c r="A129" s="31">
        <v>119</v>
      </c>
      <c r="B129" s="32" t="s">
        <v>43</v>
      </c>
      <c r="C129" s="344" t="s">
        <v>170</v>
      </c>
      <c r="D129" s="349">
        <v>45197</v>
      </c>
      <c r="E129" s="347">
        <v>1139.8499999999999</v>
      </c>
      <c r="F129" s="344">
        <v>1143.8333333333333</v>
      </c>
      <c r="G129" s="343">
        <v>1128.7666666666664</v>
      </c>
      <c r="H129" s="343">
        <v>1117.6833333333332</v>
      </c>
      <c r="I129" s="343">
        <v>1102.6166666666663</v>
      </c>
      <c r="J129" s="343">
        <v>1154.9166666666665</v>
      </c>
      <c r="K129" s="343">
        <v>1169.9833333333336</v>
      </c>
      <c r="L129" s="343">
        <v>1181.0666666666666</v>
      </c>
      <c r="M129" s="345">
        <v>1158.9000000000001</v>
      </c>
      <c r="N129" s="345">
        <v>1132.75</v>
      </c>
      <c r="O129" s="345">
        <v>6420050</v>
      </c>
      <c r="P129" s="348">
        <v>-6.2554300608166816E-2</v>
      </c>
    </row>
    <row r="130" spans="1:16" ht="12.75" customHeight="1">
      <c r="A130" s="31">
        <v>120</v>
      </c>
      <c r="B130" s="32" t="s">
        <v>56</v>
      </c>
      <c r="C130" s="344" t="s">
        <v>171</v>
      </c>
      <c r="D130" s="349">
        <v>45197</v>
      </c>
      <c r="E130" s="347">
        <v>1638.95</v>
      </c>
      <c r="F130" s="344">
        <v>1637.0999999999997</v>
      </c>
      <c r="G130" s="343">
        <v>1607.9499999999994</v>
      </c>
      <c r="H130" s="343">
        <v>1576.9499999999996</v>
      </c>
      <c r="I130" s="343">
        <v>1547.7999999999993</v>
      </c>
      <c r="J130" s="343">
        <v>1668.0999999999995</v>
      </c>
      <c r="K130" s="343">
        <v>1697.2499999999995</v>
      </c>
      <c r="L130" s="343">
        <v>1728.2499999999995</v>
      </c>
      <c r="M130" s="345">
        <v>1666.25</v>
      </c>
      <c r="N130" s="345">
        <v>1606.1</v>
      </c>
      <c r="O130" s="345">
        <v>15353100</v>
      </c>
      <c r="P130" s="348">
        <v>-1.2783004005941396E-2</v>
      </c>
    </row>
    <row r="131" spans="1:16" ht="12.75" customHeight="1">
      <c r="A131" s="31">
        <v>121</v>
      </c>
      <c r="B131" s="32" t="s">
        <v>68</v>
      </c>
      <c r="C131" s="344" t="s">
        <v>172</v>
      </c>
      <c r="D131" s="349">
        <v>45197</v>
      </c>
      <c r="E131" s="347">
        <v>299.64999999999998</v>
      </c>
      <c r="F131" s="344">
        <v>299.31666666666666</v>
      </c>
      <c r="G131" s="343">
        <v>297.0333333333333</v>
      </c>
      <c r="H131" s="343">
        <v>294.41666666666663</v>
      </c>
      <c r="I131" s="343">
        <v>292.13333333333327</v>
      </c>
      <c r="J131" s="343">
        <v>301.93333333333334</v>
      </c>
      <c r="K131" s="343">
        <v>304.21666666666675</v>
      </c>
      <c r="L131" s="343">
        <v>306.83333333333337</v>
      </c>
      <c r="M131" s="345">
        <v>301.60000000000002</v>
      </c>
      <c r="N131" s="345">
        <v>296.7</v>
      </c>
      <c r="O131" s="345">
        <v>42496000</v>
      </c>
      <c r="P131" s="348">
        <v>7.5357950263752827E-4</v>
      </c>
    </row>
    <row r="132" spans="1:16" ht="12.75" customHeight="1">
      <c r="A132" s="31">
        <v>122</v>
      </c>
      <c r="B132" s="32" t="s">
        <v>68</v>
      </c>
      <c r="C132" s="344" t="s">
        <v>173</v>
      </c>
      <c r="D132" s="349">
        <v>45197</v>
      </c>
      <c r="E132" s="347">
        <v>143.44999999999999</v>
      </c>
      <c r="F132" s="344">
        <v>143.1</v>
      </c>
      <c r="G132" s="343">
        <v>142.35</v>
      </c>
      <c r="H132" s="343">
        <v>141.25</v>
      </c>
      <c r="I132" s="343">
        <v>140.5</v>
      </c>
      <c r="J132" s="343">
        <v>144.19999999999999</v>
      </c>
      <c r="K132" s="343">
        <v>144.94999999999999</v>
      </c>
      <c r="L132" s="343">
        <v>146.04999999999998</v>
      </c>
      <c r="M132" s="345">
        <v>143.85</v>
      </c>
      <c r="N132" s="345">
        <v>142</v>
      </c>
      <c r="O132" s="345">
        <v>70116000</v>
      </c>
      <c r="P132" s="348">
        <v>-2.6457284287786974E-3</v>
      </c>
    </row>
    <row r="133" spans="1:16" ht="12.75" customHeight="1">
      <c r="A133" s="31">
        <v>123</v>
      </c>
      <c r="B133" s="32" t="s">
        <v>59</v>
      </c>
      <c r="C133" s="344" t="s">
        <v>174</v>
      </c>
      <c r="D133" s="349">
        <v>45197</v>
      </c>
      <c r="E133" s="347">
        <v>582.75</v>
      </c>
      <c r="F133" s="344">
        <v>581.63333333333333</v>
      </c>
      <c r="G133" s="343">
        <v>577.4666666666667</v>
      </c>
      <c r="H133" s="343">
        <v>572.18333333333339</v>
      </c>
      <c r="I133" s="343">
        <v>568.01666666666677</v>
      </c>
      <c r="J133" s="343">
        <v>586.91666666666663</v>
      </c>
      <c r="K133" s="343">
        <v>591.08333333333337</v>
      </c>
      <c r="L133" s="343">
        <v>596.36666666666656</v>
      </c>
      <c r="M133" s="345">
        <v>585.79999999999995</v>
      </c>
      <c r="N133" s="345">
        <v>576.35</v>
      </c>
      <c r="O133" s="345">
        <v>11298000</v>
      </c>
      <c r="P133" s="348">
        <v>-1.1237135055660576E-2</v>
      </c>
    </row>
    <row r="134" spans="1:16" ht="12.75" customHeight="1">
      <c r="A134" s="31">
        <v>124</v>
      </c>
      <c r="B134" s="32" t="s">
        <v>56</v>
      </c>
      <c r="C134" s="344" t="s">
        <v>175</v>
      </c>
      <c r="D134" s="349">
        <v>45197</v>
      </c>
      <c r="E134" s="347">
        <v>10554.6</v>
      </c>
      <c r="F134" s="344">
        <v>10582.033333333333</v>
      </c>
      <c r="G134" s="343">
        <v>10509.066666666666</v>
      </c>
      <c r="H134" s="343">
        <v>10463.533333333333</v>
      </c>
      <c r="I134" s="343">
        <v>10390.566666666666</v>
      </c>
      <c r="J134" s="343">
        <v>10627.566666666666</v>
      </c>
      <c r="K134" s="343">
        <v>10700.533333333333</v>
      </c>
      <c r="L134" s="343">
        <v>10746.066666666666</v>
      </c>
      <c r="M134" s="345">
        <v>10655</v>
      </c>
      <c r="N134" s="345">
        <v>10536.5</v>
      </c>
      <c r="O134" s="345">
        <v>2982900</v>
      </c>
      <c r="P134" s="348">
        <v>1.5420751633986929E-2</v>
      </c>
    </row>
    <row r="135" spans="1:16" ht="12.75" customHeight="1">
      <c r="A135" s="31">
        <v>125</v>
      </c>
      <c r="B135" s="32" t="s">
        <v>59</v>
      </c>
      <c r="C135" s="344" t="s">
        <v>176</v>
      </c>
      <c r="D135" s="349">
        <v>45197</v>
      </c>
      <c r="E135" s="347">
        <v>1045.55</v>
      </c>
      <c r="F135" s="344">
        <v>1044.7166666666665</v>
      </c>
      <c r="G135" s="343">
        <v>1037.633333333333</v>
      </c>
      <c r="H135" s="343">
        <v>1029.7166666666665</v>
      </c>
      <c r="I135" s="343">
        <v>1022.633333333333</v>
      </c>
      <c r="J135" s="343">
        <v>1052.633333333333</v>
      </c>
      <c r="K135" s="343">
        <v>1059.7166666666665</v>
      </c>
      <c r="L135" s="343">
        <v>1067.633333333333</v>
      </c>
      <c r="M135" s="345">
        <v>1051.8</v>
      </c>
      <c r="N135" s="345">
        <v>1036.8</v>
      </c>
      <c r="O135" s="345">
        <v>10719800</v>
      </c>
      <c r="P135" s="348">
        <v>3.2756813417190774E-3</v>
      </c>
    </row>
    <row r="136" spans="1:16" ht="12.75" customHeight="1">
      <c r="A136" s="31">
        <v>126</v>
      </c>
      <c r="B136" s="32" t="s">
        <v>45</v>
      </c>
      <c r="C136" s="340" t="s">
        <v>177</v>
      </c>
      <c r="D136" s="349">
        <v>45197</v>
      </c>
      <c r="E136" s="347">
        <v>1749.45</v>
      </c>
      <c r="F136" s="344">
        <v>1761.3166666666668</v>
      </c>
      <c r="G136" s="343">
        <v>1732.7333333333336</v>
      </c>
      <c r="H136" s="343">
        <v>1716.0166666666667</v>
      </c>
      <c r="I136" s="343">
        <v>1687.4333333333334</v>
      </c>
      <c r="J136" s="343">
        <v>1778.0333333333338</v>
      </c>
      <c r="K136" s="343">
        <v>1806.6166666666672</v>
      </c>
      <c r="L136" s="343">
        <v>1823.3333333333339</v>
      </c>
      <c r="M136" s="345">
        <v>1789.9</v>
      </c>
      <c r="N136" s="345">
        <v>1744.6</v>
      </c>
      <c r="O136" s="345">
        <v>2978400</v>
      </c>
      <c r="P136" s="348">
        <v>2.3645861974154522E-2</v>
      </c>
    </row>
    <row r="137" spans="1:16" ht="12.75" customHeight="1">
      <c r="A137" s="31">
        <v>127</v>
      </c>
      <c r="B137" s="32" t="s">
        <v>43</v>
      </c>
      <c r="C137" s="340" t="s">
        <v>178</v>
      </c>
      <c r="D137" s="349">
        <v>45197</v>
      </c>
      <c r="E137" s="347">
        <v>1496.4</v>
      </c>
      <c r="F137" s="344">
        <v>1492.3333333333333</v>
      </c>
      <c r="G137" s="343">
        <v>1449.5666666666666</v>
      </c>
      <c r="H137" s="343">
        <v>1402.7333333333333</v>
      </c>
      <c r="I137" s="343">
        <v>1359.9666666666667</v>
      </c>
      <c r="J137" s="343">
        <v>1539.1666666666665</v>
      </c>
      <c r="K137" s="343">
        <v>1581.9333333333334</v>
      </c>
      <c r="L137" s="343">
        <v>1628.7666666666664</v>
      </c>
      <c r="M137" s="345">
        <v>1535.1</v>
      </c>
      <c r="N137" s="345">
        <v>1445.5</v>
      </c>
      <c r="O137" s="345">
        <v>2068000</v>
      </c>
      <c r="P137" s="348">
        <v>2.1321961620469083E-3</v>
      </c>
    </row>
    <row r="138" spans="1:16" ht="12.75" customHeight="1">
      <c r="A138" s="31">
        <v>128</v>
      </c>
      <c r="B138" s="32" t="s">
        <v>68</v>
      </c>
      <c r="C138" s="344" t="s">
        <v>179</v>
      </c>
      <c r="D138" s="349">
        <v>45197</v>
      </c>
      <c r="E138" s="347">
        <v>941.3</v>
      </c>
      <c r="F138" s="344">
        <v>942.6</v>
      </c>
      <c r="G138" s="343">
        <v>934.25</v>
      </c>
      <c r="H138" s="343">
        <v>927.19999999999993</v>
      </c>
      <c r="I138" s="343">
        <v>918.84999999999991</v>
      </c>
      <c r="J138" s="343">
        <v>949.65000000000009</v>
      </c>
      <c r="K138" s="343">
        <v>958.00000000000023</v>
      </c>
      <c r="L138" s="343">
        <v>965.05000000000018</v>
      </c>
      <c r="M138" s="345">
        <v>950.95</v>
      </c>
      <c r="N138" s="345">
        <v>935.55</v>
      </c>
      <c r="O138" s="345">
        <v>6825600</v>
      </c>
      <c r="P138" s="348">
        <v>6.2507371152258524E-3</v>
      </c>
    </row>
    <row r="139" spans="1:16" ht="12.75" customHeight="1">
      <c r="A139" s="31">
        <v>129</v>
      </c>
      <c r="B139" s="32" t="s">
        <v>84</v>
      </c>
      <c r="C139" s="344" t="s">
        <v>180</v>
      </c>
      <c r="D139" s="349">
        <v>45197</v>
      </c>
      <c r="E139" s="347">
        <v>1056.3</v>
      </c>
      <c r="F139" s="344">
        <v>1060.0666666666666</v>
      </c>
      <c r="G139" s="343">
        <v>1046.2333333333331</v>
      </c>
      <c r="H139" s="343">
        <v>1036.1666666666665</v>
      </c>
      <c r="I139" s="343">
        <v>1022.333333333333</v>
      </c>
      <c r="J139" s="343">
        <v>1070.1333333333332</v>
      </c>
      <c r="K139" s="343">
        <v>1083.9666666666667</v>
      </c>
      <c r="L139" s="343">
        <v>1094.0333333333333</v>
      </c>
      <c r="M139" s="345">
        <v>1073.9000000000001</v>
      </c>
      <c r="N139" s="345">
        <v>1050</v>
      </c>
      <c r="O139" s="345">
        <v>2513600</v>
      </c>
      <c r="P139" s="348">
        <v>-2.964793082149475E-2</v>
      </c>
    </row>
    <row r="140" spans="1:16" ht="12.75" customHeight="1">
      <c r="A140" s="31">
        <v>130</v>
      </c>
      <c r="B140" s="32" t="s">
        <v>56</v>
      </c>
      <c r="C140" s="341" t="s">
        <v>181</v>
      </c>
      <c r="D140" s="349">
        <v>45197</v>
      </c>
      <c r="E140" s="347">
        <v>99.35</v>
      </c>
      <c r="F140" s="344">
        <v>98.616666666666674</v>
      </c>
      <c r="G140" s="343">
        <v>96.633333333333354</v>
      </c>
      <c r="H140" s="343">
        <v>93.916666666666686</v>
      </c>
      <c r="I140" s="343">
        <v>91.933333333333366</v>
      </c>
      <c r="J140" s="343">
        <v>101.33333333333334</v>
      </c>
      <c r="K140" s="343">
        <v>103.31666666666666</v>
      </c>
      <c r="L140" s="343">
        <v>106.03333333333333</v>
      </c>
      <c r="M140" s="345">
        <v>100.6</v>
      </c>
      <c r="N140" s="345">
        <v>95.9</v>
      </c>
      <c r="O140" s="345">
        <v>83034500</v>
      </c>
      <c r="P140" s="348">
        <v>-4.4266621265003827E-3</v>
      </c>
    </row>
    <row r="141" spans="1:16" ht="12.75" customHeight="1">
      <c r="A141" s="31">
        <v>131</v>
      </c>
      <c r="B141" s="32" t="s">
        <v>87</v>
      </c>
      <c r="C141" s="344" t="s">
        <v>182</v>
      </c>
      <c r="D141" s="349">
        <v>45197</v>
      </c>
      <c r="E141" s="347">
        <v>2486.15</v>
      </c>
      <c r="F141" s="344">
        <v>2482.9666666666667</v>
      </c>
      <c r="G141" s="343">
        <v>2459.8333333333335</v>
      </c>
      <c r="H141" s="343">
        <v>2433.5166666666669</v>
      </c>
      <c r="I141" s="343">
        <v>2410.3833333333337</v>
      </c>
      <c r="J141" s="343">
        <v>2509.2833333333333</v>
      </c>
      <c r="K141" s="343">
        <v>2532.4166666666665</v>
      </c>
      <c r="L141" s="343">
        <v>2558.7333333333331</v>
      </c>
      <c r="M141" s="345">
        <v>2506.1</v>
      </c>
      <c r="N141" s="345">
        <v>2456.65</v>
      </c>
      <c r="O141" s="345">
        <v>2460150</v>
      </c>
      <c r="P141" s="348">
        <v>-3.4743202416918431E-2</v>
      </c>
    </row>
    <row r="142" spans="1:16" ht="12.75" customHeight="1">
      <c r="A142" s="31">
        <v>132</v>
      </c>
      <c r="B142" s="32" t="s">
        <v>56</v>
      </c>
      <c r="C142" s="344" t="s">
        <v>183</v>
      </c>
      <c r="D142" s="349">
        <v>45197</v>
      </c>
      <c r="E142" s="347">
        <v>108816.6</v>
      </c>
      <c r="F142" s="344">
        <v>108709.26666666666</v>
      </c>
      <c r="G142" s="343">
        <v>108007.33333333333</v>
      </c>
      <c r="H142" s="343">
        <v>107198.06666666667</v>
      </c>
      <c r="I142" s="343">
        <v>106496.13333333333</v>
      </c>
      <c r="J142" s="343">
        <v>109518.53333333333</v>
      </c>
      <c r="K142" s="343">
        <v>110220.46666666667</v>
      </c>
      <c r="L142" s="343">
        <v>111029.73333333332</v>
      </c>
      <c r="M142" s="345">
        <v>109411.2</v>
      </c>
      <c r="N142" s="345">
        <v>107900</v>
      </c>
      <c r="O142" s="345">
        <v>44050</v>
      </c>
      <c r="P142" s="348">
        <v>2.8724894908921064E-2</v>
      </c>
    </row>
    <row r="143" spans="1:16" ht="12.75" customHeight="1">
      <c r="A143" s="31">
        <v>133</v>
      </c>
      <c r="B143" s="32" t="s">
        <v>68</v>
      </c>
      <c r="C143" s="344" t="s">
        <v>184</v>
      </c>
      <c r="D143" s="349">
        <v>45197</v>
      </c>
      <c r="E143" s="347">
        <v>1324.25</v>
      </c>
      <c r="F143" s="344">
        <v>1322.45</v>
      </c>
      <c r="G143" s="343">
        <v>1312.3500000000001</v>
      </c>
      <c r="H143" s="343">
        <v>1300.45</v>
      </c>
      <c r="I143" s="343">
        <v>1290.3500000000001</v>
      </c>
      <c r="J143" s="343">
        <v>1334.3500000000001</v>
      </c>
      <c r="K143" s="343">
        <v>1344.45</v>
      </c>
      <c r="L143" s="343">
        <v>1356.3500000000001</v>
      </c>
      <c r="M143" s="345">
        <v>1332.55</v>
      </c>
      <c r="N143" s="345">
        <v>1310.55</v>
      </c>
      <c r="O143" s="345">
        <v>6488350</v>
      </c>
      <c r="P143" s="348">
        <v>-2.5202445876714594E-2</v>
      </c>
    </row>
    <row r="144" spans="1:16" ht="12.75" customHeight="1">
      <c r="A144" s="31">
        <v>134</v>
      </c>
      <c r="B144" s="32" t="s">
        <v>132</v>
      </c>
      <c r="C144" s="344" t="s">
        <v>185</v>
      </c>
      <c r="D144" s="349">
        <v>45197</v>
      </c>
      <c r="E144" s="347">
        <v>96</v>
      </c>
      <c r="F144" s="344">
        <v>96.7</v>
      </c>
      <c r="G144" s="343">
        <v>94.4</v>
      </c>
      <c r="H144" s="343">
        <v>92.8</v>
      </c>
      <c r="I144" s="343">
        <v>90.5</v>
      </c>
      <c r="J144" s="343">
        <v>98.300000000000011</v>
      </c>
      <c r="K144" s="343">
        <v>100.6</v>
      </c>
      <c r="L144" s="343">
        <v>102.20000000000002</v>
      </c>
      <c r="M144" s="345">
        <v>99</v>
      </c>
      <c r="N144" s="345">
        <v>95.1</v>
      </c>
      <c r="O144" s="345">
        <v>69367500</v>
      </c>
      <c r="P144" s="348">
        <v>7.8097680382328949E-2</v>
      </c>
    </row>
    <row r="145" spans="1:16" ht="12.75" customHeight="1">
      <c r="A145" s="31">
        <v>135</v>
      </c>
      <c r="B145" s="32" t="s">
        <v>45</v>
      </c>
      <c r="C145" s="344" t="s">
        <v>186</v>
      </c>
      <c r="D145" s="349">
        <v>45197</v>
      </c>
      <c r="E145" s="347">
        <v>4492</v>
      </c>
      <c r="F145" s="344">
        <v>4496.7833333333338</v>
      </c>
      <c r="G145" s="343">
        <v>4445.2166666666672</v>
      </c>
      <c r="H145" s="343">
        <v>4398.4333333333334</v>
      </c>
      <c r="I145" s="343">
        <v>4346.8666666666668</v>
      </c>
      <c r="J145" s="343">
        <v>4543.5666666666675</v>
      </c>
      <c r="K145" s="343">
        <v>4595.133333333335</v>
      </c>
      <c r="L145" s="343">
        <v>4641.9166666666679</v>
      </c>
      <c r="M145" s="345">
        <v>4548.3500000000004</v>
      </c>
      <c r="N145" s="345">
        <v>4450</v>
      </c>
      <c r="O145" s="345">
        <v>1583850</v>
      </c>
      <c r="P145" s="348">
        <v>-7.7060426651630485E-3</v>
      </c>
    </row>
    <row r="146" spans="1:16" ht="12.75" customHeight="1">
      <c r="A146" s="31">
        <v>136</v>
      </c>
      <c r="B146" s="32" t="s">
        <v>39</v>
      </c>
      <c r="C146" s="344" t="s">
        <v>187</v>
      </c>
      <c r="D146" s="349">
        <v>45197</v>
      </c>
      <c r="E146" s="347">
        <v>4498.6000000000004</v>
      </c>
      <c r="F146" s="344">
        <v>4504.9000000000005</v>
      </c>
      <c r="G146" s="343">
        <v>4451.8000000000011</v>
      </c>
      <c r="H146" s="343">
        <v>4405.0000000000009</v>
      </c>
      <c r="I146" s="343">
        <v>4351.9000000000015</v>
      </c>
      <c r="J146" s="343">
        <v>4551.7000000000007</v>
      </c>
      <c r="K146" s="343">
        <v>4604.8000000000011</v>
      </c>
      <c r="L146" s="343">
        <v>4651.6000000000004</v>
      </c>
      <c r="M146" s="345">
        <v>4558</v>
      </c>
      <c r="N146" s="345">
        <v>4458.1000000000004</v>
      </c>
      <c r="O146" s="345">
        <v>625500</v>
      </c>
      <c r="P146" s="348">
        <v>2.8360049321824909E-2</v>
      </c>
    </row>
    <row r="147" spans="1:16" ht="12.75" customHeight="1">
      <c r="A147" s="31">
        <v>137</v>
      </c>
      <c r="B147" s="32" t="s">
        <v>59</v>
      </c>
      <c r="C147" s="344" t="s">
        <v>188</v>
      </c>
      <c r="D147" s="349">
        <v>45197</v>
      </c>
      <c r="E147" s="347">
        <v>22825.5</v>
      </c>
      <c r="F147" s="344">
        <v>22694.5</v>
      </c>
      <c r="G147" s="343">
        <v>22540</v>
      </c>
      <c r="H147" s="343">
        <v>22254.5</v>
      </c>
      <c r="I147" s="343">
        <v>22100</v>
      </c>
      <c r="J147" s="343">
        <v>22980</v>
      </c>
      <c r="K147" s="343">
        <v>23134.5</v>
      </c>
      <c r="L147" s="343">
        <v>23420</v>
      </c>
      <c r="M147" s="345">
        <v>22849</v>
      </c>
      <c r="N147" s="345">
        <v>22409</v>
      </c>
      <c r="O147" s="345">
        <v>325720</v>
      </c>
      <c r="P147" s="348">
        <v>-1.6664654027291389E-2</v>
      </c>
    </row>
    <row r="148" spans="1:16" ht="12.75" customHeight="1">
      <c r="A148" s="31">
        <v>138</v>
      </c>
      <c r="B148" s="32" t="s">
        <v>132</v>
      </c>
      <c r="C148" s="344" t="s">
        <v>189</v>
      </c>
      <c r="D148" s="349">
        <v>45197</v>
      </c>
      <c r="E148" s="347">
        <v>148.85</v>
      </c>
      <c r="F148" s="344">
        <v>148.9</v>
      </c>
      <c r="G148" s="343">
        <v>147.55000000000001</v>
      </c>
      <c r="H148" s="343">
        <v>146.25</v>
      </c>
      <c r="I148" s="343">
        <v>144.9</v>
      </c>
      <c r="J148" s="343">
        <v>150.20000000000002</v>
      </c>
      <c r="K148" s="343">
        <v>151.54999999999998</v>
      </c>
      <c r="L148" s="343">
        <v>152.85000000000002</v>
      </c>
      <c r="M148" s="345">
        <v>150.25</v>
      </c>
      <c r="N148" s="345">
        <v>147.6</v>
      </c>
      <c r="O148" s="345">
        <v>112837500</v>
      </c>
      <c r="P148" s="348">
        <v>-2.8439691580456429E-2</v>
      </c>
    </row>
    <row r="149" spans="1:16" ht="12.75" customHeight="1">
      <c r="A149" s="31">
        <v>139</v>
      </c>
      <c r="B149" s="32" t="s">
        <v>190</v>
      </c>
      <c r="C149" s="344" t="s">
        <v>191</v>
      </c>
      <c r="D149" s="349">
        <v>45197</v>
      </c>
      <c r="E149" s="347">
        <v>241.65</v>
      </c>
      <c r="F149" s="344">
        <v>240.28333333333333</v>
      </c>
      <c r="G149" s="343">
        <v>237.76666666666665</v>
      </c>
      <c r="H149" s="343">
        <v>233.88333333333333</v>
      </c>
      <c r="I149" s="343">
        <v>231.36666666666665</v>
      </c>
      <c r="J149" s="343">
        <v>244.16666666666666</v>
      </c>
      <c r="K149" s="343">
        <v>246.68333333333337</v>
      </c>
      <c r="L149" s="343">
        <v>250.56666666666666</v>
      </c>
      <c r="M149" s="345">
        <v>242.8</v>
      </c>
      <c r="N149" s="345">
        <v>236.4</v>
      </c>
      <c r="O149" s="345">
        <v>82908000</v>
      </c>
      <c r="P149" s="348">
        <v>3.3933181188970783E-2</v>
      </c>
    </row>
    <row r="150" spans="1:16" ht="12.75" customHeight="1">
      <c r="A150" s="31">
        <v>140</v>
      </c>
      <c r="B150" s="32" t="s">
        <v>108</v>
      </c>
      <c r="C150" s="352" t="s">
        <v>192</v>
      </c>
      <c r="D150" s="349">
        <v>45197</v>
      </c>
      <c r="E150" s="347">
        <v>1160.45</v>
      </c>
      <c r="F150" s="344">
        <v>1164.3666666666668</v>
      </c>
      <c r="G150" s="343">
        <v>1150.2833333333335</v>
      </c>
      <c r="H150" s="343">
        <v>1140.1166666666668</v>
      </c>
      <c r="I150" s="343">
        <v>1126.0333333333335</v>
      </c>
      <c r="J150" s="343">
        <v>1174.5333333333335</v>
      </c>
      <c r="K150" s="343">
        <v>1188.6166666666666</v>
      </c>
      <c r="L150" s="343">
        <v>1198.7833333333335</v>
      </c>
      <c r="M150" s="345">
        <v>1178.45</v>
      </c>
      <c r="N150" s="345">
        <v>1154.2</v>
      </c>
      <c r="O150" s="345">
        <v>6912500</v>
      </c>
      <c r="P150" s="348">
        <v>1.0540319279574294E-2</v>
      </c>
    </row>
    <row r="151" spans="1:16" ht="12.75" customHeight="1">
      <c r="A151" s="31">
        <v>141</v>
      </c>
      <c r="B151" s="32" t="s">
        <v>87</v>
      </c>
      <c r="C151" s="340" t="s">
        <v>193</v>
      </c>
      <c r="D151" s="349">
        <v>45197</v>
      </c>
      <c r="E151" s="347">
        <v>4251.8</v>
      </c>
      <c r="F151" s="344">
        <v>4278.3833333333332</v>
      </c>
      <c r="G151" s="343">
        <v>4217.8166666666666</v>
      </c>
      <c r="H151" s="343">
        <v>4183.833333333333</v>
      </c>
      <c r="I151" s="343">
        <v>4123.2666666666664</v>
      </c>
      <c r="J151" s="343">
        <v>4312.3666666666668</v>
      </c>
      <c r="K151" s="343">
        <v>4372.9333333333325</v>
      </c>
      <c r="L151" s="343">
        <v>4406.916666666667</v>
      </c>
      <c r="M151" s="345">
        <v>4338.95</v>
      </c>
      <c r="N151" s="345">
        <v>4244.3999999999996</v>
      </c>
      <c r="O151" s="345">
        <v>417200</v>
      </c>
      <c r="P151" s="348">
        <v>-3.959484346224678E-2</v>
      </c>
    </row>
    <row r="152" spans="1:16" ht="12.75" customHeight="1">
      <c r="A152" s="31">
        <v>142</v>
      </c>
      <c r="B152" s="32" t="s">
        <v>84</v>
      </c>
      <c r="C152" s="344" t="s">
        <v>194</v>
      </c>
      <c r="D152" s="349">
        <v>45197</v>
      </c>
      <c r="E152" s="347">
        <v>187.15</v>
      </c>
      <c r="F152" s="344">
        <v>186.93333333333331</v>
      </c>
      <c r="G152" s="343">
        <v>185.86666666666662</v>
      </c>
      <c r="H152" s="343">
        <v>184.58333333333331</v>
      </c>
      <c r="I152" s="343">
        <v>183.51666666666662</v>
      </c>
      <c r="J152" s="343">
        <v>188.21666666666661</v>
      </c>
      <c r="K152" s="343">
        <v>189.28333333333327</v>
      </c>
      <c r="L152" s="343">
        <v>190.56666666666661</v>
      </c>
      <c r="M152" s="345">
        <v>188</v>
      </c>
      <c r="N152" s="345">
        <v>185.65</v>
      </c>
      <c r="O152" s="345">
        <v>62593300</v>
      </c>
      <c r="P152" s="348">
        <v>-3.7990196078431372E-3</v>
      </c>
    </row>
    <row r="153" spans="1:16" ht="12.75" customHeight="1">
      <c r="A153" s="31">
        <v>143</v>
      </c>
      <c r="B153" s="32" t="s">
        <v>47</v>
      </c>
      <c r="C153" s="344" t="s">
        <v>195</v>
      </c>
      <c r="D153" s="349">
        <v>45197</v>
      </c>
      <c r="E153" s="347">
        <v>40335.1</v>
      </c>
      <c r="F153" s="344">
        <v>40498.066666666666</v>
      </c>
      <c r="G153" s="343">
        <v>40045.583333333328</v>
      </c>
      <c r="H153" s="343">
        <v>39756.066666666666</v>
      </c>
      <c r="I153" s="343">
        <v>39303.583333333328</v>
      </c>
      <c r="J153" s="343">
        <v>40787.583333333328</v>
      </c>
      <c r="K153" s="343">
        <v>41240.066666666666</v>
      </c>
      <c r="L153" s="343">
        <v>41529.583333333328</v>
      </c>
      <c r="M153" s="345">
        <v>40950.550000000003</v>
      </c>
      <c r="N153" s="345">
        <v>40208.550000000003</v>
      </c>
      <c r="O153" s="345">
        <v>177870</v>
      </c>
      <c r="P153" s="348">
        <v>1.0826016537379593E-2</v>
      </c>
    </row>
    <row r="154" spans="1:16" ht="12.75" customHeight="1">
      <c r="A154" s="31">
        <v>144</v>
      </c>
      <c r="B154" s="32" t="s">
        <v>43</v>
      </c>
      <c r="C154" s="344" t="s">
        <v>196</v>
      </c>
      <c r="D154" s="349">
        <v>45197</v>
      </c>
      <c r="E154" s="347">
        <v>1086.3</v>
      </c>
      <c r="F154" s="344">
        <v>1082.0666666666666</v>
      </c>
      <c r="G154" s="343">
        <v>1069.6833333333332</v>
      </c>
      <c r="H154" s="343">
        <v>1053.0666666666666</v>
      </c>
      <c r="I154" s="343">
        <v>1040.6833333333332</v>
      </c>
      <c r="J154" s="343">
        <v>1098.6833333333332</v>
      </c>
      <c r="K154" s="343">
        <v>1111.0666666666664</v>
      </c>
      <c r="L154" s="343">
        <v>1127.6833333333332</v>
      </c>
      <c r="M154" s="345">
        <v>1094.45</v>
      </c>
      <c r="N154" s="345">
        <v>1065.45</v>
      </c>
      <c r="O154" s="345">
        <v>11157750</v>
      </c>
      <c r="P154" s="348">
        <v>-3.0056069891772071E-2</v>
      </c>
    </row>
    <row r="155" spans="1:16" ht="12.75" customHeight="1">
      <c r="A155" s="31">
        <v>145</v>
      </c>
      <c r="B155" s="32" t="s">
        <v>87</v>
      </c>
      <c r="C155" s="352" t="s">
        <v>197</v>
      </c>
      <c r="D155" s="349">
        <v>45197</v>
      </c>
      <c r="E155" s="347">
        <v>5856.85</v>
      </c>
      <c r="F155" s="344">
        <v>5890.6166666666659</v>
      </c>
      <c r="G155" s="343">
        <v>5806.2333333333318</v>
      </c>
      <c r="H155" s="343">
        <v>5755.6166666666659</v>
      </c>
      <c r="I155" s="343">
        <v>5671.2333333333318</v>
      </c>
      <c r="J155" s="343">
        <v>5941.2333333333318</v>
      </c>
      <c r="K155" s="343">
        <v>6025.616666666665</v>
      </c>
      <c r="L155" s="343">
        <v>6076.2333333333318</v>
      </c>
      <c r="M155" s="345">
        <v>5975</v>
      </c>
      <c r="N155" s="345">
        <v>5840</v>
      </c>
      <c r="O155" s="345">
        <v>1049825</v>
      </c>
      <c r="P155" s="348">
        <v>-5.1841314999209735E-2</v>
      </c>
    </row>
    <row r="156" spans="1:16" ht="12.75" customHeight="1">
      <c r="A156" s="31">
        <v>146</v>
      </c>
      <c r="B156" s="32" t="s">
        <v>84</v>
      </c>
      <c r="C156" s="344" t="s">
        <v>198</v>
      </c>
      <c r="D156" s="349">
        <v>45197</v>
      </c>
      <c r="E156" s="347">
        <v>238.9</v>
      </c>
      <c r="F156" s="344">
        <v>238.66666666666666</v>
      </c>
      <c r="G156" s="343">
        <v>236.63333333333333</v>
      </c>
      <c r="H156" s="343">
        <v>234.36666666666667</v>
      </c>
      <c r="I156" s="343">
        <v>232.33333333333334</v>
      </c>
      <c r="J156" s="343">
        <v>240.93333333333331</v>
      </c>
      <c r="K156" s="343">
        <v>242.96666666666667</v>
      </c>
      <c r="L156" s="343">
        <v>245.23333333333329</v>
      </c>
      <c r="M156" s="345">
        <v>240.7</v>
      </c>
      <c r="N156" s="345">
        <v>236.4</v>
      </c>
      <c r="O156" s="345">
        <v>22134000</v>
      </c>
      <c r="P156" s="348">
        <v>8.4745762711864406E-3</v>
      </c>
    </row>
    <row r="157" spans="1:16" ht="12.75" customHeight="1">
      <c r="A157" s="31">
        <v>147</v>
      </c>
      <c r="B157" s="32" t="s">
        <v>68</v>
      </c>
      <c r="C157" s="344" t="s">
        <v>199</v>
      </c>
      <c r="D157" s="349">
        <v>45197</v>
      </c>
      <c r="E157" s="347">
        <v>287.55</v>
      </c>
      <c r="F157" s="344">
        <v>285.06666666666666</v>
      </c>
      <c r="G157" s="343">
        <v>281.5333333333333</v>
      </c>
      <c r="H157" s="343">
        <v>275.51666666666665</v>
      </c>
      <c r="I157" s="343">
        <v>271.98333333333329</v>
      </c>
      <c r="J157" s="343">
        <v>291.08333333333331</v>
      </c>
      <c r="K157" s="343">
        <v>294.61666666666673</v>
      </c>
      <c r="L157" s="343">
        <v>300.63333333333333</v>
      </c>
      <c r="M157" s="345">
        <v>288.60000000000002</v>
      </c>
      <c r="N157" s="345">
        <v>279.05</v>
      </c>
      <c r="O157" s="345">
        <v>61832600</v>
      </c>
      <c r="P157" s="348">
        <v>-3.033543996110841E-2</v>
      </c>
    </row>
    <row r="158" spans="1:16" ht="12.75" customHeight="1">
      <c r="A158" s="31">
        <v>148</v>
      </c>
      <c r="B158" s="32" t="s">
        <v>59</v>
      </c>
      <c r="C158" s="344" t="s">
        <v>200</v>
      </c>
      <c r="D158" s="349">
        <v>45197</v>
      </c>
      <c r="E158" s="347">
        <v>2507.6</v>
      </c>
      <c r="F158" s="344">
        <v>2497.5166666666669</v>
      </c>
      <c r="G158" s="343">
        <v>2483.0333333333338</v>
      </c>
      <c r="H158" s="343">
        <v>2458.4666666666667</v>
      </c>
      <c r="I158" s="343">
        <v>2443.9833333333336</v>
      </c>
      <c r="J158" s="343">
        <v>2522.0833333333339</v>
      </c>
      <c r="K158" s="343">
        <v>2536.5666666666666</v>
      </c>
      <c r="L158" s="343">
        <v>2561.1333333333341</v>
      </c>
      <c r="M158" s="345">
        <v>2512</v>
      </c>
      <c r="N158" s="345">
        <v>2472.9499999999998</v>
      </c>
      <c r="O158" s="345">
        <v>2603500</v>
      </c>
      <c r="P158" s="348">
        <v>-4.8689138576779027E-2</v>
      </c>
    </row>
    <row r="159" spans="1:16" ht="12.75" customHeight="1">
      <c r="A159" s="31">
        <v>149</v>
      </c>
      <c r="B159" s="32" t="s">
        <v>39</v>
      </c>
      <c r="C159" s="344" t="s">
        <v>201</v>
      </c>
      <c r="D159" s="349">
        <v>45197</v>
      </c>
      <c r="E159" s="347">
        <v>3597</v>
      </c>
      <c r="F159" s="344">
        <v>3595.1</v>
      </c>
      <c r="G159" s="343">
        <v>3557.45</v>
      </c>
      <c r="H159" s="343">
        <v>3517.9</v>
      </c>
      <c r="I159" s="343">
        <v>3480.25</v>
      </c>
      <c r="J159" s="343">
        <v>3634.6499999999996</v>
      </c>
      <c r="K159" s="343">
        <v>3672.3</v>
      </c>
      <c r="L159" s="343">
        <v>3711.8499999999995</v>
      </c>
      <c r="M159" s="345">
        <v>3632.75</v>
      </c>
      <c r="N159" s="345">
        <v>3555.55</v>
      </c>
      <c r="O159" s="345">
        <v>2740250</v>
      </c>
      <c r="P159" s="348">
        <v>2.9105248333489812E-2</v>
      </c>
    </row>
    <row r="160" spans="1:16" ht="12.75" customHeight="1">
      <c r="A160" s="31">
        <v>150</v>
      </c>
      <c r="B160" s="32" t="s">
        <v>63</v>
      </c>
      <c r="C160" s="344" t="s">
        <v>202</v>
      </c>
      <c r="D160" s="349">
        <v>45197</v>
      </c>
      <c r="E160" s="347">
        <v>77.150000000000006</v>
      </c>
      <c r="F160" s="344">
        <v>76.8</v>
      </c>
      <c r="G160" s="343">
        <v>74.349999999999994</v>
      </c>
      <c r="H160" s="343">
        <v>71.55</v>
      </c>
      <c r="I160" s="343">
        <v>69.099999999999994</v>
      </c>
      <c r="J160" s="343">
        <v>79.599999999999994</v>
      </c>
      <c r="K160" s="343">
        <v>82.050000000000011</v>
      </c>
      <c r="L160" s="343">
        <v>84.85</v>
      </c>
      <c r="M160" s="345">
        <v>79.25</v>
      </c>
      <c r="N160" s="345">
        <v>74</v>
      </c>
      <c r="O160" s="345">
        <v>292352000</v>
      </c>
      <c r="P160" s="348">
        <v>0.11503020687130042</v>
      </c>
    </row>
    <row r="161" spans="1:16" ht="12.75" customHeight="1">
      <c r="A161" s="31">
        <v>151</v>
      </c>
      <c r="B161" s="32" t="s">
        <v>45</v>
      </c>
      <c r="C161" s="340" t="s">
        <v>203</v>
      </c>
      <c r="D161" s="349">
        <v>45197</v>
      </c>
      <c r="E161" s="347">
        <v>5150.1499999999996</v>
      </c>
      <c r="F161" s="344">
        <v>5166.2666666666664</v>
      </c>
      <c r="G161" s="343">
        <v>5115.5333333333328</v>
      </c>
      <c r="H161" s="343">
        <v>5080.9166666666661</v>
      </c>
      <c r="I161" s="343">
        <v>5030.1833333333325</v>
      </c>
      <c r="J161" s="343">
        <v>5200.8833333333332</v>
      </c>
      <c r="K161" s="343">
        <v>5251.6166666666668</v>
      </c>
      <c r="L161" s="343">
        <v>5286.2333333333336</v>
      </c>
      <c r="M161" s="345">
        <v>5217</v>
      </c>
      <c r="N161" s="345">
        <v>5131.6499999999996</v>
      </c>
      <c r="O161" s="345">
        <v>1805400</v>
      </c>
      <c r="P161" s="348">
        <v>-2.6371137356414821E-2</v>
      </c>
    </row>
    <row r="162" spans="1:16" ht="12.75" customHeight="1">
      <c r="A162" s="31">
        <v>152</v>
      </c>
      <c r="B162" s="32" t="s">
        <v>190</v>
      </c>
      <c r="C162" s="350" t="s">
        <v>204</v>
      </c>
      <c r="D162" s="349">
        <v>45197</v>
      </c>
      <c r="E162" s="347">
        <v>200.25</v>
      </c>
      <c r="F162" s="344">
        <v>198.38333333333333</v>
      </c>
      <c r="G162" s="343">
        <v>196.01666666666665</v>
      </c>
      <c r="H162" s="343">
        <v>191.78333333333333</v>
      </c>
      <c r="I162" s="343">
        <v>189.41666666666666</v>
      </c>
      <c r="J162" s="343">
        <v>202.61666666666665</v>
      </c>
      <c r="K162" s="343">
        <v>204.98333333333332</v>
      </c>
      <c r="L162" s="343">
        <v>209.21666666666664</v>
      </c>
      <c r="M162" s="345">
        <v>200.75</v>
      </c>
      <c r="N162" s="345">
        <v>194.15</v>
      </c>
      <c r="O162" s="345">
        <v>72126000</v>
      </c>
      <c r="P162" s="348">
        <v>-3.4817209649340959E-3</v>
      </c>
    </row>
    <row r="163" spans="1:16" ht="12.75" customHeight="1">
      <c r="A163" s="31">
        <v>153</v>
      </c>
      <c r="B163" s="32" t="s">
        <v>205</v>
      </c>
      <c r="C163" s="350" t="s">
        <v>206</v>
      </c>
      <c r="D163" s="349">
        <v>45197</v>
      </c>
      <c r="E163" s="347">
        <v>1717.15</v>
      </c>
      <c r="F163" s="344">
        <v>1732.5166666666667</v>
      </c>
      <c r="G163" s="343">
        <v>1698.8333333333333</v>
      </c>
      <c r="H163" s="343">
        <v>1680.5166666666667</v>
      </c>
      <c r="I163" s="343">
        <v>1646.8333333333333</v>
      </c>
      <c r="J163" s="343">
        <v>1750.8333333333333</v>
      </c>
      <c r="K163" s="343">
        <v>1784.5166666666667</v>
      </c>
      <c r="L163" s="343">
        <v>1802.8333333333333</v>
      </c>
      <c r="M163" s="345">
        <v>1766.2</v>
      </c>
      <c r="N163" s="345">
        <v>1714.2</v>
      </c>
      <c r="O163" s="345">
        <v>5252335</v>
      </c>
      <c r="P163" s="348">
        <v>3.3061159141850788E-2</v>
      </c>
    </row>
    <row r="164" spans="1:16" ht="12.75" customHeight="1">
      <c r="A164" s="31">
        <v>154</v>
      </c>
      <c r="B164" s="32" t="s">
        <v>49</v>
      </c>
      <c r="C164" s="350" t="s">
        <v>208</v>
      </c>
      <c r="D164" s="349">
        <v>45197</v>
      </c>
      <c r="E164" s="347">
        <v>884.45</v>
      </c>
      <c r="F164" s="344">
        <v>888.86666666666679</v>
      </c>
      <c r="G164" s="343">
        <v>877.78333333333353</v>
      </c>
      <c r="H164" s="343">
        <v>871.11666666666679</v>
      </c>
      <c r="I164" s="343">
        <v>860.03333333333353</v>
      </c>
      <c r="J164" s="343">
        <v>895.53333333333353</v>
      </c>
      <c r="K164" s="343">
        <v>906.61666666666679</v>
      </c>
      <c r="L164" s="343">
        <v>913.28333333333353</v>
      </c>
      <c r="M164" s="345">
        <v>899.95</v>
      </c>
      <c r="N164" s="345">
        <v>882.2</v>
      </c>
      <c r="O164" s="345">
        <v>3564900</v>
      </c>
      <c r="P164" s="348">
        <v>4.5508982035928148E-3</v>
      </c>
    </row>
    <row r="165" spans="1:16" ht="12.75" customHeight="1">
      <c r="A165" s="31">
        <v>155</v>
      </c>
      <c r="B165" s="32" t="s">
        <v>63</v>
      </c>
      <c r="C165" s="344" t="s">
        <v>209</v>
      </c>
      <c r="D165" s="349">
        <v>45197</v>
      </c>
      <c r="E165" s="347">
        <v>231</v>
      </c>
      <c r="F165" s="344">
        <v>232.88333333333333</v>
      </c>
      <c r="G165" s="343">
        <v>228.56666666666666</v>
      </c>
      <c r="H165" s="343">
        <v>226.13333333333333</v>
      </c>
      <c r="I165" s="343">
        <v>221.81666666666666</v>
      </c>
      <c r="J165" s="343">
        <v>235.31666666666666</v>
      </c>
      <c r="K165" s="343">
        <v>239.63333333333333</v>
      </c>
      <c r="L165" s="343">
        <v>242.06666666666666</v>
      </c>
      <c r="M165" s="345">
        <v>237.2</v>
      </c>
      <c r="N165" s="345">
        <v>230.45</v>
      </c>
      <c r="O165" s="345">
        <v>53265000</v>
      </c>
      <c r="P165" s="348">
        <v>4.3593260188087776E-2</v>
      </c>
    </row>
    <row r="166" spans="1:16" ht="12.75" customHeight="1">
      <c r="A166" s="31">
        <v>156</v>
      </c>
      <c r="B166" s="32" t="s">
        <v>190</v>
      </c>
      <c r="C166" s="344" t="s">
        <v>210</v>
      </c>
      <c r="D166" s="349">
        <v>45197</v>
      </c>
      <c r="E166" s="347">
        <v>252.3</v>
      </c>
      <c r="F166" s="344">
        <v>249.20000000000002</v>
      </c>
      <c r="G166" s="343">
        <v>244.60000000000002</v>
      </c>
      <c r="H166" s="343">
        <v>236.9</v>
      </c>
      <c r="I166" s="343">
        <v>232.3</v>
      </c>
      <c r="J166" s="343">
        <v>256.90000000000003</v>
      </c>
      <c r="K166" s="343">
        <v>261.5</v>
      </c>
      <c r="L166" s="343">
        <v>269.20000000000005</v>
      </c>
      <c r="M166" s="345">
        <v>253.8</v>
      </c>
      <c r="N166" s="345">
        <v>241.5</v>
      </c>
      <c r="O166" s="345">
        <v>61280000</v>
      </c>
      <c r="P166" s="348">
        <v>-8.0542551914536076E-2</v>
      </c>
    </row>
    <row r="167" spans="1:16" ht="12.75" customHeight="1">
      <c r="A167" s="31">
        <v>157</v>
      </c>
      <c r="B167" s="32" t="s">
        <v>84</v>
      </c>
      <c r="C167" s="344" t="s">
        <v>211</v>
      </c>
      <c r="D167" s="349">
        <v>45197</v>
      </c>
      <c r="E167" s="347">
        <v>2443.1999999999998</v>
      </c>
      <c r="F167" s="344">
        <v>2447.3833333333332</v>
      </c>
      <c r="G167" s="343">
        <v>2435.4166666666665</v>
      </c>
      <c r="H167" s="343">
        <v>2427.6333333333332</v>
      </c>
      <c r="I167" s="343">
        <v>2415.6666666666665</v>
      </c>
      <c r="J167" s="343">
        <v>2455.1666666666665</v>
      </c>
      <c r="K167" s="343">
        <v>2467.1333333333337</v>
      </c>
      <c r="L167" s="343">
        <v>2474.9166666666665</v>
      </c>
      <c r="M167" s="345">
        <v>2459.35</v>
      </c>
      <c r="N167" s="345">
        <v>2439.6</v>
      </c>
      <c r="O167" s="345">
        <v>45306500</v>
      </c>
      <c r="P167" s="348">
        <v>1.4822571522967426E-2</v>
      </c>
    </row>
    <row r="168" spans="1:16" ht="12.75" customHeight="1">
      <c r="A168" s="31">
        <v>158</v>
      </c>
      <c r="B168" s="32" t="s">
        <v>132</v>
      </c>
      <c r="C168" s="344" t="s">
        <v>212</v>
      </c>
      <c r="D168" s="349">
        <v>45197</v>
      </c>
      <c r="E168" s="347">
        <v>96.7</v>
      </c>
      <c r="F168" s="344">
        <v>96.883333333333326</v>
      </c>
      <c r="G168" s="343">
        <v>95.916666666666657</v>
      </c>
      <c r="H168" s="343">
        <v>95.133333333333326</v>
      </c>
      <c r="I168" s="343">
        <v>94.166666666666657</v>
      </c>
      <c r="J168" s="343">
        <v>97.666666666666657</v>
      </c>
      <c r="K168" s="343">
        <v>98.633333333333326</v>
      </c>
      <c r="L168" s="343">
        <v>99.416666666666657</v>
      </c>
      <c r="M168" s="345">
        <v>97.85</v>
      </c>
      <c r="N168" s="345">
        <v>96.1</v>
      </c>
      <c r="O168" s="345">
        <v>142848000</v>
      </c>
      <c r="P168" s="348">
        <v>7.4691543785735781E-2</v>
      </c>
    </row>
    <row r="169" spans="1:16" ht="12.75" customHeight="1">
      <c r="A169" s="31">
        <v>159</v>
      </c>
      <c r="B169" s="32" t="s">
        <v>63</v>
      </c>
      <c r="C169" s="352" t="s">
        <v>213</v>
      </c>
      <c r="D169" s="349">
        <v>45197</v>
      </c>
      <c r="E169" s="347">
        <v>822.4</v>
      </c>
      <c r="F169" s="344">
        <v>829.08333333333337</v>
      </c>
      <c r="G169" s="343">
        <v>814.2166666666667</v>
      </c>
      <c r="H169" s="343">
        <v>806.0333333333333</v>
      </c>
      <c r="I169" s="343">
        <v>791.16666666666663</v>
      </c>
      <c r="J169" s="343">
        <v>837.26666666666677</v>
      </c>
      <c r="K169" s="343">
        <v>852.13333333333333</v>
      </c>
      <c r="L169" s="343">
        <v>860.31666666666683</v>
      </c>
      <c r="M169" s="345">
        <v>843.95</v>
      </c>
      <c r="N169" s="345">
        <v>820.9</v>
      </c>
      <c r="O169" s="345">
        <v>10716000</v>
      </c>
      <c r="P169" s="348">
        <v>0.15057550249098092</v>
      </c>
    </row>
    <row r="170" spans="1:16" ht="12.75" customHeight="1">
      <c r="A170" s="31">
        <v>160</v>
      </c>
      <c r="B170" s="32" t="s">
        <v>68</v>
      </c>
      <c r="C170" s="344" t="s">
        <v>214</v>
      </c>
      <c r="D170" s="349">
        <v>45197</v>
      </c>
      <c r="E170" s="347">
        <v>1375.05</v>
      </c>
      <c r="F170" s="344">
        <v>1378.6499999999999</v>
      </c>
      <c r="G170" s="343">
        <v>1364.3999999999996</v>
      </c>
      <c r="H170" s="343">
        <v>1353.7499999999998</v>
      </c>
      <c r="I170" s="343">
        <v>1339.4999999999995</v>
      </c>
      <c r="J170" s="343">
        <v>1389.2999999999997</v>
      </c>
      <c r="K170" s="343">
        <v>1403.5500000000002</v>
      </c>
      <c r="L170" s="343">
        <v>1414.1999999999998</v>
      </c>
      <c r="M170" s="345">
        <v>1392.9</v>
      </c>
      <c r="N170" s="345">
        <v>1368</v>
      </c>
      <c r="O170" s="345">
        <v>8691750</v>
      </c>
      <c r="P170" s="348">
        <v>-7.791095890410959E-3</v>
      </c>
    </row>
    <row r="171" spans="1:16" ht="12.75" customHeight="1">
      <c r="A171" s="31">
        <v>161</v>
      </c>
      <c r="B171" s="32" t="s">
        <v>63</v>
      </c>
      <c r="C171" s="344" t="s">
        <v>215</v>
      </c>
      <c r="D171" s="349">
        <v>45197</v>
      </c>
      <c r="E171" s="347">
        <v>604.04999999999995</v>
      </c>
      <c r="F171" s="344">
        <v>603.46666666666658</v>
      </c>
      <c r="G171" s="343">
        <v>598.63333333333321</v>
      </c>
      <c r="H171" s="343">
        <v>593.21666666666658</v>
      </c>
      <c r="I171" s="343">
        <v>588.38333333333321</v>
      </c>
      <c r="J171" s="343">
        <v>608.88333333333321</v>
      </c>
      <c r="K171" s="343">
        <v>613.71666666666647</v>
      </c>
      <c r="L171" s="343">
        <v>619.13333333333321</v>
      </c>
      <c r="M171" s="345">
        <v>608.29999999999995</v>
      </c>
      <c r="N171" s="345">
        <v>598.04999999999995</v>
      </c>
      <c r="O171" s="345">
        <v>80739000</v>
      </c>
      <c r="P171" s="348">
        <v>-2.5720853621011095E-2</v>
      </c>
    </row>
    <row r="172" spans="1:16" ht="12.75" customHeight="1">
      <c r="A172" s="31">
        <v>162</v>
      </c>
      <c r="B172" s="32" t="s">
        <v>49</v>
      </c>
      <c r="C172" s="351" t="s">
        <v>216</v>
      </c>
      <c r="D172" s="349">
        <v>45197</v>
      </c>
      <c r="E172" s="347">
        <v>26455.35</v>
      </c>
      <c r="F172" s="344">
        <v>26592.583333333332</v>
      </c>
      <c r="G172" s="343">
        <v>26267.766666666663</v>
      </c>
      <c r="H172" s="343">
        <v>26080.183333333331</v>
      </c>
      <c r="I172" s="343">
        <v>25755.366666666661</v>
      </c>
      <c r="J172" s="343">
        <v>26780.166666666664</v>
      </c>
      <c r="K172" s="343">
        <v>27104.983333333337</v>
      </c>
      <c r="L172" s="343">
        <v>27292.566666666666</v>
      </c>
      <c r="M172" s="345">
        <v>26917.4</v>
      </c>
      <c r="N172" s="345">
        <v>26405</v>
      </c>
      <c r="O172" s="345">
        <v>175125</v>
      </c>
      <c r="P172" s="348">
        <v>6.6101451357953728E-3</v>
      </c>
    </row>
    <row r="173" spans="1:16" ht="12.75" customHeight="1">
      <c r="A173" s="31">
        <v>163</v>
      </c>
      <c r="B173" s="32" t="s">
        <v>41</v>
      </c>
      <c r="C173" s="350" t="s">
        <v>217</v>
      </c>
      <c r="D173" s="349">
        <v>45197</v>
      </c>
      <c r="E173" s="347">
        <v>3790.1</v>
      </c>
      <c r="F173" s="344">
        <v>3801.3333333333335</v>
      </c>
      <c r="G173" s="343">
        <v>3760.666666666667</v>
      </c>
      <c r="H173" s="343">
        <v>3731.2333333333336</v>
      </c>
      <c r="I173" s="343">
        <v>3690.5666666666671</v>
      </c>
      <c r="J173" s="343">
        <v>3830.7666666666669</v>
      </c>
      <c r="K173" s="343">
        <v>3871.4333333333338</v>
      </c>
      <c r="L173" s="343">
        <v>3900.8666666666668</v>
      </c>
      <c r="M173" s="345">
        <v>3842</v>
      </c>
      <c r="N173" s="345">
        <v>3771.9</v>
      </c>
      <c r="O173" s="345">
        <v>1791350</v>
      </c>
      <c r="P173" s="348">
        <v>3.3804158070147597E-2</v>
      </c>
    </row>
    <row r="174" spans="1:16" ht="12.75" customHeight="1">
      <c r="A174" s="31">
        <v>164</v>
      </c>
      <c r="B174" s="32" t="s">
        <v>47</v>
      </c>
      <c r="C174" s="350" t="s">
        <v>218</v>
      </c>
      <c r="D174" s="349">
        <v>45197</v>
      </c>
      <c r="E174" s="347">
        <v>2368.4499999999998</v>
      </c>
      <c r="F174" s="344">
        <v>2358.0666666666666</v>
      </c>
      <c r="G174" s="343">
        <v>2339.3833333333332</v>
      </c>
      <c r="H174" s="343">
        <v>2310.3166666666666</v>
      </c>
      <c r="I174" s="343">
        <v>2291.6333333333332</v>
      </c>
      <c r="J174" s="343">
        <v>2387.1333333333332</v>
      </c>
      <c r="K174" s="343">
        <v>2405.8166666666666</v>
      </c>
      <c r="L174" s="343">
        <v>2434.8833333333332</v>
      </c>
      <c r="M174" s="345">
        <v>2376.75</v>
      </c>
      <c r="N174" s="345">
        <v>2329</v>
      </c>
      <c r="O174" s="345">
        <v>3643125</v>
      </c>
      <c r="P174" s="348">
        <v>3.7040990606319386E-2</v>
      </c>
    </row>
    <row r="175" spans="1:16" ht="12.75" customHeight="1">
      <c r="A175" s="31">
        <v>165</v>
      </c>
      <c r="B175" s="32" t="s">
        <v>68</v>
      </c>
      <c r="C175" s="350" t="s">
        <v>219</v>
      </c>
      <c r="D175" s="349">
        <v>45197</v>
      </c>
      <c r="E175" s="347">
        <v>1914.1</v>
      </c>
      <c r="F175" s="344">
        <v>1916.8</v>
      </c>
      <c r="G175" s="343">
        <v>1904.35</v>
      </c>
      <c r="H175" s="343">
        <v>1894.6</v>
      </c>
      <c r="I175" s="343">
        <v>1882.1499999999999</v>
      </c>
      <c r="J175" s="343">
        <v>1926.55</v>
      </c>
      <c r="K175" s="343">
        <v>1939.0000000000002</v>
      </c>
      <c r="L175" s="343">
        <v>1948.75</v>
      </c>
      <c r="M175" s="345">
        <v>1929.25</v>
      </c>
      <c r="N175" s="345">
        <v>1907.05</v>
      </c>
      <c r="O175" s="345">
        <v>7438800</v>
      </c>
      <c r="P175" s="348">
        <v>1.5147793334970933E-2</v>
      </c>
    </row>
    <row r="176" spans="1:16" ht="12.75" customHeight="1">
      <c r="A176" s="31">
        <v>166</v>
      </c>
      <c r="B176" s="32" t="s">
        <v>43</v>
      </c>
      <c r="C176" s="350" t="s">
        <v>220</v>
      </c>
      <c r="D176" s="349">
        <v>45197</v>
      </c>
      <c r="E176" s="347">
        <v>1149.6500000000001</v>
      </c>
      <c r="F176" s="344">
        <v>1151.0333333333333</v>
      </c>
      <c r="G176" s="343">
        <v>1144.0166666666667</v>
      </c>
      <c r="H176" s="343">
        <v>1138.3833333333334</v>
      </c>
      <c r="I176" s="343">
        <v>1131.3666666666668</v>
      </c>
      <c r="J176" s="343">
        <v>1156.6666666666665</v>
      </c>
      <c r="K176" s="343">
        <v>1163.6833333333329</v>
      </c>
      <c r="L176" s="343">
        <v>1169.3166666666664</v>
      </c>
      <c r="M176" s="345">
        <v>1158.05</v>
      </c>
      <c r="N176" s="345">
        <v>1145.4000000000001</v>
      </c>
      <c r="O176" s="345">
        <v>25290300</v>
      </c>
      <c r="P176" s="348">
        <v>-1.3273248668578451E-2</v>
      </c>
    </row>
    <row r="177" spans="1:16" ht="12.75" customHeight="1">
      <c r="A177" s="31">
        <v>167</v>
      </c>
      <c r="B177" s="32" t="s">
        <v>205</v>
      </c>
      <c r="C177" s="350" t="s">
        <v>221</v>
      </c>
      <c r="D177" s="349">
        <v>45197</v>
      </c>
      <c r="E177" s="347">
        <v>594.25</v>
      </c>
      <c r="F177" s="344">
        <v>596.88333333333333</v>
      </c>
      <c r="G177" s="343">
        <v>590.36666666666667</v>
      </c>
      <c r="H177" s="343">
        <v>586.48333333333335</v>
      </c>
      <c r="I177" s="343">
        <v>579.9666666666667</v>
      </c>
      <c r="J177" s="343">
        <v>600.76666666666665</v>
      </c>
      <c r="K177" s="343">
        <v>607.2833333333333</v>
      </c>
      <c r="L177" s="343">
        <v>611.16666666666663</v>
      </c>
      <c r="M177" s="345">
        <v>603.4</v>
      </c>
      <c r="N177" s="345">
        <v>593</v>
      </c>
      <c r="O177" s="345">
        <v>8368500</v>
      </c>
      <c r="P177" s="348">
        <v>-1.7954585460306285E-2</v>
      </c>
    </row>
    <row r="178" spans="1:16" ht="12.75" customHeight="1">
      <c r="A178" s="31">
        <v>168</v>
      </c>
      <c r="B178" s="32" t="s">
        <v>43</v>
      </c>
      <c r="C178" s="339" t="s">
        <v>222</v>
      </c>
      <c r="D178" s="349">
        <v>45197</v>
      </c>
      <c r="E178" s="347">
        <v>800.75</v>
      </c>
      <c r="F178" s="344">
        <v>809.63333333333333</v>
      </c>
      <c r="G178" s="343">
        <v>786.31666666666661</v>
      </c>
      <c r="H178" s="343">
        <v>771.88333333333333</v>
      </c>
      <c r="I178" s="343">
        <v>748.56666666666661</v>
      </c>
      <c r="J178" s="343">
        <v>824.06666666666661</v>
      </c>
      <c r="K178" s="343">
        <v>847.38333333333344</v>
      </c>
      <c r="L178" s="343">
        <v>861.81666666666661</v>
      </c>
      <c r="M178" s="345">
        <v>832.95</v>
      </c>
      <c r="N178" s="345">
        <v>795.2</v>
      </c>
      <c r="O178" s="345">
        <v>4191000</v>
      </c>
      <c r="P178" s="348">
        <v>5.7265388496468214E-2</v>
      </c>
    </row>
    <row r="179" spans="1:16" ht="12.75" customHeight="1">
      <c r="A179" s="31">
        <v>169</v>
      </c>
      <c r="B179" s="32" t="s">
        <v>39</v>
      </c>
      <c r="C179" s="350" t="s">
        <v>223</v>
      </c>
      <c r="D179" s="349">
        <v>45197</v>
      </c>
      <c r="E179" s="347">
        <v>1057.75</v>
      </c>
      <c r="F179" s="344">
        <v>1064.6833333333334</v>
      </c>
      <c r="G179" s="343">
        <v>1049.5666666666668</v>
      </c>
      <c r="H179" s="343">
        <v>1041.3833333333334</v>
      </c>
      <c r="I179" s="343">
        <v>1026.2666666666669</v>
      </c>
      <c r="J179" s="343">
        <v>1072.8666666666668</v>
      </c>
      <c r="K179" s="343">
        <v>1087.9833333333336</v>
      </c>
      <c r="L179" s="343">
        <v>1096.1666666666667</v>
      </c>
      <c r="M179" s="345">
        <v>1079.8</v>
      </c>
      <c r="N179" s="345">
        <v>1056.5</v>
      </c>
      <c r="O179" s="345">
        <v>8965550</v>
      </c>
      <c r="P179" s="348">
        <v>4.3127348900252604E-3</v>
      </c>
    </row>
    <row r="180" spans="1:16" ht="12.75" customHeight="1">
      <c r="A180" s="31">
        <v>170</v>
      </c>
      <c r="B180" s="32" t="s">
        <v>79</v>
      </c>
      <c r="C180" s="353" t="s">
        <v>224</v>
      </c>
      <c r="D180" s="349">
        <v>45197</v>
      </c>
      <c r="E180" s="347">
        <v>1902.2</v>
      </c>
      <c r="F180" s="344">
        <v>1910.5333333333335</v>
      </c>
      <c r="G180" s="343">
        <v>1891.666666666667</v>
      </c>
      <c r="H180" s="343">
        <v>1881.1333333333334</v>
      </c>
      <c r="I180" s="343">
        <v>1862.2666666666669</v>
      </c>
      <c r="J180" s="343">
        <v>1921.0666666666671</v>
      </c>
      <c r="K180" s="343">
        <v>1939.9333333333334</v>
      </c>
      <c r="L180" s="343">
        <v>1950.4666666666672</v>
      </c>
      <c r="M180" s="345">
        <v>1929.4</v>
      </c>
      <c r="N180" s="345">
        <v>1900</v>
      </c>
      <c r="O180" s="345">
        <v>6140000</v>
      </c>
      <c r="P180" s="348">
        <v>-8.1426593925576095E-5</v>
      </c>
    </row>
    <row r="181" spans="1:16" ht="12.75" customHeight="1">
      <c r="A181" s="31">
        <v>171</v>
      </c>
      <c r="B181" s="32" t="s">
        <v>59</v>
      </c>
      <c r="C181" s="350" t="s">
        <v>225</v>
      </c>
      <c r="D181" s="349">
        <v>45197</v>
      </c>
      <c r="E181" s="347">
        <v>882</v>
      </c>
      <c r="F181" s="344">
        <v>882.06666666666661</v>
      </c>
      <c r="G181" s="343">
        <v>877.73333333333323</v>
      </c>
      <c r="H181" s="343">
        <v>873.46666666666658</v>
      </c>
      <c r="I181" s="343">
        <v>869.13333333333321</v>
      </c>
      <c r="J181" s="343">
        <v>886.33333333333326</v>
      </c>
      <c r="K181" s="343">
        <v>890.66666666666674</v>
      </c>
      <c r="L181" s="343">
        <v>894.93333333333328</v>
      </c>
      <c r="M181" s="345">
        <v>886.4</v>
      </c>
      <c r="N181" s="345">
        <v>877.8</v>
      </c>
      <c r="O181" s="345">
        <v>10684800</v>
      </c>
      <c r="P181" s="348">
        <v>1.6003423192126658E-2</v>
      </c>
    </row>
    <row r="182" spans="1:16" ht="12.75" customHeight="1">
      <c r="A182" s="31">
        <v>172</v>
      </c>
      <c r="B182" s="32" t="s">
        <v>56</v>
      </c>
      <c r="C182" s="350" t="s">
        <v>226</v>
      </c>
      <c r="D182" s="349">
        <v>45197</v>
      </c>
      <c r="E182" s="347">
        <v>641.65</v>
      </c>
      <c r="F182" s="344">
        <v>640.6</v>
      </c>
      <c r="G182" s="343">
        <v>635</v>
      </c>
      <c r="H182" s="343">
        <v>628.35</v>
      </c>
      <c r="I182" s="343">
        <v>622.75</v>
      </c>
      <c r="J182" s="343">
        <v>647.25</v>
      </c>
      <c r="K182" s="343">
        <v>652.85000000000014</v>
      </c>
      <c r="L182" s="343">
        <v>659.5</v>
      </c>
      <c r="M182" s="345">
        <v>646.20000000000005</v>
      </c>
      <c r="N182" s="345">
        <v>633.95000000000005</v>
      </c>
      <c r="O182" s="345">
        <v>68730600</v>
      </c>
      <c r="P182" s="348">
        <v>1.3788464772154027E-2</v>
      </c>
    </row>
    <row r="183" spans="1:16" ht="12.75" customHeight="1">
      <c r="A183" s="31">
        <v>173</v>
      </c>
      <c r="B183" s="32" t="s">
        <v>190</v>
      </c>
      <c r="C183" s="350" t="s">
        <v>227</v>
      </c>
      <c r="D183" s="349">
        <v>45197</v>
      </c>
      <c r="E183" s="347">
        <v>265.60000000000002</v>
      </c>
      <c r="F183" s="344">
        <v>265.08333333333331</v>
      </c>
      <c r="G183" s="343">
        <v>263.16666666666663</v>
      </c>
      <c r="H183" s="343">
        <v>260.73333333333329</v>
      </c>
      <c r="I183" s="343">
        <v>258.81666666666661</v>
      </c>
      <c r="J183" s="343">
        <v>267.51666666666665</v>
      </c>
      <c r="K183" s="343">
        <v>269.43333333333328</v>
      </c>
      <c r="L183" s="343">
        <v>271.86666666666667</v>
      </c>
      <c r="M183" s="345">
        <v>267</v>
      </c>
      <c r="N183" s="345">
        <v>262.64999999999998</v>
      </c>
      <c r="O183" s="345">
        <v>93413250</v>
      </c>
      <c r="P183" s="348">
        <v>-8.3479631686431879E-3</v>
      </c>
    </row>
    <row r="184" spans="1:16" ht="12.75" customHeight="1">
      <c r="A184" s="31">
        <v>174</v>
      </c>
      <c r="B184" s="32" t="s">
        <v>132</v>
      </c>
      <c r="C184" s="350" t="s">
        <v>228</v>
      </c>
      <c r="D184" s="349">
        <v>45197</v>
      </c>
      <c r="E184" s="347">
        <v>130.55000000000001</v>
      </c>
      <c r="F184" s="344">
        <v>131.9</v>
      </c>
      <c r="G184" s="343">
        <v>128.9</v>
      </c>
      <c r="H184" s="343">
        <v>127.25</v>
      </c>
      <c r="I184" s="343">
        <v>124.25</v>
      </c>
      <c r="J184" s="343">
        <v>133.55000000000001</v>
      </c>
      <c r="K184" s="343">
        <v>136.55000000000001</v>
      </c>
      <c r="L184" s="343">
        <v>138.20000000000002</v>
      </c>
      <c r="M184" s="345">
        <v>134.9</v>
      </c>
      <c r="N184" s="345">
        <v>130.25</v>
      </c>
      <c r="O184" s="345">
        <v>250013500</v>
      </c>
      <c r="P184" s="348">
        <v>3.5543977393147296E-3</v>
      </c>
    </row>
    <row r="185" spans="1:16" ht="12.75" customHeight="1">
      <c r="A185" s="31">
        <v>175</v>
      </c>
      <c r="B185" s="32" t="s">
        <v>87</v>
      </c>
      <c r="C185" s="350" t="s">
        <v>229</v>
      </c>
      <c r="D185" s="349">
        <v>45197</v>
      </c>
      <c r="E185" s="347">
        <v>3606.4</v>
      </c>
      <c r="F185" s="344">
        <v>3603.9</v>
      </c>
      <c r="G185" s="343">
        <v>3584.05</v>
      </c>
      <c r="H185" s="343">
        <v>3561.7000000000003</v>
      </c>
      <c r="I185" s="343">
        <v>3541.8500000000004</v>
      </c>
      <c r="J185" s="343">
        <v>3626.25</v>
      </c>
      <c r="K185" s="343">
        <v>3646.0999999999995</v>
      </c>
      <c r="L185" s="343">
        <v>3668.45</v>
      </c>
      <c r="M185" s="345">
        <v>3623.75</v>
      </c>
      <c r="N185" s="345">
        <v>3581.55</v>
      </c>
      <c r="O185" s="345">
        <v>10389400</v>
      </c>
      <c r="P185" s="348">
        <v>-8.3185781578859457E-3</v>
      </c>
    </row>
    <row r="186" spans="1:16" ht="12.75" customHeight="1">
      <c r="A186" s="31">
        <v>176</v>
      </c>
      <c r="B186" s="32" t="s">
        <v>87</v>
      </c>
      <c r="C186" s="350" t="s">
        <v>230</v>
      </c>
      <c r="D186" s="349">
        <v>45197</v>
      </c>
      <c r="E186" s="347">
        <v>1288.25</v>
      </c>
      <c r="F186" s="344">
        <v>1290.0666666666668</v>
      </c>
      <c r="G186" s="343">
        <v>1281.5833333333337</v>
      </c>
      <c r="H186" s="343">
        <v>1274.916666666667</v>
      </c>
      <c r="I186" s="343">
        <v>1266.4333333333338</v>
      </c>
      <c r="J186" s="343">
        <v>1296.7333333333336</v>
      </c>
      <c r="K186" s="343">
        <v>1305.2166666666667</v>
      </c>
      <c r="L186" s="343">
        <v>1311.8833333333334</v>
      </c>
      <c r="M186" s="345">
        <v>1298.55</v>
      </c>
      <c r="N186" s="345">
        <v>1283.4000000000001</v>
      </c>
      <c r="O186" s="345">
        <v>12531000</v>
      </c>
      <c r="P186" s="348">
        <v>2.8108693511863739E-2</v>
      </c>
    </row>
    <row r="187" spans="1:16" ht="12.75" customHeight="1">
      <c r="A187" s="31">
        <v>177</v>
      </c>
      <c r="B187" s="32" t="s">
        <v>59</v>
      </c>
      <c r="C187" s="350" t="s">
        <v>231</v>
      </c>
      <c r="D187" s="349">
        <v>45197</v>
      </c>
      <c r="E187" s="347">
        <v>3332.75</v>
      </c>
      <c r="F187" s="344">
        <v>3308.85</v>
      </c>
      <c r="G187" s="343">
        <v>3270.7</v>
      </c>
      <c r="H187" s="343">
        <v>3208.65</v>
      </c>
      <c r="I187" s="343">
        <v>3170.5</v>
      </c>
      <c r="J187" s="343">
        <v>3370.8999999999996</v>
      </c>
      <c r="K187" s="343">
        <v>3409.05</v>
      </c>
      <c r="L187" s="343">
        <v>3471.0999999999995</v>
      </c>
      <c r="M187" s="345">
        <v>3347</v>
      </c>
      <c r="N187" s="345">
        <v>3246.8</v>
      </c>
      <c r="O187" s="345">
        <v>5574000</v>
      </c>
      <c r="P187" s="348">
        <v>4.1771797028315114E-2</v>
      </c>
    </row>
    <row r="188" spans="1:16" ht="12.75" customHeight="1">
      <c r="A188" s="31">
        <v>178</v>
      </c>
      <c r="B188" s="32" t="s">
        <v>43</v>
      </c>
      <c r="C188" s="350" t="s">
        <v>232</v>
      </c>
      <c r="D188" s="349">
        <v>45197</v>
      </c>
      <c r="E188" s="347">
        <v>1885</v>
      </c>
      <c r="F188" s="344">
        <v>1883.5833333333333</v>
      </c>
      <c r="G188" s="343">
        <v>1867.5166666666664</v>
      </c>
      <c r="H188" s="343">
        <v>1850.0333333333331</v>
      </c>
      <c r="I188" s="343">
        <v>1833.9666666666662</v>
      </c>
      <c r="J188" s="343">
        <v>1901.0666666666666</v>
      </c>
      <c r="K188" s="343">
        <v>1917.1333333333337</v>
      </c>
      <c r="L188" s="343">
        <v>1934.6166666666668</v>
      </c>
      <c r="M188" s="345">
        <v>1899.65</v>
      </c>
      <c r="N188" s="345">
        <v>1866.1</v>
      </c>
      <c r="O188" s="345">
        <v>2423000</v>
      </c>
      <c r="P188" s="348">
        <v>3.3126293995859213E-3</v>
      </c>
    </row>
    <row r="189" spans="1:16" ht="12.75" customHeight="1">
      <c r="A189" s="31">
        <v>179</v>
      </c>
      <c r="B189" s="32" t="s">
        <v>45</v>
      </c>
      <c r="C189" s="350" t="s">
        <v>233</v>
      </c>
      <c r="D189" s="349">
        <v>45197</v>
      </c>
      <c r="E189" s="347">
        <v>2057.0500000000002</v>
      </c>
      <c r="F189" s="344">
        <v>2061.8333333333335</v>
      </c>
      <c r="G189" s="343">
        <v>2046.4666666666672</v>
      </c>
      <c r="H189" s="343">
        <v>2035.8833333333337</v>
      </c>
      <c r="I189" s="343">
        <v>2020.5166666666673</v>
      </c>
      <c r="J189" s="343">
        <v>2072.416666666667</v>
      </c>
      <c r="K189" s="343">
        <v>2087.7833333333328</v>
      </c>
      <c r="L189" s="343">
        <v>2098.3666666666668</v>
      </c>
      <c r="M189" s="345">
        <v>2077.1999999999998</v>
      </c>
      <c r="N189" s="345">
        <v>2051.25</v>
      </c>
      <c r="O189" s="345">
        <v>3520400</v>
      </c>
      <c r="P189" s="348">
        <v>6.6338785313965459E-3</v>
      </c>
    </row>
    <row r="190" spans="1:16" ht="12.75" customHeight="1">
      <c r="A190" s="31">
        <v>180</v>
      </c>
      <c r="B190" s="32" t="s">
        <v>56</v>
      </c>
      <c r="C190" s="350" t="s">
        <v>234</v>
      </c>
      <c r="D190" s="349">
        <v>45197</v>
      </c>
      <c r="E190" s="347">
        <v>1525.2</v>
      </c>
      <c r="F190" s="344">
        <v>1515.7666666666667</v>
      </c>
      <c r="G190" s="343">
        <v>1502.9833333333333</v>
      </c>
      <c r="H190" s="343">
        <v>1480.7666666666667</v>
      </c>
      <c r="I190" s="343">
        <v>1467.9833333333333</v>
      </c>
      <c r="J190" s="343">
        <v>1537.9833333333333</v>
      </c>
      <c r="K190" s="343">
        <v>1550.7666666666667</v>
      </c>
      <c r="L190" s="343">
        <v>1572.9833333333333</v>
      </c>
      <c r="M190" s="345">
        <v>1528.55</v>
      </c>
      <c r="N190" s="345">
        <v>1493.55</v>
      </c>
      <c r="O190" s="345">
        <v>7311500</v>
      </c>
      <c r="P190" s="348">
        <v>1.7262875227774049E-3</v>
      </c>
    </row>
    <row r="191" spans="1:16" ht="12.75" customHeight="1">
      <c r="A191" s="31">
        <v>181</v>
      </c>
      <c r="B191" s="32" t="s">
        <v>59</v>
      </c>
      <c r="C191" s="350" t="s">
        <v>235</v>
      </c>
      <c r="D191" s="349">
        <v>45197</v>
      </c>
      <c r="E191" s="347">
        <v>1618.7</v>
      </c>
      <c r="F191" s="344">
        <v>1615.5833333333333</v>
      </c>
      <c r="G191" s="343">
        <v>1608.1666666666665</v>
      </c>
      <c r="H191" s="343">
        <v>1597.6333333333332</v>
      </c>
      <c r="I191" s="343">
        <v>1590.2166666666665</v>
      </c>
      <c r="J191" s="343">
        <v>1626.1166666666666</v>
      </c>
      <c r="K191" s="343">
        <v>1633.5333333333331</v>
      </c>
      <c r="L191" s="343">
        <v>1644.0666666666666</v>
      </c>
      <c r="M191" s="345">
        <v>1623</v>
      </c>
      <c r="N191" s="345">
        <v>1605.05</v>
      </c>
      <c r="O191" s="345">
        <v>2219200</v>
      </c>
      <c r="P191" s="348">
        <v>1.351845085860431E-2</v>
      </c>
    </row>
    <row r="192" spans="1:16" ht="12.75" customHeight="1">
      <c r="A192" s="31">
        <v>182</v>
      </c>
      <c r="B192" s="32" t="s">
        <v>49</v>
      </c>
      <c r="C192" s="350" t="s">
        <v>236</v>
      </c>
      <c r="D192" s="349">
        <v>45197</v>
      </c>
      <c r="E192" s="347">
        <v>8649.35</v>
      </c>
      <c r="F192" s="344">
        <v>8679.9666666666653</v>
      </c>
      <c r="G192" s="343">
        <v>8600.4333333333307</v>
      </c>
      <c r="H192" s="343">
        <v>8551.5166666666646</v>
      </c>
      <c r="I192" s="343">
        <v>8471.9833333333299</v>
      </c>
      <c r="J192" s="343">
        <v>8728.8833333333314</v>
      </c>
      <c r="K192" s="343">
        <v>8808.4166666666679</v>
      </c>
      <c r="L192" s="343">
        <v>8857.3333333333321</v>
      </c>
      <c r="M192" s="345">
        <v>8759.5</v>
      </c>
      <c r="N192" s="345">
        <v>8631.0499999999993</v>
      </c>
      <c r="O192" s="345">
        <v>1453300</v>
      </c>
      <c r="P192" s="348">
        <v>-7.8509011469142537E-3</v>
      </c>
    </row>
    <row r="193" spans="1:16" ht="12.75" customHeight="1">
      <c r="A193" s="31">
        <v>183</v>
      </c>
      <c r="B193" s="32" t="s">
        <v>39</v>
      </c>
      <c r="C193" s="350" t="s">
        <v>237</v>
      </c>
      <c r="D193" s="349">
        <v>45197</v>
      </c>
      <c r="E193" s="347">
        <v>630</v>
      </c>
      <c r="F193" s="344">
        <v>632.69999999999993</v>
      </c>
      <c r="G193" s="343">
        <v>625.94999999999982</v>
      </c>
      <c r="H193" s="343">
        <v>621.89999999999986</v>
      </c>
      <c r="I193" s="343">
        <v>615.14999999999975</v>
      </c>
      <c r="J193" s="343">
        <v>636.74999999999989</v>
      </c>
      <c r="K193" s="343">
        <v>643.50000000000011</v>
      </c>
      <c r="L193" s="343">
        <v>647.54999999999995</v>
      </c>
      <c r="M193" s="345">
        <v>639.45000000000005</v>
      </c>
      <c r="N193" s="345">
        <v>628.65</v>
      </c>
      <c r="O193" s="345">
        <v>35337900</v>
      </c>
      <c r="P193" s="348">
        <v>-1.887677759330109E-2</v>
      </c>
    </row>
    <row r="194" spans="1:16" ht="12.75" customHeight="1">
      <c r="A194" s="31">
        <v>184</v>
      </c>
      <c r="B194" s="32" t="s">
        <v>132</v>
      </c>
      <c r="C194" s="350" t="s">
        <v>238</v>
      </c>
      <c r="D194" s="349">
        <v>45197</v>
      </c>
      <c r="E194" s="347">
        <v>237</v>
      </c>
      <c r="F194" s="344">
        <v>237.4</v>
      </c>
      <c r="G194" s="343">
        <v>236.15</v>
      </c>
      <c r="H194" s="343">
        <v>235.3</v>
      </c>
      <c r="I194" s="343">
        <v>234.05</v>
      </c>
      <c r="J194" s="343">
        <v>238.25</v>
      </c>
      <c r="K194" s="343">
        <v>239.5</v>
      </c>
      <c r="L194" s="343">
        <v>240.35</v>
      </c>
      <c r="M194" s="345">
        <v>238.65</v>
      </c>
      <c r="N194" s="345">
        <v>236.55</v>
      </c>
      <c r="O194" s="345">
        <v>65780000</v>
      </c>
      <c r="P194" s="348">
        <v>1.4622408687068114E-2</v>
      </c>
    </row>
    <row r="195" spans="1:16" ht="12.75" customHeight="1">
      <c r="A195" s="31">
        <v>185</v>
      </c>
      <c r="B195" s="32" t="s">
        <v>41</v>
      </c>
      <c r="C195" s="350" t="s">
        <v>239</v>
      </c>
      <c r="D195" s="349">
        <v>45197</v>
      </c>
      <c r="E195" s="347">
        <v>885.05</v>
      </c>
      <c r="F195" s="344">
        <v>888.58333333333337</v>
      </c>
      <c r="G195" s="343">
        <v>878.66666666666674</v>
      </c>
      <c r="H195" s="343">
        <v>872.28333333333342</v>
      </c>
      <c r="I195" s="343">
        <v>862.36666666666679</v>
      </c>
      <c r="J195" s="343">
        <v>894.9666666666667</v>
      </c>
      <c r="K195" s="343">
        <v>904.88333333333344</v>
      </c>
      <c r="L195" s="343">
        <v>911.26666666666665</v>
      </c>
      <c r="M195" s="345">
        <v>898.5</v>
      </c>
      <c r="N195" s="345">
        <v>882.2</v>
      </c>
      <c r="O195" s="345">
        <v>7999200</v>
      </c>
      <c r="P195" s="348">
        <v>6.5281662005593294E-2</v>
      </c>
    </row>
    <row r="196" spans="1:16" ht="12.75" customHeight="1">
      <c r="A196" s="31">
        <v>186</v>
      </c>
      <c r="B196" s="32" t="s">
        <v>87</v>
      </c>
      <c r="C196" s="350" t="s">
        <v>240</v>
      </c>
      <c r="D196" s="349">
        <v>45197</v>
      </c>
      <c r="E196" s="347">
        <v>437</v>
      </c>
      <c r="F196" s="344">
        <v>438.59999999999997</v>
      </c>
      <c r="G196" s="343">
        <v>434.39999999999992</v>
      </c>
      <c r="H196" s="343">
        <v>431.79999999999995</v>
      </c>
      <c r="I196" s="343">
        <v>427.59999999999991</v>
      </c>
      <c r="J196" s="343">
        <v>441.19999999999993</v>
      </c>
      <c r="K196" s="343">
        <v>445.4</v>
      </c>
      <c r="L196" s="343">
        <v>447.99999999999994</v>
      </c>
      <c r="M196" s="345">
        <v>442.8</v>
      </c>
      <c r="N196" s="345">
        <v>436</v>
      </c>
      <c r="O196" s="345">
        <v>39855000</v>
      </c>
      <c r="P196" s="348">
        <v>2.2119638391998462E-2</v>
      </c>
    </row>
    <row r="197" spans="1:16" ht="12.75" customHeight="1">
      <c r="A197" s="31">
        <v>187</v>
      </c>
      <c r="B197" s="32" t="s">
        <v>205</v>
      </c>
      <c r="C197" s="350" t="s">
        <v>241</v>
      </c>
      <c r="D197" s="349">
        <v>45197</v>
      </c>
      <c r="E197" s="347">
        <v>268.35000000000002</v>
      </c>
      <c r="F197" s="344">
        <v>269.33333333333331</v>
      </c>
      <c r="G197" s="343">
        <v>264.76666666666665</v>
      </c>
      <c r="H197" s="343">
        <v>261.18333333333334</v>
      </c>
      <c r="I197" s="343">
        <v>256.61666666666667</v>
      </c>
      <c r="J197" s="343">
        <v>272.91666666666663</v>
      </c>
      <c r="K197" s="343">
        <v>277.48333333333335</v>
      </c>
      <c r="L197" s="343">
        <v>281.06666666666661</v>
      </c>
      <c r="M197" s="345">
        <v>273.89999999999998</v>
      </c>
      <c r="N197" s="345">
        <v>265.75</v>
      </c>
      <c r="O197" s="345">
        <v>95604000</v>
      </c>
      <c r="P197" s="348">
        <v>-2.4369336272348763E-2</v>
      </c>
    </row>
    <row r="198" spans="1:16" ht="12.75" customHeight="1">
      <c r="A198" s="31">
        <v>188</v>
      </c>
      <c r="B198" s="32" t="s">
        <v>43</v>
      </c>
      <c r="C198" s="350" t="s">
        <v>242</v>
      </c>
      <c r="D198" s="349">
        <v>45197</v>
      </c>
      <c r="E198" s="347">
        <v>644.6</v>
      </c>
      <c r="F198" s="344">
        <v>647.15</v>
      </c>
      <c r="G198" s="343">
        <v>639.65</v>
      </c>
      <c r="H198" s="343">
        <v>634.70000000000005</v>
      </c>
      <c r="I198" s="343">
        <v>627.20000000000005</v>
      </c>
      <c r="J198" s="343">
        <v>652.09999999999991</v>
      </c>
      <c r="K198" s="343">
        <v>659.59999999999991</v>
      </c>
      <c r="L198" s="343">
        <v>664.54999999999984</v>
      </c>
      <c r="M198" s="345">
        <v>654.65</v>
      </c>
      <c r="N198" s="345">
        <v>642.20000000000005</v>
      </c>
      <c r="O198" s="345">
        <v>7457400</v>
      </c>
      <c r="P198" s="348">
        <v>3.8606166959137628E-2</v>
      </c>
    </row>
    <row r="199" spans="1:16" ht="12.75" customHeight="1">
      <c r="A199" s="31">
        <v>189</v>
      </c>
      <c r="B199" s="32"/>
      <c r="C199" s="38"/>
      <c r="D199" s="39"/>
      <c r="E199" s="40"/>
      <c r="F199" s="40"/>
      <c r="G199" s="41"/>
      <c r="H199" s="41"/>
      <c r="I199" s="41"/>
      <c r="J199" s="41"/>
      <c r="K199" s="41"/>
      <c r="L199" s="41"/>
      <c r="M199" s="38"/>
      <c r="N199" s="38"/>
      <c r="O199" s="42"/>
      <c r="P199" s="43"/>
    </row>
    <row r="200" spans="1:16" ht="12.75" customHeight="1">
      <c r="A200" s="31">
        <v>190</v>
      </c>
      <c r="B200" s="32"/>
      <c r="C200" s="38"/>
      <c r="D200" s="39"/>
      <c r="E200" s="40"/>
      <c r="F200" s="40"/>
      <c r="G200" s="41"/>
      <c r="H200" s="41"/>
      <c r="I200" s="41"/>
      <c r="J200" s="41"/>
      <c r="K200" s="41"/>
      <c r="L200" s="41"/>
      <c r="M200" s="38"/>
      <c r="N200" s="38"/>
      <c r="O200" s="42"/>
      <c r="P200" s="43"/>
    </row>
    <row r="201" spans="1:16" ht="12.75" customHeight="1">
      <c r="A201" s="31">
        <v>191</v>
      </c>
      <c r="B201" s="44"/>
      <c r="C201" s="38"/>
      <c r="D201" s="39"/>
      <c r="E201" s="40"/>
      <c r="F201" s="40"/>
      <c r="G201" s="41"/>
      <c r="H201" s="41"/>
      <c r="I201" s="41"/>
      <c r="J201" s="41"/>
      <c r="K201" s="41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4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4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4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4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4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4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38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8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8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6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6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6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6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6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6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6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7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8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8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8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7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45189</v>
      </c>
      <c r="L6" s="47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7"/>
      <c r="M7" s="1"/>
      <c r="N7" s="1"/>
      <c r="O7" s="1"/>
    </row>
    <row r="8" spans="1:15" ht="28.5" customHeight="1">
      <c r="A8" s="359" t="s">
        <v>16</v>
      </c>
      <c r="B8" s="361"/>
      <c r="C8" s="366" t="s">
        <v>20</v>
      </c>
      <c r="D8" s="366" t="s">
        <v>21</v>
      </c>
      <c r="E8" s="356" t="s">
        <v>22</v>
      </c>
      <c r="F8" s="357"/>
      <c r="G8" s="358"/>
      <c r="H8" s="356" t="s">
        <v>23</v>
      </c>
      <c r="I8" s="357"/>
      <c r="J8" s="358"/>
      <c r="K8" s="26"/>
      <c r="L8" s="49"/>
      <c r="M8" s="49"/>
      <c r="N8" s="1"/>
      <c r="O8" s="1"/>
    </row>
    <row r="9" spans="1:15" ht="36" customHeight="1">
      <c r="A9" s="364"/>
      <c r="B9" s="365"/>
      <c r="C9" s="365"/>
      <c r="D9" s="36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0" t="s">
        <v>32</v>
      </c>
      <c r="M9" s="51" t="s">
        <v>258</v>
      </c>
      <c r="N9" s="1"/>
      <c r="O9" s="1"/>
    </row>
    <row r="10" spans="1:15" ht="12.75" customHeight="1">
      <c r="A10" s="52">
        <v>1</v>
      </c>
      <c r="B10" s="34" t="s">
        <v>259</v>
      </c>
      <c r="C10" s="34">
        <v>20133.3</v>
      </c>
      <c r="D10" s="34">
        <v>20148.116666666665</v>
      </c>
      <c r="E10" s="34">
        <v>20100.883333333331</v>
      </c>
      <c r="F10" s="34">
        <v>20068.466666666667</v>
      </c>
      <c r="G10" s="34">
        <v>20021.233333333334</v>
      </c>
      <c r="H10" s="34">
        <v>20180.533333333329</v>
      </c>
      <c r="I10" s="34">
        <v>20227.766666666659</v>
      </c>
      <c r="J10" s="34">
        <v>20260.183333333327</v>
      </c>
      <c r="K10" s="34">
        <v>20195.349999999999</v>
      </c>
      <c r="L10" s="34">
        <v>20115.7</v>
      </c>
      <c r="M10" s="53"/>
      <c r="N10" s="1"/>
      <c r="O10" s="1"/>
    </row>
    <row r="11" spans="1:15" ht="12.75" customHeight="1">
      <c r="A11" s="52">
        <v>2</v>
      </c>
      <c r="B11" s="35" t="s">
        <v>260</v>
      </c>
      <c r="C11" s="34">
        <v>45979.85</v>
      </c>
      <c r="D11" s="34">
        <v>46046.566666666658</v>
      </c>
      <c r="E11" s="34">
        <v>45840.18333333332</v>
      </c>
      <c r="F11" s="34">
        <v>45700.516666666663</v>
      </c>
      <c r="G11" s="34">
        <v>45494.133333333324</v>
      </c>
      <c r="H11" s="34">
        <v>46186.233333333315</v>
      </c>
      <c r="I11" s="34">
        <v>46392.616666666661</v>
      </c>
      <c r="J11" s="34">
        <v>46532.283333333311</v>
      </c>
      <c r="K11" s="34">
        <v>46252.95</v>
      </c>
      <c r="L11" s="34">
        <v>45906.9</v>
      </c>
      <c r="M11" s="53"/>
      <c r="N11" s="1"/>
      <c r="O11" s="1"/>
    </row>
    <row r="12" spans="1:15" ht="12.75" customHeight="1">
      <c r="A12" s="52">
        <v>3</v>
      </c>
      <c r="B12" s="31" t="s">
        <v>261</v>
      </c>
      <c r="C12" s="36">
        <v>3852.75</v>
      </c>
      <c r="D12" s="36">
        <v>3834.8166666666671</v>
      </c>
      <c r="E12" s="36">
        <v>3809.9333333333343</v>
      </c>
      <c r="F12" s="36">
        <v>3767.1166666666672</v>
      </c>
      <c r="G12" s="36">
        <v>3742.2333333333345</v>
      </c>
      <c r="H12" s="36">
        <v>3877.6333333333341</v>
      </c>
      <c r="I12" s="36">
        <v>3902.5166666666664</v>
      </c>
      <c r="J12" s="36">
        <v>3945.3333333333339</v>
      </c>
      <c r="K12" s="36">
        <v>3859.7</v>
      </c>
      <c r="L12" s="36">
        <v>3792</v>
      </c>
      <c r="M12" s="53"/>
      <c r="N12" s="1"/>
      <c r="O12" s="1"/>
    </row>
    <row r="13" spans="1:15" ht="12.75" customHeight="1">
      <c r="A13" s="52">
        <v>4</v>
      </c>
      <c r="B13" s="31" t="s">
        <v>262</v>
      </c>
      <c r="C13" s="36">
        <v>6268.95</v>
      </c>
      <c r="D13" s="36">
        <v>6273.0166666666664</v>
      </c>
      <c r="E13" s="36">
        <v>6256.583333333333</v>
      </c>
      <c r="F13" s="36">
        <v>6244.2166666666662</v>
      </c>
      <c r="G13" s="36">
        <v>6227.7833333333328</v>
      </c>
      <c r="H13" s="36">
        <v>6285.3833333333332</v>
      </c>
      <c r="I13" s="36">
        <v>6301.8166666666675</v>
      </c>
      <c r="J13" s="36">
        <v>6314.1833333333334</v>
      </c>
      <c r="K13" s="36">
        <v>6289.45</v>
      </c>
      <c r="L13" s="36">
        <v>6260.65</v>
      </c>
      <c r="M13" s="53"/>
      <c r="N13" s="1"/>
      <c r="O13" s="1"/>
    </row>
    <row r="14" spans="1:15" ht="12.75" customHeight="1">
      <c r="A14" s="52">
        <v>5</v>
      </c>
      <c r="B14" s="31" t="s">
        <v>263</v>
      </c>
      <c r="C14" s="36">
        <v>33129.5</v>
      </c>
      <c r="D14" s="36">
        <v>33142.25</v>
      </c>
      <c r="E14" s="36">
        <v>33017.599999999999</v>
      </c>
      <c r="F14" s="36">
        <v>32905.699999999997</v>
      </c>
      <c r="G14" s="36">
        <v>32781.049999999996</v>
      </c>
      <c r="H14" s="36">
        <v>33254.15</v>
      </c>
      <c r="I14" s="36">
        <v>33378.799999999996</v>
      </c>
      <c r="J14" s="36">
        <v>33490.700000000004</v>
      </c>
      <c r="K14" s="36">
        <v>33266.9</v>
      </c>
      <c r="L14" s="36">
        <v>33030.35</v>
      </c>
      <c r="M14" s="53"/>
      <c r="N14" s="1"/>
      <c r="O14" s="1"/>
    </row>
    <row r="15" spans="1:15" ht="12.75" customHeight="1">
      <c r="A15" s="52">
        <v>6</v>
      </c>
      <c r="B15" s="31" t="s">
        <v>264</v>
      </c>
      <c r="C15" s="36">
        <v>5909.7</v>
      </c>
      <c r="D15" s="36">
        <v>5885.2333333333327</v>
      </c>
      <c r="E15" s="36">
        <v>5852.0666666666657</v>
      </c>
      <c r="F15" s="36">
        <v>5794.4333333333334</v>
      </c>
      <c r="G15" s="36">
        <v>5761.2666666666664</v>
      </c>
      <c r="H15" s="36">
        <v>5942.866666666665</v>
      </c>
      <c r="I15" s="36">
        <v>5976.033333333331</v>
      </c>
      <c r="J15" s="36">
        <v>6033.6666666666642</v>
      </c>
      <c r="K15" s="36">
        <v>5918.4</v>
      </c>
      <c r="L15" s="36">
        <v>5827.6</v>
      </c>
      <c r="M15" s="53"/>
      <c r="N15" s="1"/>
      <c r="O15" s="1"/>
    </row>
    <row r="16" spans="1:15" ht="12.75" customHeight="1">
      <c r="A16" s="52">
        <v>7</v>
      </c>
      <c r="B16" s="31" t="s">
        <v>265</v>
      </c>
      <c r="C16" s="36">
        <v>11595.5</v>
      </c>
      <c r="D16" s="36">
        <v>11609.916666666666</v>
      </c>
      <c r="E16" s="36">
        <v>11565.083333333332</v>
      </c>
      <c r="F16" s="36">
        <v>11534.666666666666</v>
      </c>
      <c r="G16" s="36">
        <v>11489.833333333332</v>
      </c>
      <c r="H16" s="36">
        <v>11640.333333333332</v>
      </c>
      <c r="I16" s="36">
        <v>11685.166666666664</v>
      </c>
      <c r="J16" s="36">
        <v>11715.583333333332</v>
      </c>
      <c r="K16" s="36">
        <v>11654.75</v>
      </c>
      <c r="L16" s="36">
        <v>11579.5</v>
      </c>
      <c r="M16" s="53"/>
      <c r="N16" s="1"/>
      <c r="O16" s="1"/>
    </row>
    <row r="17" spans="1:15" ht="12.75" customHeight="1">
      <c r="A17" s="52">
        <v>8</v>
      </c>
      <c r="B17" s="54" t="s">
        <v>42</v>
      </c>
      <c r="C17" s="31">
        <v>4320.3</v>
      </c>
      <c r="D17" s="36">
        <v>4337.2666666666664</v>
      </c>
      <c r="E17" s="36">
        <v>4288.7333333333327</v>
      </c>
      <c r="F17" s="36">
        <v>4257.1666666666661</v>
      </c>
      <c r="G17" s="36">
        <v>4208.6333333333323</v>
      </c>
      <c r="H17" s="36">
        <v>4368.833333333333</v>
      </c>
      <c r="I17" s="36">
        <v>4417.3666666666659</v>
      </c>
      <c r="J17" s="36">
        <v>4448.9333333333334</v>
      </c>
      <c r="K17" s="31">
        <v>4385.8</v>
      </c>
      <c r="L17" s="31">
        <v>4305.7</v>
      </c>
      <c r="M17" s="31">
        <v>1.0535099999999999</v>
      </c>
      <c r="N17" s="1"/>
      <c r="O17" s="1"/>
    </row>
    <row r="18" spans="1:15" ht="12.75" customHeight="1">
      <c r="A18" s="52">
        <v>9</v>
      </c>
      <c r="B18" s="54" t="s">
        <v>44</v>
      </c>
      <c r="C18" s="31">
        <v>23308.35</v>
      </c>
      <c r="D18" s="36">
        <v>23309.466666666664</v>
      </c>
      <c r="E18" s="36">
        <v>23114.933333333327</v>
      </c>
      <c r="F18" s="36">
        <v>22921.516666666663</v>
      </c>
      <c r="G18" s="36">
        <v>22726.983333333326</v>
      </c>
      <c r="H18" s="36">
        <v>23502.883333333328</v>
      </c>
      <c r="I18" s="36">
        <v>23697.416666666661</v>
      </c>
      <c r="J18" s="36">
        <v>23890.833333333328</v>
      </c>
      <c r="K18" s="31">
        <v>23504</v>
      </c>
      <c r="L18" s="31">
        <v>23116.05</v>
      </c>
      <c r="M18" s="31">
        <v>0.18593999999999999</v>
      </c>
      <c r="N18" s="1"/>
      <c r="O18" s="1"/>
    </row>
    <row r="19" spans="1:15" ht="12.75" customHeight="1">
      <c r="A19" s="52">
        <v>10</v>
      </c>
      <c r="B19" s="54" t="s">
        <v>46</v>
      </c>
      <c r="C19" s="31">
        <v>182.95</v>
      </c>
      <c r="D19" s="36">
        <v>183.93333333333331</v>
      </c>
      <c r="E19" s="36">
        <v>181.51666666666662</v>
      </c>
      <c r="F19" s="36">
        <v>180.08333333333331</v>
      </c>
      <c r="G19" s="36">
        <v>177.66666666666663</v>
      </c>
      <c r="H19" s="36">
        <v>185.36666666666662</v>
      </c>
      <c r="I19" s="36">
        <v>187.7833333333333</v>
      </c>
      <c r="J19" s="36">
        <v>189.21666666666661</v>
      </c>
      <c r="K19" s="31">
        <v>186.35</v>
      </c>
      <c r="L19" s="31">
        <v>182.5</v>
      </c>
      <c r="M19" s="31">
        <v>36.000579999999999</v>
      </c>
      <c r="N19" s="1"/>
      <c r="O19" s="1"/>
    </row>
    <row r="20" spans="1:15" ht="12.75" customHeight="1">
      <c r="A20" s="52">
        <v>11</v>
      </c>
      <c r="B20" s="54" t="s">
        <v>48</v>
      </c>
      <c r="C20" s="31">
        <v>225.5</v>
      </c>
      <c r="D20" s="36">
        <v>226.16666666666666</v>
      </c>
      <c r="E20" s="36">
        <v>223.0333333333333</v>
      </c>
      <c r="F20" s="36">
        <v>220.56666666666663</v>
      </c>
      <c r="G20" s="36">
        <v>217.43333333333328</v>
      </c>
      <c r="H20" s="36">
        <v>228.63333333333333</v>
      </c>
      <c r="I20" s="36">
        <v>231.76666666666671</v>
      </c>
      <c r="J20" s="36">
        <v>234.23333333333335</v>
      </c>
      <c r="K20" s="31">
        <v>229.3</v>
      </c>
      <c r="L20" s="31">
        <v>223.7</v>
      </c>
      <c r="M20" s="31">
        <v>19.514469999999999</v>
      </c>
      <c r="N20" s="1"/>
      <c r="O20" s="1"/>
    </row>
    <row r="21" spans="1:15" ht="12.75" customHeight="1">
      <c r="A21" s="52">
        <v>12</v>
      </c>
      <c r="B21" s="54" t="s">
        <v>50</v>
      </c>
      <c r="C21" s="31">
        <v>2006.7</v>
      </c>
      <c r="D21" s="36">
        <v>2015.5666666666666</v>
      </c>
      <c r="E21" s="36">
        <v>1993.1333333333332</v>
      </c>
      <c r="F21" s="36">
        <v>1979.5666666666666</v>
      </c>
      <c r="G21" s="36">
        <v>1957.1333333333332</v>
      </c>
      <c r="H21" s="36">
        <v>2029.1333333333332</v>
      </c>
      <c r="I21" s="36">
        <v>2051.5666666666666</v>
      </c>
      <c r="J21" s="36">
        <v>2065.1333333333332</v>
      </c>
      <c r="K21" s="31">
        <v>2038</v>
      </c>
      <c r="L21" s="31">
        <v>2002</v>
      </c>
      <c r="M21" s="31">
        <v>2.3101400000000001</v>
      </c>
      <c r="N21" s="1"/>
      <c r="O21" s="1"/>
    </row>
    <row r="22" spans="1:15" ht="12.75" customHeight="1">
      <c r="A22" s="52">
        <v>13</v>
      </c>
      <c r="B22" s="54" t="s">
        <v>51</v>
      </c>
      <c r="C22" s="31">
        <v>2502.4499999999998</v>
      </c>
      <c r="D22" s="36">
        <v>2516.15</v>
      </c>
      <c r="E22" s="36">
        <v>2477.3000000000002</v>
      </c>
      <c r="F22" s="36">
        <v>2452.15</v>
      </c>
      <c r="G22" s="36">
        <v>2413.3000000000002</v>
      </c>
      <c r="H22" s="36">
        <v>2541.3000000000002</v>
      </c>
      <c r="I22" s="36">
        <v>2580.1499999999996</v>
      </c>
      <c r="J22" s="36">
        <v>2605.3000000000002</v>
      </c>
      <c r="K22" s="31">
        <v>2555</v>
      </c>
      <c r="L22" s="31">
        <v>2491</v>
      </c>
      <c r="M22" s="31">
        <v>8.6167700000000007</v>
      </c>
      <c r="N22" s="1"/>
      <c r="O22" s="1"/>
    </row>
    <row r="23" spans="1:15" ht="12.75" customHeight="1">
      <c r="A23" s="52">
        <v>14</v>
      </c>
      <c r="B23" s="54" t="s">
        <v>266</v>
      </c>
      <c r="C23" s="31">
        <v>1004.95</v>
      </c>
      <c r="D23" s="36">
        <v>1011.9666666666667</v>
      </c>
      <c r="E23" s="36">
        <v>993.98333333333335</v>
      </c>
      <c r="F23" s="36">
        <v>983.01666666666665</v>
      </c>
      <c r="G23" s="36">
        <v>965.0333333333333</v>
      </c>
      <c r="H23" s="36">
        <v>1022.9333333333334</v>
      </c>
      <c r="I23" s="36">
        <v>1040.9166666666667</v>
      </c>
      <c r="J23" s="36">
        <v>1051.8833333333334</v>
      </c>
      <c r="K23" s="31">
        <v>1029.95</v>
      </c>
      <c r="L23" s="31">
        <v>1001</v>
      </c>
      <c r="M23" s="31">
        <v>52.108640000000001</v>
      </c>
      <c r="N23" s="1"/>
      <c r="O23" s="1"/>
    </row>
    <row r="24" spans="1:15" ht="12.75" customHeight="1">
      <c r="A24" s="52">
        <v>15</v>
      </c>
      <c r="B24" s="54" t="s">
        <v>52</v>
      </c>
      <c r="C24" s="31">
        <v>831.25</v>
      </c>
      <c r="D24" s="36">
        <v>835.81666666666661</v>
      </c>
      <c r="E24" s="36">
        <v>823.58333333333326</v>
      </c>
      <c r="F24" s="36">
        <v>815.91666666666663</v>
      </c>
      <c r="G24" s="36">
        <v>803.68333333333328</v>
      </c>
      <c r="H24" s="36">
        <v>843.48333333333323</v>
      </c>
      <c r="I24" s="36">
        <v>855.71666666666658</v>
      </c>
      <c r="J24" s="36">
        <v>863.38333333333321</v>
      </c>
      <c r="K24" s="31">
        <v>848.05</v>
      </c>
      <c r="L24" s="31">
        <v>828.15</v>
      </c>
      <c r="M24" s="31">
        <v>28.01202</v>
      </c>
      <c r="N24" s="1"/>
      <c r="O24" s="1"/>
    </row>
    <row r="25" spans="1:15" ht="12.75" customHeight="1">
      <c r="A25" s="52">
        <v>16</v>
      </c>
      <c r="B25" s="54" t="s">
        <v>844</v>
      </c>
      <c r="C25" s="31">
        <v>375</v>
      </c>
      <c r="D25" s="36">
        <v>376.76666666666665</v>
      </c>
      <c r="E25" s="36">
        <v>370.68333333333328</v>
      </c>
      <c r="F25" s="36">
        <v>366.36666666666662</v>
      </c>
      <c r="G25" s="36">
        <v>360.28333333333325</v>
      </c>
      <c r="H25" s="36">
        <v>381.08333333333331</v>
      </c>
      <c r="I25" s="36">
        <v>387.16666666666669</v>
      </c>
      <c r="J25" s="36">
        <v>391.48333333333335</v>
      </c>
      <c r="K25" s="31">
        <v>382.85</v>
      </c>
      <c r="L25" s="31">
        <v>372.45</v>
      </c>
      <c r="M25" s="31">
        <v>203.51912999999999</v>
      </c>
      <c r="N25" s="1"/>
      <c r="O25" s="1"/>
    </row>
    <row r="26" spans="1:15" ht="12.75" customHeight="1">
      <c r="A26" s="52">
        <v>17</v>
      </c>
      <c r="B26" s="54" t="s">
        <v>53</v>
      </c>
      <c r="C26" s="31">
        <v>3659.9</v>
      </c>
      <c r="D26" s="36">
        <v>3668.5166666666664</v>
      </c>
      <c r="E26" s="36">
        <v>3627.1833333333329</v>
      </c>
      <c r="F26" s="36">
        <v>3594.4666666666667</v>
      </c>
      <c r="G26" s="36">
        <v>3553.1333333333332</v>
      </c>
      <c r="H26" s="36">
        <v>3701.2333333333327</v>
      </c>
      <c r="I26" s="36">
        <v>3742.5666666666666</v>
      </c>
      <c r="J26" s="36">
        <v>3775.2833333333324</v>
      </c>
      <c r="K26" s="31">
        <v>3709.85</v>
      </c>
      <c r="L26" s="31">
        <v>3635.8</v>
      </c>
      <c r="M26" s="31">
        <v>1.1902900000000001</v>
      </c>
      <c r="N26" s="1"/>
      <c r="O26" s="1"/>
    </row>
    <row r="27" spans="1:15" ht="12.75" customHeight="1">
      <c r="A27" s="52">
        <v>18</v>
      </c>
      <c r="B27" s="54" t="s">
        <v>54</v>
      </c>
      <c r="C27" s="31">
        <v>436.65</v>
      </c>
      <c r="D27" s="36">
        <v>438.45</v>
      </c>
      <c r="E27" s="36">
        <v>431.2</v>
      </c>
      <c r="F27" s="36">
        <v>425.75</v>
      </c>
      <c r="G27" s="36">
        <v>418.5</v>
      </c>
      <c r="H27" s="36">
        <v>443.9</v>
      </c>
      <c r="I27" s="36">
        <v>451.15</v>
      </c>
      <c r="J27" s="36">
        <v>456.59999999999997</v>
      </c>
      <c r="K27" s="31">
        <v>445.7</v>
      </c>
      <c r="L27" s="31">
        <v>433</v>
      </c>
      <c r="M27" s="31">
        <v>37.075870000000002</v>
      </c>
      <c r="N27" s="1"/>
      <c r="O27" s="1"/>
    </row>
    <row r="28" spans="1:15" ht="12.75" customHeight="1">
      <c r="A28" s="52">
        <v>19</v>
      </c>
      <c r="B28" s="54" t="s">
        <v>55</v>
      </c>
      <c r="C28" s="31">
        <v>5075.1499999999996</v>
      </c>
      <c r="D28" s="36">
        <v>5101.5</v>
      </c>
      <c r="E28" s="36">
        <v>5041</v>
      </c>
      <c r="F28" s="36">
        <v>5006.8500000000004</v>
      </c>
      <c r="G28" s="36">
        <v>4946.3500000000004</v>
      </c>
      <c r="H28" s="36">
        <v>5135.6499999999996</v>
      </c>
      <c r="I28" s="36">
        <v>5196.1499999999996</v>
      </c>
      <c r="J28" s="36">
        <v>5230.2999999999993</v>
      </c>
      <c r="K28" s="31">
        <v>5162</v>
      </c>
      <c r="L28" s="31">
        <v>5067.3500000000004</v>
      </c>
      <c r="M28" s="31">
        <v>3.7191200000000002</v>
      </c>
      <c r="N28" s="1"/>
      <c r="O28" s="1"/>
    </row>
    <row r="29" spans="1:15" ht="12.75" customHeight="1">
      <c r="A29" s="52">
        <v>20</v>
      </c>
      <c r="B29" s="54" t="s">
        <v>57</v>
      </c>
      <c r="C29" s="31">
        <v>373.05</v>
      </c>
      <c r="D29" s="36">
        <v>374.7</v>
      </c>
      <c r="E29" s="36">
        <v>370.4</v>
      </c>
      <c r="F29" s="36">
        <v>367.75</v>
      </c>
      <c r="G29" s="36">
        <v>363.45</v>
      </c>
      <c r="H29" s="36">
        <v>377.34999999999997</v>
      </c>
      <c r="I29" s="36">
        <v>381.65000000000003</v>
      </c>
      <c r="J29" s="36">
        <v>384.29999999999995</v>
      </c>
      <c r="K29" s="31">
        <v>379</v>
      </c>
      <c r="L29" s="31">
        <v>372.05</v>
      </c>
      <c r="M29" s="31">
        <v>40.732349999999997</v>
      </c>
      <c r="N29" s="1"/>
      <c r="O29" s="1"/>
    </row>
    <row r="30" spans="1:15" ht="12.75" customHeight="1">
      <c r="A30" s="52">
        <v>21</v>
      </c>
      <c r="B30" s="54" t="s">
        <v>58</v>
      </c>
      <c r="C30" s="31">
        <v>183.65</v>
      </c>
      <c r="D30" s="36">
        <v>183.33333333333334</v>
      </c>
      <c r="E30" s="36">
        <v>182.36666666666667</v>
      </c>
      <c r="F30" s="36">
        <v>181.08333333333334</v>
      </c>
      <c r="G30" s="36">
        <v>180.11666666666667</v>
      </c>
      <c r="H30" s="36">
        <v>184.61666666666667</v>
      </c>
      <c r="I30" s="36">
        <v>185.58333333333331</v>
      </c>
      <c r="J30" s="36">
        <v>186.86666666666667</v>
      </c>
      <c r="K30" s="31">
        <v>184.3</v>
      </c>
      <c r="L30" s="31">
        <v>182.05</v>
      </c>
      <c r="M30" s="31">
        <v>74.058869999999999</v>
      </c>
      <c r="N30" s="1"/>
      <c r="O30" s="1"/>
    </row>
    <row r="31" spans="1:15" ht="12.75" customHeight="1">
      <c r="A31" s="52">
        <v>22</v>
      </c>
      <c r="B31" s="54" t="s">
        <v>60</v>
      </c>
      <c r="C31" s="31">
        <v>3206.3</v>
      </c>
      <c r="D31" s="36">
        <v>3208.7333333333336</v>
      </c>
      <c r="E31" s="36">
        <v>3187.5666666666671</v>
      </c>
      <c r="F31" s="36">
        <v>3168.8333333333335</v>
      </c>
      <c r="G31" s="36">
        <v>3147.666666666667</v>
      </c>
      <c r="H31" s="36">
        <v>3227.4666666666672</v>
      </c>
      <c r="I31" s="36">
        <v>3248.6333333333332</v>
      </c>
      <c r="J31" s="36">
        <v>3267.3666666666672</v>
      </c>
      <c r="K31" s="31">
        <v>3229.9</v>
      </c>
      <c r="L31" s="31">
        <v>3190</v>
      </c>
      <c r="M31" s="31">
        <v>6.7360199999999999</v>
      </c>
      <c r="N31" s="1"/>
      <c r="O31" s="1"/>
    </row>
    <row r="32" spans="1:15" ht="12.75" customHeight="1">
      <c r="A32" s="52">
        <v>23</v>
      </c>
      <c r="B32" s="54" t="s">
        <v>61</v>
      </c>
      <c r="C32" s="31">
        <v>1902.7</v>
      </c>
      <c r="D32" s="36">
        <v>1905.4333333333332</v>
      </c>
      <c r="E32" s="36">
        <v>1885.8666666666663</v>
      </c>
      <c r="F32" s="36">
        <v>1869.0333333333331</v>
      </c>
      <c r="G32" s="36">
        <v>1849.4666666666662</v>
      </c>
      <c r="H32" s="36">
        <v>1922.2666666666664</v>
      </c>
      <c r="I32" s="36">
        <v>1941.8333333333335</v>
      </c>
      <c r="J32" s="36">
        <v>1958.6666666666665</v>
      </c>
      <c r="K32" s="31">
        <v>1925</v>
      </c>
      <c r="L32" s="31">
        <v>1888.6</v>
      </c>
      <c r="M32" s="31">
        <v>3.42835</v>
      </c>
      <c r="N32" s="1"/>
      <c r="O32" s="1"/>
    </row>
    <row r="33" spans="1:15" ht="12.75" customHeight="1">
      <c r="A33" s="52">
        <v>24</v>
      </c>
      <c r="B33" s="54" t="s">
        <v>267</v>
      </c>
      <c r="C33" s="31">
        <v>639.15</v>
      </c>
      <c r="D33" s="36">
        <v>641.5333333333333</v>
      </c>
      <c r="E33" s="36">
        <v>634.61666666666656</v>
      </c>
      <c r="F33" s="36">
        <v>630.08333333333326</v>
      </c>
      <c r="G33" s="36">
        <v>623.16666666666652</v>
      </c>
      <c r="H33" s="36">
        <v>646.06666666666661</v>
      </c>
      <c r="I33" s="36">
        <v>652.98333333333335</v>
      </c>
      <c r="J33" s="36">
        <v>657.51666666666665</v>
      </c>
      <c r="K33" s="31">
        <v>648.45000000000005</v>
      </c>
      <c r="L33" s="31">
        <v>637</v>
      </c>
      <c r="M33" s="31">
        <v>4.1158099999999997</v>
      </c>
      <c r="N33" s="1"/>
      <c r="O33" s="1"/>
    </row>
    <row r="34" spans="1:15" ht="12.75" customHeight="1">
      <c r="A34" s="52">
        <v>25</v>
      </c>
      <c r="B34" s="54" t="s">
        <v>64</v>
      </c>
      <c r="C34" s="31">
        <v>729.05</v>
      </c>
      <c r="D34" s="36">
        <v>730.65</v>
      </c>
      <c r="E34" s="36">
        <v>724.4</v>
      </c>
      <c r="F34" s="36">
        <v>719.75</v>
      </c>
      <c r="G34" s="36">
        <v>713.5</v>
      </c>
      <c r="H34" s="36">
        <v>735.3</v>
      </c>
      <c r="I34" s="36">
        <v>741.55</v>
      </c>
      <c r="J34" s="36">
        <v>746.19999999999993</v>
      </c>
      <c r="K34" s="31">
        <v>736.9</v>
      </c>
      <c r="L34" s="31">
        <v>726</v>
      </c>
      <c r="M34" s="31">
        <v>10.029960000000001</v>
      </c>
      <c r="N34" s="1"/>
      <c r="O34" s="1"/>
    </row>
    <row r="35" spans="1:15" ht="12.75" customHeight="1">
      <c r="A35" s="52">
        <v>26</v>
      </c>
      <c r="B35" s="54" t="s">
        <v>65</v>
      </c>
      <c r="C35" s="31">
        <v>894.6</v>
      </c>
      <c r="D35" s="36">
        <v>895.51666666666677</v>
      </c>
      <c r="E35" s="36">
        <v>883.83333333333348</v>
      </c>
      <c r="F35" s="36">
        <v>873.06666666666672</v>
      </c>
      <c r="G35" s="36">
        <v>861.38333333333344</v>
      </c>
      <c r="H35" s="36">
        <v>906.28333333333353</v>
      </c>
      <c r="I35" s="36">
        <v>917.9666666666667</v>
      </c>
      <c r="J35" s="36">
        <v>928.73333333333358</v>
      </c>
      <c r="K35" s="31">
        <v>907.2</v>
      </c>
      <c r="L35" s="31">
        <v>884.75</v>
      </c>
      <c r="M35" s="31">
        <v>15.73211</v>
      </c>
      <c r="N35" s="1"/>
      <c r="O35" s="1"/>
    </row>
    <row r="36" spans="1:15" ht="12.75" customHeight="1">
      <c r="A36" s="52">
        <v>27</v>
      </c>
      <c r="B36" s="54" t="s">
        <v>268</v>
      </c>
      <c r="C36" s="31">
        <v>351.6</v>
      </c>
      <c r="D36" s="36">
        <v>353.55</v>
      </c>
      <c r="E36" s="36">
        <v>349.05</v>
      </c>
      <c r="F36" s="36">
        <v>346.5</v>
      </c>
      <c r="G36" s="36">
        <v>342</v>
      </c>
      <c r="H36" s="36">
        <v>356.1</v>
      </c>
      <c r="I36" s="36">
        <v>360.6</v>
      </c>
      <c r="J36" s="36">
        <v>363.15000000000003</v>
      </c>
      <c r="K36" s="31">
        <v>358.05</v>
      </c>
      <c r="L36" s="31">
        <v>351</v>
      </c>
      <c r="M36" s="31">
        <v>13.34125</v>
      </c>
      <c r="N36" s="1"/>
      <c r="O36" s="1"/>
    </row>
    <row r="37" spans="1:15" ht="12.75" customHeight="1">
      <c r="A37" s="52">
        <v>28</v>
      </c>
      <c r="B37" s="54" t="s">
        <v>66</v>
      </c>
      <c r="C37" s="31">
        <v>1024.75</v>
      </c>
      <c r="D37" s="36">
        <v>1024.55</v>
      </c>
      <c r="E37" s="36">
        <v>1019.1999999999998</v>
      </c>
      <c r="F37" s="36">
        <v>1013.6499999999999</v>
      </c>
      <c r="G37" s="36">
        <v>1008.2999999999997</v>
      </c>
      <c r="H37" s="36">
        <v>1030.0999999999999</v>
      </c>
      <c r="I37" s="36">
        <v>1035.4499999999998</v>
      </c>
      <c r="J37" s="36">
        <v>1041</v>
      </c>
      <c r="K37" s="31">
        <v>1029.9000000000001</v>
      </c>
      <c r="L37" s="31">
        <v>1019</v>
      </c>
      <c r="M37" s="31">
        <v>63.973190000000002</v>
      </c>
      <c r="N37" s="1"/>
      <c r="O37" s="1"/>
    </row>
    <row r="38" spans="1:15" ht="12.75" customHeight="1">
      <c r="A38" s="52">
        <v>29</v>
      </c>
      <c r="B38" s="54" t="s">
        <v>67</v>
      </c>
      <c r="C38" s="31">
        <v>5176.6499999999996</v>
      </c>
      <c r="D38" s="36">
        <v>5181.9333333333334</v>
      </c>
      <c r="E38" s="36">
        <v>5088.9666666666672</v>
      </c>
      <c r="F38" s="36">
        <v>5001.2833333333338</v>
      </c>
      <c r="G38" s="36">
        <v>4908.3166666666675</v>
      </c>
      <c r="H38" s="36">
        <v>5269.6166666666668</v>
      </c>
      <c r="I38" s="36">
        <v>5362.5833333333321</v>
      </c>
      <c r="J38" s="36">
        <v>5450.2666666666664</v>
      </c>
      <c r="K38" s="31">
        <v>5274.9</v>
      </c>
      <c r="L38" s="31">
        <v>5094.25</v>
      </c>
      <c r="M38" s="31">
        <v>8.0497300000000003</v>
      </c>
      <c r="N38" s="1"/>
      <c r="O38" s="1"/>
    </row>
    <row r="39" spans="1:15" ht="12.75" customHeight="1">
      <c r="A39" s="52">
        <v>30</v>
      </c>
      <c r="B39" s="54" t="s">
        <v>69</v>
      </c>
      <c r="C39" s="31">
        <v>1559.95</v>
      </c>
      <c r="D39" s="36">
        <v>1552.7333333333336</v>
      </c>
      <c r="E39" s="36">
        <v>1540.1166666666672</v>
      </c>
      <c r="F39" s="36">
        <v>1520.2833333333338</v>
      </c>
      <c r="G39" s="36">
        <v>1507.6666666666674</v>
      </c>
      <c r="H39" s="36">
        <v>1572.5666666666671</v>
      </c>
      <c r="I39" s="36">
        <v>1585.1833333333334</v>
      </c>
      <c r="J39" s="36">
        <v>1605.0166666666669</v>
      </c>
      <c r="K39" s="31">
        <v>1565.35</v>
      </c>
      <c r="L39" s="31">
        <v>1532.9</v>
      </c>
      <c r="M39" s="31">
        <v>14.036350000000001</v>
      </c>
      <c r="N39" s="1"/>
      <c r="O39" s="1"/>
    </row>
    <row r="40" spans="1:15" ht="12.75" customHeight="1">
      <c r="A40" s="52">
        <v>31</v>
      </c>
      <c r="B40" s="54" t="s">
        <v>270</v>
      </c>
      <c r="C40" s="31">
        <v>7229.9</v>
      </c>
      <c r="D40" s="36">
        <v>7212.2333333333327</v>
      </c>
      <c r="E40" s="36">
        <v>7170.0666666666657</v>
      </c>
      <c r="F40" s="36">
        <v>7110.2333333333327</v>
      </c>
      <c r="G40" s="36">
        <v>7068.0666666666657</v>
      </c>
      <c r="H40" s="36">
        <v>7272.0666666666657</v>
      </c>
      <c r="I40" s="36">
        <v>7314.2333333333318</v>
      </c>
      <c r="J40" s="36">
        <v>7374.0666666666657</v>
      </c>
      <c r="K40" s="31">
        <v>7254.4</v>
      </c>
      <c r="L40" s="31">
        <v>7152.4</v>
      </c>
      <c r="M40" s="31">
        <v>0.42353000000000002</v>
      </c>
      <c r="N40" s="1"/>
      <c r="O40" s="1"/>
    </row>
    <row r="41" spans="1:15" ht="12.75" customHeight="1">
      <c r="A41" s="52">
        <v>32</v>
      </c>
      <c r="B41" s="54" t="s">
        <v>70</v>
      </c>
      <c r="C41" s="31">
        <v>7548.65</v>
      </c>
      <c r="D41" s="36">
        <v>7524.55</v>
      </c>
      <c r="E41" s="36">
        <v>7489.1</v>
      </c>
      <c r="F41" s="36">
        <v>7429.55</v>
      </c>
      <c r="G41" s="36">
        <v>7394.1</v>
      </c>
      <c r="H41" s="36">
        <v>7584.1</v>
      </c>
      <c r="I41" s="36">
        <v>7619.5499999999993</v>
      </c>
      <c r="J41" s="36">
        <v>7679.1</v>
      </c>
      <c r="K41" s="31">
        <v>7560</v>
      </c>
      <c r="L41" s="31">
        <v>7465</v>
      </c>
      <c r="M41" s="31">
        <v>7.0661800000000001</v>
      </c>
      <c r="N41" s="1"/>
      <c r="O41" s="1"/>
    </row>
    <row r="42" spans="1:15" ht="12.75" customHeight="1">
      <c r="A42" s="52">
        <v>33</v>
      </c>
      <c r="B42" s="54" t="s">
        <v>71</v>
      </c>
      <c r="C42" s="31">
        <v>2526.9</v>
      </c>
      <c r="D42" s="36">
        <v>2519.7000000000003</v>
      </c>
      <c r="E42" s="36">
        <v>2501.8000000000006</v>
      </c>
      <c r="F42" s="36">
        <v>2476.7000000000003</v>
      </c>
      <c r="G42" s="36">
        <v>2458.8000000000006</v>
      </c>
      <c r="H42" s="36">
        <v>2544.8000000000006</v>
      </c>
      <c r="I42" s="36">
        <v>2562.7000000000003</v>
      </c>
      <c r="J42" s="36">
        <v>2587.8000000000006</v>
      </c>
      <c r="K42" s="31">
        <v>2537.6</v>
      </c>
      <c r="L42" s="31">
        <v>2494.6</v>
      </c>
      <c r="M42" s="31">
        <v>2.2016900000000001</v>
      </c>
      <c r="N42" s="1"/>
      <c r="O42" s="1"/>
    </row>
    <row r="43" spans="1:15" ht="12.75" customHeight="1">
      <c r="A43" s="52">
        <v>34</v>
      </c>
      <c r="B43" s="54" t="s">
        <v>73</v>
      </c>
      <c r="C43" s="31">
        <v>246.6</v>
      </c>
      <c r="D43" s="36">
        <v>247.63333333333333</v>
      </c>
      <c r="E43" s="36">
        <v>244.96666666666664</v>
      </c>
      <c r="F43" s="36">
        <v>243.33333333333331</v>
      </c>
      <c r="G43" s="36">
        <v>240.66666666666663</v>
      </c>
      <c r="H43" s="36">
        <v>249.26666666666665</v>
      </c>
      <c r="I43" s="36">
        <v>251.93333333333334</v>
      </c>
      <c r="J43" s="36">
        <v>253.56666666666666</v>
      </c>
      <c r="K43" s="31">
        <v>250.3</v>
      </c>
      <c r="L43" s="31">
        <v>246</v>
      </c>
      <c r="M43" s="31">
        <v>124.09151</v>
      </c>
      <c r="N43" s="1"/>
      <c r="O43" s="1"/>
    </row>
    <row r="44" spans="1:15" ht="12.75" customHeight="1">
      <c r="A44" s="52">
        <v>35</v>
      </c>
      <c r="B44" s="54" t="s">
        <v>74</v>
      </c>
      <c r="C44" s="31">
        <v>217.35</v>
      </c>
      <c r="D44" s="36">
        <v>215.58333333333334</v>
      </c>
      <c r="E44" s="36">
        <v>211.51666666666668</v>
      </c>
      <c r="F44" s="36">
        <v>205.68333333333334</v>
      </c>
      <c r="G44" s="36">
        <v>201.61666666666667</v>
      </c>
      <c r="H44" s="36">
        <v>221.41666666666669</v>
      </c>
      <c r="I44" s="36">
        <v>225.48333333333335</v>
      </c>
      <c r="J44" s="36">
        <v>231.31666666666669</v>
      </c>
      <c r="K44" s="31">
        <v>219.65</v>
      </c>
      <c r="L44" s="31">
        <v>209.75</v>
      </c>
      <c r="M44" s="31">
        <v>363.22604000000001</v>
      </c>
      <c r="N44" s="1"/>
      <c r="O44" s="1"/>
    </row>
    <row r="45" spans="1:15" ht="12.75" customHeight="1">
      <c r="A45" s="52">
        <v>36</v>
      </c>
      <c r="B45" s="54" t="s">
        <v>271</v>
      </c>
      <c r="C45" s="31">
        <v>109.7</v>
      </c>
      <c r="D45" s="36">
        <v>109.46666666666665</v>
      </c>
      <c r="E45" s="36">
        <v>105.23333333333331</v>
      </c>
      <c r="F45" s="36">
        <v>100.76666666666665</v>
      </c>
      <c r="G45" s="36">
        <v>96.533333333333303</v>
      </c>
      <c r="H45" s="36">
        <v>113.93333333333331</v>
      </c>
      <c r="I45" s="36">
        <v>118.16666666666666</v>
      </c>
      <c r="J45" s="36">
        <v>122.63333333333331</v>
      </c>
      <c r="K45" s="31">
        <v>113.7</v>
      </c>
      <c r="L45" s="31">
        <v>105</v>
      </c>
      <c r="M45" s="31">
        <v>556.32514000000003</v>
      </c>
      <c r="N45" s="1"/>
      <c r="O45" s="1"/>
    </row>
    <row r="46" spans="1:15" ht="12.75" customHeight="1">
      <c r="A46" s="52">
        <v>37</v>
      </c>
      <c r="B46" s="54" t="s">
        <v>75</v>
      </c>
      <c r="C46" s="31">
        <v>1678</v>
      </c>
      <c r="D46" s="36">
        <v>1680.2</v>
      </c>
      <c r="E46" s="36">
        <v>1667.8500000000001</v>
      </c>
      <c r="F46" s="36">
        <v>1657.7</v>
      </c>
      <c r="G46" s="36">
        <v>1645.3500000000001</v>
      </c>
      <c r="H46" s="36">
        <v>1690.3500000000001</v>
      </c>
      <c r="I46" s="36">
        <v>1702.7</v>
      </c>
      <c r="J46" s="36">
        <v>1712.8500000000001</v>
      </c>
      <c r="K46" s="31">
        <v>1692.55</v>
      </c>
      <c r="L46" s="31">
        <v>1670.05</v>
      </c>
      <c r="M46" s="31">
        <v>1.5939700000000001</v>
      </c>
      <c r="N46" s="1"/>
      <c r="O46" s="1"/>
    </row>
    <row r="47" spans="1:15" ht="12.75" customHeight="1">
      <c r="A47" s="52">
        <v>38</v>
      </c>
      <c r="B47" s="54" t="s">
        <v>76</v>
      </c>
      <c r="C47" s="31">
        <v>139.9</v>
      </c>
      <c r="D47" s="36">
        <v>141.29999999999998</v>
      </c>
      <c r="E47" s="36">
        <v>137.59999999999997</v>
      </c>
      <c r="F47" s="36">
        <v>135.29999999999998</v>
      </c>
      <c r="G47" s="36">
        <v>131.59999999999997</v>
      </c>
      <c r="H47" s="36">
        <v>143.59999999999997</v>
      </c>
      <c r="I47" s="36">
        <v>147.29999999999995</v>
      </c>
      <c r="J47" s="36">
        <v>149.59999999999997</v>
      </c>
      <c r="K47" s="31">
        <v>145</v>
      </c>
      <c r="L47" s="31">
        <v>139</v>
      </c>
      <c r="M47" s="31">
        <v>518.59825000000001</v>
      </c>
      <c r="N47" s="1"/>
      <c r="O47" s="1"/>
    </row>
    <row r="48" spans="1:15" ht="12.75" customHeight="1">
      <c r="A48" s="52">
        <v>39</v>
      </c>
      <c r="B48" s="54" t="s">
        <v>77</v>
      </c>
      <c r="C48" s="31">
        <v>741.4</v>
      </c>
      <c r="D48" s="36">
        <v>734.23333333333323</v>
      </c>
      <c r="E48" s="36">
        <v>720.96666666666647</v>
      </c>
      <c r="F48" s="36">
        <v>700.53333333333319</v>
      </c>
      <c r="G48" s="36">
        <v>687.26666666666642</v>
      </c>
      <c r="H48" s="36">
        <v>754.66666666666652</v>
      </c>
      <c r="I48" s="36">
        <v>767.93333333333317</v>
      </c>
      <c r="J48" s="36">
        <v>788.36666666666656</v>
      </c>
      <c r="K48" s="31">
        <v>747.5</v>
      </c>
      <c r="L48" s="31">
        <v>713.8</v>
      </c>
      <c r="M48" s="31">
        <v>11.977410000000001</v>
      </c>
      <c r="N48" s="1"/>
      <c r="O48" s="1"/>
    </row>
    <row r="49" spans="1:15" ht="12.75" customHeight="1">
      <c r="A49" s="52">
        <v>40</v>
      </c>
      <c r="B49" s="54" t="s">
        <v>78</v>
      </c>
      <c r="C49" s="31">
        <v>1121.55</v>
      </c>
      <c r="D49" s="36">
        <v>1128.1666666666667</v>
      </c>
      <c r="E49" s="36">
        <v>1111.3333333333335</v>
      </c>
      <c r="F49" s="36">
        <v>1101.1166666666668</v>
      </c>
      <c r="G49" s="36">
        <v>1084.2833333333335</v>
      </c>
      <c r="H49" s="36">
        <v>1138.3833333333334</v>
      </c>
      <c r="I49" s="36">
        <v>1155.2166666666669</v>
      </c>
      <c r="J49" s="36">
        <v>1165.4333333333334</v>
      </c>
      <c r="K49" s="31">
        <v>1145</v>
      </c>
      <c r="L49" s="31">
        <v>1117.95</v>
      </c>
      <c r="M49" s="31">
        <v>8.2458100000000005</v>
      </c>
      <c r="N49" s="1"/>
      <c r="O49" s="1"/>
    </row>
    <row r="50" spans="1:15" ht="12.75" customHeight="1">
      <c r="A50" s="52">
        <v>41</v>
      </c>
      <c r="B50" s="54" t="s">
        <v>80</v>
      </c>
      <c r="C50" s="31">
        <v>920.2</v>
      </c>
      <c r="D50" s="36">
        <v>924.66666666666663</v>
      </c>
      <c r="E50" s="36">
        <v>913.5333333333333</v>
      </c>
      <c r="F50" s="36">
        <v>906.86666666666667</v>
      </c>
      <c r="G50" s="36">
        <v>895.73333333333335</v>
      </c>
      <c r="H50" s="36">
        <v>931.33333333333326</v>
      </c>
      <c r="I50" s="36">
        <v>942.4666666666667</v>
      </c>
      <c r="J50" s="36">
        <v>949.13333333333321</v>
      </c>
      <c r="K50" s="31">
        <v>935.8</v>
      </c>
      <c r="L50" s="31">
        <v>918</v>
      </c>
      <c r="M50" s="31">
        <v>29.77375</v>
      </c>
      <c r="N50" s="1"/>
      <c r="O50" s="1"/>
    </row>
    <row r="51" spans="1:15" ht="12.75" customHeight="1">
      <c r="A51" s="52">
        <v>42</v>
      </c>
      <c r="B51" s="54" t="s">
        <v>81</v>
      </c>
      <c r="C51" s="31">
        <v>126.45</v>
      </c>
      <c r="D51" s="36">
        <v>127.38333333333333</v>
      </c>
      <c r="E51" s="36">
        <v>125.06666666666666</v>
      </c>
      <c r="F51" s="36">
        <v>123.68333333333334</v>
      </c>
      <c r="G51" s="36">
        <v>121.36666666666667</v>
      </c>
      <c r="H51" s="36">
        <v>128.76666666666665</v>
      </c>
      <c r="I51" s="36">
        <v>131.08333333333331</v>
      </c>
      <c r="J51" s="36">
        <v>132.46666666666664</v>
      </c>
      <c r="K51" s="31">
        <v>129.69999999999999</v>
      </c>
      <c r="L51" s="31">
        <v>126</v>
      </c>
      <c r="M51" s="31">
        <v>162.51908</v>
      </c>
      <c r="N51" s="1"/>
      <c r="O51" s="1"/>
    </row>
    <row r="52" spans="1:15" ht="12.75" customHeight="1">
      <c r="A52" s="52">
        <v>43</v>
      </c>
      <c r="B52" s="54" t="s">
        <v>82</v>
      </c>
      <c r="C52" s="31">
        <v>273.2</v>
      </c>
      <c r="D52" s="36">
        <v>274.5333333333333</v>
      </c>
      <c r="E52" s="36">
        <v>270.66666666666663</v>
      </c>
      <c r="F52" s="36">
        <v>268.13333333333333</v>
      </c>
      <c r="G52" s="36">
        <v>264.26666666666665</v>
      </c>
      <c r="H52" s="36">
        <v>277.06666666666661</v>
      </c>
      <c r="I52" s="36">
        <v>280.93333333333328</v>
      </c>
      <c r="J52" s="36">
        <v>283.46666666666658</v>
      </c>
      <c r="K52" s="31">
        <v>278.39999999999998</v>
      </c>
      <c r="L52" s="31">
        <v>272</v>
      </c>
      <c r="M52" s="31">
        <v>25.541789999999999</v>
      </c>
      <c r="N52" s="1"/>
      <c r="O52" s="1"/>
    </row>
    <row r="53" spans="1:15" ht="12.75" customHeight="1">
      <c r="A53" s="52">
        <v>44</v>
      </c>
      <c r="B53" s="54" t="s">
        <v>83</v>
      </c>
      <c r="C53" s="31">
        <v>19586.7</v>
      </c>
      <c r="D53" s="36">
        <v>19614.2</v>
      </c>
      <c r="E53" s="36">
        <v>19510.400000000001</v>
      </c>
      <c r="F53" s="36">
        <v>19434.100000000002</v>
      </c>
      <c r="G53" s="36">
        <v>19330.300000000003</v>
      </c>
      <c r="H53" s="36">
        <v>19690.5</v>
      </c>
      <c r="I53" s="36">
        <v>19794.299999999996</v>
      </c>
      <c r="J53" s="36">
        <v>19870.599999999999</v>
      </c>
      <c r="K53" s="31">
        <v>19718</v>
      </c>
      <c r="L53" s="31">
        <v>19537.900000000001</v>
      </c>
      <c r="M53" s="31">
        <v>0.16545000000000001</v>
      </c>
      <c r="N53" s="1"/>
      <c r="O53" s="1"/>
    </row>
    <row r="54" spans="1:15" ht="12.75" customHeight="1">
      <c r="A54" s="52">
        <v>45</v>
      </c>
      <c r="B54" s="54" t="s">
        <v>85</v>
      </c>
      <c r="C54" s="31">
        <v>360.35</v>
      </c>
      <c r="D54" s="36">
        <v>357.36666666666662</v>
      </c>
      <c r="E54" s="36">
        <v>353.63333333333321</v>
      </c>
      <c r="F54" s="36">
        <v>346.91666666666657</v>
      </c>
      <c r="G54" s="36">
        <v>343.18333333333317</v>
      </c>
      <c r="H54" s="36">
        <v>364.08333333333326</v>
      </c>
      <c r="I54" s="36">
        <v>367.81666666666672</v>
      </c>
      <c r="J54" s="36">
        <v>374.5333333333333</v>
      </c>
      <c r="K54" s="31">
        <v>361.1</v>
      </c>
      <c r="L54" s="31">
        <v>350.65</v>
      </c>
      <c r="M54" s="31">
        <v>50.037439999999997</v>
      </c>
      <c r="N54" s="1"/>
      <c r="O54" s="1"/>
    </row>
    <row r="55" spans="1:15" ht="12.75" customHeight="1">
      <c r="A55" s="52">
        <v>46</v>
      </c>
      <c r="B55" s="54" t="s">
        <v>86</v>
      </c>
      <c r="C55" s="31">
        <v>4596.2</v>
      </c>
      <c r="D55" s="36">
        <v>4573.0666666666666</v>
      </c>
      <c r="E55" s="36">
        <v>4543.1333333333332</v>
      </c>
      <c r="F55" s="36">
        <v>4490.0666666666666</v>
      </c>
      <c r="G55" s="36">
        <v>4460.1333333333332</v>
      </c>
      <c r="H55" s="36">
        <v>4626.1333333333332</v>
      </c>
      <c r="I55" s="36">
        <v>4656.0666666666657</v>
      </c>
      <c r="J55" s="36">
        <v>4709.1333333333332</v>
      </c>
      <c r="K55" s="31">
        <v>4603</v>
      </c>
      <c r="L55" s="31">
        <v>4520</v>
      </c>
      <c r="M55" s="31">
        <v>3.0484399999999998</v>
      </c>
      <c r="N55" s="1"/>
      <c r="O55" s="1"/>
    </row>
    <row r="56" spans="1:15" ht="12.75" customHeight="1">
      <c r="A56" s="52">
        <v>47</v>
      </c>
      <c r="B56" s="54" t="s">
        <v>89</v>
      </c>
      <c r="C56" s="31">
        <v>372.25</v>
      </c>
      <c r="D56" s="36">
        <v>371.09999999999997</v>
      </c>
      <c r="E56" s="36">
        <v>365.19999999999993</v>
      </c>
      <c r="F56" s="36">
        <v>358.15</v>
      </c>
      <c r="G56" s="36">
        <v>352.24999999999994</v>
      </c>
      <c r="H56" s="36">
        <v>378.14999999999992</v>
      </c>
      <c r="I56" s="36">
        <v>384.0499999999999</v>
      </c>
      <c r="J56" s="36">
        <v>391.09999999999991</v>
      </c>
      <c r="K56" s="31">
        <v>377</v>
      </c>
      <c r="L56" s="31">
        <v>364.05</v>
      </c>
      <c r="M56" s="31">
        <v>180.69347999999999</v>
      </c>
      <c r="N56" s="1"/>
      <c r="O56" s="1"/>
    </row>
    <row r="57" spans="1:15" ht="12.75" customHeight="1">
      <c r="A57" s="52">
        <v>48</v>
      </c>
      <c r="B57" s="54" t="s">
        <v>349</v>
      </c>
      <c r="C57" s="31">
        <v>439.1</v>
      </c>
      <c r="D57" s="36">
        <v>438.2833333333333</v>
      </c>
      <c r="E57" s="36">
        <v>433.61666666666662</v>
      </c>
      <c r="F57" s="36">
        <v>428.13333333333333</v>
      </c>
      <c r="G57" s="36">
        <v>423.46666666666664</v>
      </c>
      <c r="H57" s="36">
        <v>443.76666666666659</v>
      </c>
      <c r="I57" s="36">
        <v>448.43333333333334</v>
      </c>
      <c r="J57" s="36">
        <v>453.91666666666657</v>
      </c>
      <c r="K57" s="31">
        <v>442.95</v>
      </c>
      <c r="L57" s="31">
        <v>432.8</v>
      </c>
      <c r="M57" s="31">
        <v>12.75521</v>
      </c>
      <c r="N57" s="1"/>
      <c r="O57" s="1"/>
    </row>
    <row r="58" spans="1:15" ht="12.75" customHeight="1">
      <c r="A58" s="52">
        <v>49</v>
      </c>
      <c r="B58" s="54" t="s">
        <v>92</v>
      </c>
      <c r="C58" s="31">
        <v>1193.55</v>
      </c>
      <c r="D58" s="36">
        <v>1200.6166666666668</v>
      </c>
      <c r="E58" s="36">
        <v>1171.2333333333336</v>
      </c>
      <c r="F58" s="36">
        <v>1148.9166666666667</v>
      </c>
      <c r="G58" s="36">
        <v>1119.5333333333335</v>
      </c>
      <c r="H58" s="36">
        <v>1222.9333333333336</v>
      </c>
      <c r="I58" s="36">
        <v>1252.3166666666668</v>
      </c>
      <c r="J58" s="36">
        <v>1274.6333333333337</v>
      </c>
      <c r="K58" s="31">
        <v>1230</v>
      </c>
      <c r="L58" s="31">
        <v>1178.3</v>
      </c>
      <c r="M58" s="31">
        <v>32.655430000000003</v>
      </c>
      <c r="N58" s="1"/>
      <c r="O58" s="1"/>
    </row>
    <row r="59" spans="1:15" ht="12.75" customHeight="1">
      <c r="A59" s="52">
        <v>50</v>
      </c>
      <c r="B59" s="54" t="s">
        <v>93</v>
      </c>
      <c r="C59" s="31">
        <v>1240.55</v>
      </c>
      <c r="D59" s="36">
        <v>1245.0666666666666</v>
      </c>
      <c r="E59" s="36">
        <v>1232.5333333333333</v>
      </c>
      <c r="F59" s="36">
        <v>1224.5166666666667</v>
      </c>
      <c r="G59" s="36">
        <v>1211.9833333333333</v>
      </c>
      <c r="H59" s="36">
        <v>1253.0833333333333</v>
      </c>
      <c r="I59" s="36">
        <v>1265.6166666666666</v>
      </c>
      <c r="J59" s="36">
        <v>1273.6333333333332</v>
      </c>
      <c r="K59" s="31">
        <v>1257.5999999999999</v>
      </c>
      <c r="L59" s="31">
        <v>1237.05</v>
      </c>
      <c r="M59" s="31">
        <v>18.6403</v>
      </c>
      <c r="N59" s="1"/>
      <c r="O59" s="1"/>
    </row>
    <row r="60" spans="1:15" ht="12.75" customHeight="1">
      <c r="A60" s="52">
        <v>51</v>
      </c>
      <c r="B60" s="54" t="s">
        <v>94</v>
      </c>
      <c r="C60" s="31">
        <v>281.25</v>
      </c>
      <c r="D60" s="36">
        <v>279.48333333333335</v>
      </c>
      <c r="E60" s="36">
        <v>276.2166666666667</v>
      </c>
      <c r="F60" s="36">
        <v>271.18333333333334</v>
      </c>
      <c r="G60" s="36">
        <v>267.91666666666669</v>
      </c>
      <c r="H60" s="36">
        <v>284.51666666666671</v>
      </c>
      <c r="I60" s="36">
        <v>287.78333333333336</v>
      </c>
      <c r="J60" s="36">
        <v>292.81666666666672</v>
      </c>
      <c r="K60" s="31">
        <v>282.75</v>
      </c>
      <c r="L60" s="31">
        <v>274.45</v>
      </c>
      <c r="M60" s="31">
        <v>87.548519999999996</v>
      </c>
      <c r="N60" s="1"/>
      <c r="O60" s="1"/>
    </row>
    <row r="61" spans="1:15" ht="12.75" customHeight="1">
      <c r="A61" s="52">
        <v>52</v>
      </c>
      <c r="B61" s="54" t="s">
        <v>95</v>
      </c>
      <c r="C61" s="31">
        <v>5544.9</v>
      </c>
      <c r="D61" s="36">
        <v>5566.7</v>
      </c>
      <c r="E61" s="36">
        <v>5506.95</v>
      </c>
      <c r="F61" s="36">
        <v>5469</v>
      </c>
      <c r="G61" s="36">
        <v>5409.25</v>
      </c>
      <c r="H61" s="36">
        <v>5604.65</v>
      </c>
      <c r="I61" s="36">
        <v>5664.4</v>
      </c>
      <c r="J61" s="36">
        <v>5702.3499999999995</v>
      </c>
      <c r="K61" s="31">
        <v>5626.45</v>
      </c>
      <c r="L61" s="31">
        <v>5528.75</v>
      </c>
      <c r="M61" s="31">
        <v>2.8103099999999999</v>
      </c>
      <c r="N61" s="1"/>
      <c r="O61" s="1"/>
    </row>
    <row r="62" spans="1:15" ht="12.75" customHeight="1">
      <c r="A62" s="52">
        <v>53</v>
      </c>
      <c r="B62" s="54" t="s">
        <v>96</v>
      </c>
      <c r="C62" s="31">
        <v>1995.75</v>
      </c>
      <c r="D62" s="36">
        <v>1998.4833333333336</v>
      </c>
      <c r="E62" s="36">
        <v>1982.1666666666672</v>
      </c>
      <c r="F62" s="36">
        <v>1968.5833333333337</v>
      </c>
      <c r="G62" s="36">
        <v>1952.2666666666673</v>
      </c>
      <c r="H62" s="36">
        <v>2012.0666666666671</v>
      </c>
      <c r="I62" s="36">
        <v>2028.3833333333337</v>
      </c>
      <c r="J62" s="36">
        <v>2041.9666666666669</v>
      </c>
      <c r="K62" s="31">
        <v>2014.8</v>
      </c>
      <c r="L62" s="31">
        <v>1984.9</v>
      </c>
      <c r="M62" s="31">
        <v>4.6061800000000002</v>
      </c>
      <c r="N62" s="1"/>
      <c r="O62" s="1"/>
    </row>
    <row r="63" spans="1:15" ht="12.75" customHeight="1">
      <c r="A63" s="52">
        <v>54</v>
      </c>
      <c r="B63" s="54" t="s">
        <v>97</v>
      </c>
      <c r="C63" s="31">
        <v>735.65</v>
      </c>
      <c r="D63" s="36">
        <v>726.70000000000016</v>
      </c>
      <c r="E63" s="36">
        <v>715.40000000000032</v>
      </c>
      <c r="F63" s="36">
        <v>695.1500000000002</v>
      </c>
      <c r="G63" s="36">
        <v>683.85000000000036</v>
      </c>
      <c r="H63" s="36">
        <v>746.95000000000027</v>
      </c>
      <c r="I63" s="36">
        <v>758.25000000000023</v>
      </c>
      <c r="J63" s="36">
        <v>778.50000000000023</v>
      </c>
      <c r="K63" s="31">
        <v>738</v>
      </c>
      <c r="L63" s="31">
        <v>706.45</v>
      </c>
      <c r="M63" s="31">
        <v>30.505549999999999</v>
      </c>
      <c r="N63" s="1"/>
      <c r="O63" s="1"/>
    </row>
    <row r="64" spans="1:15" ht="12.75" customHeight="1">
      <c r="A64" s="52">
        <v>55</v>
      </c>
      <c r="B64" s="54" t="s">
        <v>98</v>
      </c>
      <c r="C64" s="31">
        <v>1109.25</v>
      </c>
      <c r="D64" s="36">
        <v>1119</v>
      </c>
      <c r="E64" s="36">
        <v>1095.8</v>
      </c>
      <c r="F64" s="36">
        <v>1082.3499999999999</v>
      </c>
      <c r="G64" s="36">
        <v>1059.1499999999999</v>
      </c>
      <c r="H64" s="36">
        <v>1132.45</v>
      </c>
      <c r="I64" s="36">
        <v>1155.6499999999999</v>
      </c>
      <c r="J64" s="36">
        <v>1169.1000000000001</v>
      </c>
      <c r="K64" s="31">
        <v>1142.2</v>
      </c>
      <c r="L64" s="31">
        <v>1105.55</v>
      </c>
      <c r="M64" s="31">
        <v>2.95696</v>
      </c>
      <c r="N64" s="1"/>
      <c r="O64" s="1"/>
    </row>
    <row r="65" spans="1:15" ht="12.75" customHeight="1">
      <c r="A65" s="52">
        <v>56</v>
      </c>
      <c r="B65" s="54" t="s">
        <v>99</v>
      </c>
      <c r="C65" s="31">
        <v>305.2</v>
      </c>
      <c r="D65" s="36">
        <v>306.23333333333335</v>
      </c>
      <c r="E65" s="36">
        <v>302.9666666666667</v>
      </c>
      <c r="F65" s="36">
        <v>300.73333333333335</v>
      </c>
      <c r="G65" s="36">
        <v>297.4666666666667</v>
      </c>
      <c r="H65" s="36">
        <v>308.4666666666667</v>
      </c>
      <c r="I65" s="36">
        <v>311.73333333333335</v>
      </c>
      <c r="J65" s="36">
        <v>313.9666666666667</v>
      </c>
      <c r="K65" s="31">
        <v>309.5</v>
      </c>
      <c r="L65" s="31">
        <v>304</v>
      </c>
      <c r="M65" s="31">
        <v>17.54139</v>
      </c>
      <c r="N65" s="1"/>
      <c r="O65" s="1"/>
    </row>
    <row r="66" spans="1:15" ht="12.75" customHeight="1">
      <c r="A66" s="52">
        <v>57</v>
      </c>
      <c r="B66" s="54" t="s">
        <v>101</v>
      </c>
      <c r="C66" s="31">
        <v>1726.55</v>
      </c>
      <c r="D66" s="36">
        <v>1732.0833333333333</v>
      </c>
      <c r="E66" s="36">
        <v>1710.1666666666665</v>
      </c>
      <c r="F66" s="36">
        <v>1693.7833333333333</v>
      </c>
      <c r="G66" s="36">
        <v>1671.8666666666666</v>
      </c>
      <c r="H66" s="36">
        <v>1748.4666666666665</v>
      </c>
      <c r="I66" s="36">
        <v>1770.383333333333</v>
      </c>
      <c r="J66" s="36">
        <v>1786.7666666666664</v>
      </c>
      <c r="K66" s="31">
        <v>1754</v>
      </c>
      <c r="L66" s="31">
        <v>1715.7</v>
      </c>
      <c r="M66" s="31">
        <v>6.1559799999999996</v>
      </c>
      <c r="N66" s="1"/>
      <c r="O66" s="1"/>
    </row>
    <row r="67" spans="1:15" ht="12.75" customHeight="1">
      <c r="A67" s="52">
        <v>58</v>
      </c>
      <c r="B67" s="54" t="s">
        <v>102</v>
      </c>
      <c r="C67" s="31">
        <v>565.65</v>
      </c>
      <c r="D67" s="36">
        <v>568.5</v>
      </c>
      <c r="E67" s="36">
        <v>560.4</v>
      </c>
      <c r="F67" s="36">
        <v>555.15</v>
      </c>
      <c r="G67" s="36">
        <v>547.04999999999995</v>
      </c>
      <c r="H67" s="36">
        <v>573.75</v>
      </c>
      <c r="I67" s="36">
        <v>581.84999999999991</v>
      </c>
      <c r="J67" s="36">
        <v>587.1</v>
      </c>
      <c r="K67" s="31">
        <v>576.6</v>
      </c>
      <c r="L67" s="31">
        <v>563.25</v>
      </c>
      <c r="M67" s="31">
        <v>14.697010000000001</v>
      </c>
      <c r="N67" s="1"/>
      <c r="O67" s="1"/>
    </row>
    <row r="68" spans="1:15" ht="12.75" customHeight="1">
      <c r="A68" s="52">
        <v>59</v>
      </c>
      <c r="B68" s="54" t="s">
        <v>103</v>
      </c>
      <c r="C68" s="31">
        <v>2369.25</v>
      </c>
      <c r="D68" s="36">
        <v>2374.2000000000003</v>
      </c>
      <c r="E68" s="36">
        <v>2349.4000000000005</v>
      </c>
      <c r="F68" s="36">
        <v>2329.5500000000002</v>
      </c>
      <c r="G68" s="36">
        <v>2304.7500000000005</v>
      </c>
      <c r="H68" s="36">
        <v>2394.0500000000006</v>
      </c>
      <c r="I68" s="36">
        <v>2418.8500000000008</v>
      </c>
      <c r="J68" s="36">
        <v>2438.7000000000007</v>
      </c>
      <c r="K68" s="31">
        <v>2399</v>
      </c>
      <c r="L68" s="31">
        <v>2354.35</v>
      </c>
      <c r="M68" s="31">
        <v>2.1918899999999999</v>
      </c>
      <c r="N68" s="1"/>
      <c r="O68" s="1"/>
    </row>
    <row r="69" spans="1:15" ht="12.75" customHeight="1">
      <c r="A69" s="52">
        <v>60</v>
      </c>
      <c r="B69" s="54" t="s">
        <v>104</v>
      </c>
      <c r="C69" s="31">
        <v>2248.4</v>
      </c>
      <c r="D69" s="36">
        <v>2251.8333333333335</v>
      </c>
      <c r="E69" s="36">
        <v>2227.5666666666671</v>
      </c>
      <c r="F69" s="36">
        <v>2206.7333333333336</v>
      </c>
      <c r="G69" s="36">
        <v>2182.4666666666672</v>
      </c>
      <c r="H69" s="36">
        <v>2272.666666666667</v>
      </c>
      <c r="I69" s="36">
        <v>2296.9333333333334</v>
      </c>
      <c r="J69" s="36">
        <v>2317.7666666666669</v>
      </c>
      <c r="K69" s="31">
        <v>2276.1</v>
      </c>
      <c r="L69" s="31">
        <v>2231</v>
      </c>
      <c r="M69" s="31">
        <v>3.2778499999999999</v>
      </c>
      <c r="N69" s="1"/>
      <c r="O69" s="1"/>
    </row>
    <row r="70" spans="1:15" ht="12.75" customHeight="1">
      <c r="A70" s="52">
        <v>61</v>
      </c>
      <c r="B70" s="54" t="s">
        <v>273</v>
      </c>
      <c r="C70" s="31">
        <v>427.5</v>
      </c>
      <c r="D70" s="36">
        <v>430.98333333333335</v>
      </c>
      <c r="E70" s="36">
        <v>422.51666666666671</v>
      </c>
      <c r="F70" s="36">
        <v>417.53333333333336</v>
      </c>
      <c r="G70" s="36">
        <v>409.06666666666672</v>
      </c>
      <c r="H70" s="36">
        <v>435.9666666666667</v>
      </c>
      <c r="I70" s="36">
        <v>444.43333333333339</v>
      </c>
      <c r="J70" s="36">
        <v>449.41666666666669</v>
      </c>
      <c r="K70" s="31">
        <v>439.45</v>
      </c>
      <c r="L70" s="31">
        <v>426</v>
      </c>
      <c r="M70" s="31">
        <v>5.02372</v>
      </c>
      <c r="N70" s="1"/>
      <c r="O70" s="1"/>
    </row>
    <row r="71" spans="1:15" ht="12.75" customHeight="1">
      <c r="A71" s="52">
        <v>62</v>
      </c>
      <c r="B71" s="54" t="s">
        <v>371</v>
      </c>
      <c r="C71" s="31">
        <v>210.45</v>
      </c>
      <c r="D71" s="36">
        <v>210.75</v>
      </c>
      <c r="E71" s="36">
        <v>208.8</v>
      </c>
      <c r="F71" s="36">
        <v>207.15</v>
      </c>
      <c r="G71" s="36">
        <v>205.20000000000002</v>
      </c>
      <c r="H71" s="36">
        <v>212.4</v>
      </c>
      <c r="I71" s="36">
        <v>214.35</v>
      </c>
      <c r="J71" s="36">
        <v>216</v>
      </c>
      <c r="K71" s="31">
        <v>212.7</v>
      </c>
      <c r="L71" s="31">
        <v>209.1</v>
      </c>
      <c r="M71" s="31">
        <v>5.4706400000000004</v>
      </c>
      <c r="N71" s="1"/>
      <c r="O71" s="1"/>
    </row>
    <row r="72" spans="1:15" ht="12.75" customHeight="1">
      <c r="A72" s="52">
        <v>63</v>
      </c>
      <c r="B72" s="54" t="s">
        <v>106</v>
      </c>
      <c r="C72" s="31">
        <v>3785.3</v>
      </c>
      <c r="D72" s="36">
        <v>3792.2666666666664</v>
      </c>
      <c r="E72" s="36">
        <v>3764.5333333333328</v>
      </c>
      <c r="F72" s="36">
        <v>3743.7666666666664</v>
      </c>
      <c r="G72" s="36">
        <v>3716.0333333333328</v>
      </c>
      <c r="H72" s="36">
        <v>3813.0333333333328</v>
      </c>
      <c r="I72" s="36">
        <v>3840.7666666666664</v>
      </c>
      <c r="J72" s="36">
        <v>3861.5333333333328</v>
      </c>
      <c r="K72" s="31">
        <v>3820</v>
      </c>
      <c r="L72" s="31">
        <v>3771.5</v>
      </c>
      <c r="M72" s="31">
        <v>1.8572299999999999</v>
      </c>
      <c r="N72" s="1"/>
      <c r="O72" s="1"/>
    </row>
    <row r="73" spans="1:15" ht="12.75" customHeight="1">
      <c r="A73" s="52">
        <v>64</v>
      </c>
      <c r="B73" s="54" t="s">
        <v>107</v>
      </c>
      <c r="C73" s="31">
        <v>4920.3</v>
      </c>
      <c r="D73" s="36">
        <v>4965.7</v>
      </c>
      <c r="E73" s="36">
        <v>4861.3999999999996</v>
      </c>
      <c r="F73" s="36">
        <v>4802.5</v>
      </c>
      <c r="G73" s="36">
        <v>4698.2</v>
      </c>
      <c r="H73" s="36">
        <v>5024.5999999999995</v>
      </c>
      <c r="I73" s="36">
        <v>5128.9000000000005</v>
      </c>
      <c r="J73" s="36">
        <v>5187.7999999999993</v>
      </c>
      <c r="K73" s="31">
        <v>5070</v>
      </c>
      <c r="L73" s="31">
        <v>4906.8</v>
      </c>
      <c r="M73" s="31">
        <v>2.75779</v>
      </c>
      <c r="N73" s="1"/>
      <c r="O73" s="1"/>
    </row>
    <row r="74" spans="1:15" ht="12.75" customHeight="1">
      <c r="A74" s="52">
        <v>65</v>
      </c>
      <c r="B74" s="54" t="s">
        <v>109</v>
      </c>
      <c r="C74" s="31">
        <v>529.4</v>
      </c>
      <c r="D74" s="36">
        <v>530.94999999999993</v>
      </c>
      <c r="E74" s="36">
        <v>526.54999999999984</v>
      </c>
      <c r="F74" s="36">
        <v>523.69999999999993</v>
      </c>
      <c r="G74" s="36">
        <v>519.29999999999984</v>
      </c>
      <c r="H74" s="36">
        <v>533.79999999999984</v>
      </c>
      <c r="I74" s="36">
        <v>538.19999999999993</v>
      </c>
      <c r="J74" s="36">
        <v>541.04999999999984</v>
      </c>
      <c r="K74" s="31">
        <v>535.35</v>
      </c>
      <c r="L74" s="31">
        <v>528.1</v>
      </c>
      <c r="M74" s="31">
        <v>14.94139</v>
      </c>
      <c r="N74" s="1"/>
      <c r="O74" s="1"/>
    </row>
    <row r="75" spans="1:15" ht="12.75" customHeight="1">
      <c r="A75" s="52">
        <v>66</v>
      </c>
      <c r="B75" s="54" t="s">
        <v>269</v>
      </c>
      <c r="C75" s="31">
        <v>3797.9</v>
      </c>
      <c r="D75" s="36">
        <v>3793.0499999999997</v>
      </c>
      <c r="E75" s="36">
        <v>3776.0999999999995</v>
      </c>
      <c r="F75" s="36">
        <v>3754.2999999999997</v>
      </c>
      <c r="G75" s="36">
        <v>3737.3499999999995</v>
      </c>
      <c r="H75" s="36">
        <v>3814.8499999999995</v>
      </c>
      <c r="I75" s="36">
        <v>3831.7999999999993</v>
      </c>
      <c r="J75" s="36">
        <v>3853.5999999999995</v>
      </c>
      <c r="K75" s="31">
        <v>3810</v>
      </c>
      <c r="L75" s="31">
        <v>3771.25</v>
      </c>
      <c r="M75" s="31">
        <v>1.14208</v>
      </c>
      <c r="N75" s="1"/>
      <c r="O75" s="1"/>
    </row>
    <row r="76" spans="1:15" ht="12.75" customHeight="1">
      <c r="A76" s="52">
        <v>67</v>
      </c>
      <c r="B76" s="54" t="s">
        <v>110</v>
      </c>
      <c r="C76" s="31">
        <v>5728</v>
      </c>
      <c r="D76" s="36">
        <v>5759.5666666666657</v>
      </c>
      <c r="E76" s="36">
        <v>5690.3333333333312</v>
      </c>
      <c r="F76" s="36">
        <v>5652.6666666666652</v>
      </c>
      <c r="G76" s="36">
        <v>5583.4333333333307</v>
      </c>
      <c r="H76" s="36">
        <v>5797.2333333333318</v>
      </c>
      <c r="I76" s="36">
        <v>5866.4666666666653</v>
      </c>
      <c r="J76" s="36">
        <v>5904.1333333333323</v>
      </c>
      <c r="K76" s="31">
        <v>5828.8</v>
      </c>
      <c r="L76" s="31">
        <v>5721.9</v>
      </c>
      <c r="M76" s="31">
        <v>2.5134799999999999</v>
      </c>
      <c r="N76" s="1"/>
      <c r="O76" s="1"/>
    </row>
    <row r="77" spans="1:15" ht="12.75" customHeight="1">
      <c r="A77" s="52">
        <v>68</v>
      </c>
      <c r="B77" s="54" t="s">
        <v>111</v>
      </c>
      <c r="C77" s="31">
        <v>3431.75</v>
      </c>
      <c r="D77" s="36">
        <v>3432.2000000000003</v>
      </c>
      <c r="E77" s="36">
        <v>3411.5500000000006</v>
      </c>
      <c r="F77" s="36">
        <v>3391.3500000000004</v>
      </c>
      <c r="G77" s="36">
        <v>3370.7000000000007</v>
      </c>
      <c r="H77" s="36">
        <v>3452.4000000000005</v>
      </c>
      <c r="I77" s="36">
        <v>3473.05</v>
      </c>
      <c r="J77" s="36">
        <v>3493.2500000000005</v>
      </c>
      <c r="K77" s="31">
        <v>3452.85</v>
      </c>
      <c r="L77" s="31">
        <v>3412</v>
      </c>
      <c r="M77" s="31">
        <v>5.9637599999999997</v>
      </c>
      <c r="N77" s="1"/>
      <c r="O77" s="1"/>
    </row>
    <row r="78" spans="1:15" ht="12.75" customHeight="1">
      <c r="A78" s="52">
        <v>69</v>
      </c>
      <c r="B78" s="54" t="s">
        <v>112</v>
      </c>
      <c r="C78" s="31">
        <v>3170.15</v>
      </c>
      <c r="D78" s="36">
        <v>3180.9</v>
      </c>
      <c r="E78" s="36">
        <v>3131.8</v>
      </c>
      <c r="F78" s="36">
        <v>3093.4500000000003</v>
      </c>
      <c r="G78" s="36">
        <v>3044.3500000000004</v>
      </c>
      <c r="H78" s="36">
        <v>3219.25</v>
      </c>
      <c r="I78" s="36">
        <v>3268.3499999999995</v>
      </c>
      <c r="J78" s="36">
        <v>3306.7</v>
      </c>
      <c r="K78" s="31">
        <v>3230</v>
      </c>
      <c r="L78" s="31">
        <v>3142.55</v>
      </c>
      <c r="M78" s="31">
        <v>7.09504</v>
      </c>
      <c r="N78" s="1"/>
      <c r="O78" s="1"/>
    </row>
    <row r="79" spans="1:15" ht="12.75" customHeight="1">
      <c r="A79" s="52">
        <v>70</v>
      </c>
      <c r="B79" s="54" t="s">
        <v>114</v>
      </c>
      <c r="C79" s="31">
        <v>146.1</v>
      </c>
      <c r="D79" s="36">
        <v>146.48333333333332</v>
      </c>
      <c r="E79" s="36">
        <v>145.26666666666665</v>
      </c>
      <c r="F79" s="36">
        <v>144.43333333333334</v>
      </c>
      <c r="G79" s="36">
        <v>143.21666666666667</v>
      </c>
      <c r="H79" s="36">
        <v>147.31666666666663</v>
      </c>
      <c r="I79" s="36">
        <v>148.53333333333327</v>
      </c>
      <c r="J79" s="36">
        <v>149.36666666666662</v>
      </c>
      <c r="K79" s="31">
        <v>147.69999999999999</v>
      </c>
      <c r="L79" s="31">
        <v>145.65</v>
      </c>
      <c r="M79" s="31">
        <v>114.69598999999999</v>
      </c>
      <c r="N79" s="1"/>
      <c r="O79" s="1"/>
    </row>
    <row r="80" spans="1:15" ht="12.75" customHeight="1">
      <c r="A80" s="52">
        <v>71</v>
      </c>
      <c r="B80" s="54" t="s">
        <v>402</v>
      </c>
      <c r="C80" s="31">
        <v>3073.35</v>
      </c>
      <c r="D80" s="36">
        <v>3078.2666666666664</v>
      </c>
      <c r="E80" s="36">
        <v>3036.6333333333328</v>
      </c>
      <c r="F80" s="36">
        <v>2999.9166666666665</v>
      </c>
      <c r="G80" s="36">
        <v>2958.2833333333328</v>
      </c>
      <c r="H80" s="36">
        <v>3114.9833333333327</v>
      </c>
      <c r="I80" s="36">
        <v>3156.6166666666659</v>
      </c>
      <c r="J80" s="36">
        <v>3193.3333333333326</v>
      </c>
      <c r="K80" s="31">
        <v>3119.9</v>
      </c>
      <c r="L80" s="31">
        <v>3041.55</v>
      </c>
      <c r="M80" s="31">
        <v>1.1969399999999999</v>
      </c>
      <c r="N80" s="1"/>
      <c r="O80" s="1"/>
    </row>
    <row r="81" spans="1:15" ht="12.75" customHeight="1">
      <c r="A81" s="52">
        <v>72</v>
      </c>
      <c r="B81" s="54" t="s">
        <v>276</v>
      </c>
      <c r="C81" s="31">
        <v>325.39999999999998</v>
      </c>
      <c r="D81" s="36">
        <v>327.45</v>
      </c>
      <c r="E81" s="36">
        <v>321.95</v>
      </c>
      <c r="F81" s="36">
        <v>318.5</v>
      </c>
      <c r="G81" s="36">
        <v>313</v>
      </c>
      <c r="H81" s="36">
        <v>330.9</v>
      </c>
      <c r="I81" s="36">
        <v>336.4</v>
      </c>
      <c r="J81" s="36">
        <v>339.84999999999997</v>
      </c>
      <c r="K81" s="31">
        <v>332.95</v>
      </c>
      <c r="L81" s="31">
        <v>324</v>
      </c>
      <c r="M81" s="31">
        <v>32.44509</v>
      </c>
      <c r="N81" s="1"/>
      <c r="O81" s="1"/>
    </row>
    <row r="82" spans="1:15" ht="12.75" customHeight="1">
      <c r="A82" s="52">
        <v>73</v>
      </c>
      <c r="B82" s="54" t="s">
        <v>115</v>
      </c>
      <c r="C82" s="31">
        <v>123.5</v>
      </c>
      <c r="D82" s="36">
        <v>123.61666666666667</v>
      </c>
      <c r="E82" s="36">
        <v>122.68333333333335</v>
      </c>
      <c r="F82" s="36">
        <v>121.86666666666667</v>
      </c>
      <c r="G82" s="36">
        <v>120.93333333333335</v>
      </c>
      <c r="H82" s="36">
        <v>124.43333333333335</v>
      </c>
      <c r="I82" s="36">
        <v>125.36666666666669</v>
      </c>
      <c r="J82" s="36">
        <v>126.18333333333335</v>
      </c>
      <c r="K82" s="31">
        <v>124.55</v>
      </c>
      <c r="L82" s="31">
        <v>122.8</v>
      </c>
      <c r="M82" s="31">
        <v>133.76212000000001</v>
      </c>
      <c r="N82" s="1"/>
      <c r="O82" s="1"/>
    </row>
    <row r="83" spans="1:15" ht="12.75" customHeight="1">
      <c r="A83" s="52">
        <v>74</v>
      </c>
      <c r="B83" s="54" t="s">
        <v>277</v>
      </c>
      <c r="C83" s="31">
        <v>1696.95</v>
      </c>
      <c r="D83" s="36">
        <v>1698.7333333333333</v>
      </c>
      <c r="E83" s="36">
        <v>1683.2166666666667</v>
      </c>
      <c r="F83" s="36">
        <v>1669.4833333333333</v>
      </c>
      <c r="G83" s="36">
        <v>1653.9666666666667</v>
      </c>
      <c r="H83" s="36">
        <v>1712.4666666666667</v>
      </c>
      <c r="I83" s="36">
        <v>1727.9833333333336</v>
      </c>
      <c r="J83" s="36">
        <v>1741.7166666666667</v>
      </c>
      <c r="K83" s="31">
        <v>1714.25</v>
      </c>
      <c r="L83" s="31">
        <v>1685</v>
      </c>
      <c r="M83" s="31">
        <v>1.9103699999999999</v>
      </c>
      <c r="N83" s="1"/>
      <c r="O83" s="1"/>
    </row>
    <row r="84" spans="1:15" ht="12.75" customHeight="1">
      <c r="A84" s="52">
        <v>75</v>
      </c>
      <c r="B84" s="54" t="s">
        <v>120</v>
      </c>
      <c r="C84" s="31">
        <v>993.3</v>
      </c>
      <c r="D84" s="36">
        <v>997.58333333333337</v>
      </c>
      <c r="E84" s="36">
        <v>988.06666666666672</v>
      </c>
      <c r="F84" s="36">
        <v>982.83333333333337</v>
      </c>
      <c r="G84" s="36">
        <v>973.31666666666672</v>
      </c>
      <c r="H84" s="36">
        <v>1002.8166666666667</v>
      </c>
      <c r="I84" s="36">
        <v>1012.3333333333334</v>
      </c>
      <c r="J84" s="36">
        <v>1017.5666666666667</v>
      </c>
      <c r="K84" s="31">
        <v>1007.1</v>
      </c>
      <c r="L84" s="31">
        <v>992.35</v>
      </c>
      <c r="M84" s="31">
        <v>7.0738899999999996</v>
      </c>
      <c r="N84" s="1"/>
      <c r="O84" s="1"/>
    </row>
    <row r="85" spans="1:15" ht="12.75" customHeight="1">
      <c r="A85" s="52">
        <v>76</v>
      </c>
      <c r="B85" s="54" t="s">
        <v>121</v>
      </c>
      <c r="C85" s="31">
        <v>1621.35</v>
      </c>
      <c r="D85" s="36">
        <v>1631.6333333333332</v>
      </c>
      <c r="E85" s="36">
        <v>1603.2666666666664</v>
      </c>
      <c r="F85" s="36">
        <v>1585.1833333333332</v>
      </c>
      <c r="G85" s="36">
        <v>1556.8166666666664</v>
      </c>
      <c r="H85" s="36">
        <v>1649.7166666666665</v>
      </c>
      <c r="I85" s="36">
        <v>1678.0833333333333</v>
      </c>
      <c r="J85" s="36">
        <v>1696.1666666666665</v>
      </c>
      <c r="K85" s="31">
        <v>1660</v>
      </c>
      <c r="L85" s="31">
        <v>1613.55</v>
      </c>
      <c r="M85" s="31">
        <v>5.2981999999999996</v>
      </c>
      <c r="N85" s="1"/>
      <c r="O85" s="1"/>
    </row>
    <row r="86" spans="1:15" ht="12.75" customHeight="1">
      <c r="A86" s="52">
        <v>77</v>
      </c>
      <c r="B86" s="54" t="s">
        <v>123</v>
      </c>
      <c r="C86" s="31">
        <v>1957.45</v>
      </c>
      <c r="D86" s="36">
        <v>1966.1833333333334</v>
      </c>
      <c r="E86" s="36">
        <v>1944.2666666666669</v>
      </c>
      <c r="F86" s="36">
        <v>1931.0833333333335</v>
      </c>
      <c r="G86" s="36">
        <v>1909.166666666667</v>
      </c>
      <c r="H86" s="36">
        <v>1979.3666666666668</v>
      </c>
      <c r="I86" s="36">
        <v>2001.2833333333333</v>
      </c>
      <c r="J86" s="36">
        <v>2014.4666666666667</v>
      </c>
      <c r="K86" s="31">
        <v>1988.1</v>
      </c>
      <c r="L86" s="31">
        <v>1953</v>
      </c>
      <c r="M86" s="31">
        <v>6.7977100000000004</v>
      </c>
      <c r="N86" s="1"/>
      <c r="O86" s="1"/>
    </row>
    <row r="87" spans="1:15" ht="12.75" customHeight="1">
      <c r="A87" s="52">
        <v>78</v>
      </c>
      <c r="B87" s="54" t="s">
        <v>124</v>
      </c>
      <c r="C87" s="31">
        <v>453.2</v>
      </c>
      <c r="D87" s="36">
        <v>452.5</v>
      </c>
      <c r="E87" s="36">
        <v>449.1</v>
      </c>
      <c r="F87" s="36">
        <v>445</v>
      </c>
      <c r="G87" s="36">
        <v>441.6</v>
      </c>
      <c r="H87" s="36">
        <v>456.6</v>
      </c>
      <c r="I87" s="36">
        <v>460</v>
      </c>
      <c r="J87" s="36">
        <v>464.1</v>
      </c>
      <c r="K87" s="31">
        <v>455.9</v>
      </c>
      <c r="L87" s="31">
        <v>448.4</v>
      </c>
      <c r="M87" s="31">
        <v>11.4916</v>
      </c>
      <c r="N87" s="1"/>
      <c r="O87" s="1"/>
    </row>
    <row r="88" spans="1:15" ht="12.75" customHeight="1">
      <c r="A88" s="52">
        <v>79</v>
      </c>
      <c r="B88" s="54" t="s">
        <v>125</v>
      </c>
      <c r="C88" s="31">
        <v>3983.6</v>
      </c>
      <c r="D88" s="36">
        <v>4017.5333333333333</v>
      </c>
      <c r="E88" s="36">
        <v>3923.916666666667</v>
      </c>
      <c r="F88" s="36">
        <v>3864.2333333333336</v>
      </c>
      <c r="G88" s="36">
        <v>3770.6166666666672</v>
      </c>
      <c r="H88" s="36">
        <v>4077.2166666666667</v>
      </c>
      <c r="I88" s="36">
        <v>4170.8333333333321</v>
      </c>
      <c r="J88" s="36">
        <v>4230.5166666666664</v>
      </c>
      <c r="K88" s="31">
        <v>4111.1499999999996</v>
      </c>
      <c r="L88" s="31">
        <v>3957.85</v>
      </c>
      <c r="M88" s="31">
        <v>14.72484</v>
      </c>
      <c r="N88" s="1"/>
      <c r="O88" s="1"/>
    </row>
    <row r="89" spans="1:15" ht="12.75" customHeight="1">
      <c r="A89" s="52">
        <v>80</v>
      </c>
      <c r="B89" s="54" t="s">
        <v>126</v>
      </c>
      <c r="C89" s="31">
        <v>1425.9</v>
      </c>
      <c r="D89" s="36">
        <v>1427.25</v>
      </c>
      <c r="E89" s="36">
        <v>1413.7</v>
      </c>
      <c r="F89" s="36">
        <v>1401.5</v>
      </c>
      <c r="G89" s="36">
        <v>1387.95</v>
      </c>
      <c r="H89" s="36">
        <v>1439.45</v>
      </c>
      <c r="I89" s="36">
        <v>1453.0000000000002</v>
      </c>
      <c r="J89" s="36">
        <v>1465.2</v>
      </c>
      <c r="K89" s="31">
        <v>1440.8</v>
      </c>
      <c r="L89" s="31">
        <v>1415.05</v>
      </c>
      <c r="M89" s="31">
        <v>8.2411899999999996</v>
      </c>
      <c r="N89" s="1"/>
      <c r="O89" s="1"/>
    </row>
    <row r="90" spans="1:15" ht="12.75" customHeight="1">
      <c r="A90" s="52">
        <v>81</v>
      </c>
      <c r="B90" s="54" t="s">
        <v>127</v>
      </c>
      <c r="C90" s="31">
        <v>1305</v>
      </c>
      <c r="D90" s="36">
        <v>1302</v>
      </c>
      <c r="E90" s="36">
        <v>1292.7</v>
      </c>
      <c r="F90" s="36">
        <v>1280.4000000000001</v>
      </c>
      <c r="G90" s="36">
        <v>1271.1000000000001</v>
      </c>
      <c r="H90" s="36">
        <v>1314.3</v>
      </c>
      <c r="I90" s="36">
        <v>1323.6000000000001</v>
      </c>
      <c r="J90" s="36">
        <v>1335.8999999999999</v>
      </c>
      <c r="K90" s="31">
        <v>1311.3</v>
      </c>
      <c r="L90" s="31">
        <v>1289.7</v>
      </c>
      <c r="M90" s="31">
        <v>27.618849999999998</v>
      </c>
      <c r="N90" s="1"/>
      <c r="O90" s="1"/>
    </row>
    <row r="91" spans="1:15" ht="12.75" customHeight="1">
      <c r="A91" s="52">
        <v>82</v>
      </c>
      <c r="B91" s="54" t="s">
        <v>128</v>
      </c>
      <c r="C91" s="31">
        <v>2648.55</v>
      </c>
      <c r="D91" s="36">
        <v>2667.5166666666669</v>
      </c>
      <c r="E91" s="36">
        <v>2611.0333333333338</v>
      </c>
      <c r="F91" s="36">
        <v>2573.5166666666669</v>
      </c>
      <c r="G91" s="36">
        <v>2517.0333333333338</v>
      </c>
      <c r="H91" s="36">
        <v>2705.0333333333338</v>
      </c>
      <c r="I91" s="36">
        <v>2761.5166666666664</v>
      </c>
      <c r="J91" s="36">
        <v>2799.0333333333338</v>
      </c>
      <c r="K91" s="31">
        <v>2724</v>
      </c>
      <c r="L91" s="31">
        <v>2630</v>
      </c>
      <c r="M91" s="31">
        <v>7.1301600000000001</v>
      </c>
      <c r="N91" s="1"/>
      <c r="O91" s="1"/>
    </row>
    <row r="92" spans="1:15" ht="12.75" customHeight="1">
      <c r="A92" s="52">
        <v>83</v>
      </c>
      <c r="B92" s="54" t="s">
        <v>129</v>
      </c>
      <c r="C92" s="31">
        <v>1629.05</v>
      </c>
      <c r="D92" s="36">
        <v>1636.7166666666665</v>
      </c>
      <c r="E92" s="36">
        <v>1618.4333333333329</v>
      </c>
      <c r="F92" s="36">
        <v>1607.8166666666664</v>
      </c>
      <c r="G92" s="36">
        <v>1589.5333333333328</v>
      </c>
      <c r="H92" s="36">
        <v>1647.333333333333</v>
      </c>
      <c r="I92" s="36">
        <v>1665.6166666666663</v>
      </c>
      <c r="J92" s="36">
        <v>1676.2333333333331</v>
      </c>
      <c r="K92" s="31">
        <v>1655</v>
      </c>
      <c r="L92" s="31">
        <v>1626.1</v>
      </c>
      <c r="M92" s="31">
        <v>185.28144</v>
      </c>
      <c r="N92" s="1"/>
      <c r="O92" s="1"/>
    </row>
    <row r="93" spans="1:15" ht="12.75" customHeight="1">
      <c r="A93" s="52">
        <v>84</v>
      </c>
      <c r="B93" s="54" t="s">
        <v>130</v>
      </c>
      <c r="C93" s="31">
        <v>659.95</v>
      </c>
      <c r="D93" s="36">
        <v>656.69999999999993</v>
      </c>
      <c r="E93" s="36">
        <v>647.84999999999991</v>
      </c>
      <c r="F93" s="36">
        <v>635.75</v>
      </c>
      <c r="G93" s="36">
        <v>626.9</v>
      </c>
      <c r="H93" s="36">
        <v>668.79999999999984</v>
      </c>
      <c r="I93" s="36">
        <v>677.65</v>
      </c>
      <c r="J93" s="36">
        <v>689.74999999999977</v>
      </c>
      <c r="K93" s="31">
        <v>665.55</v>
      </c>
      <c r="L93" s="31">
        <v>644.6</v>
      </c>
      <c r="M93" s="31">
        <v>40.12209</v>
      </c>
      <c r="N93" s="1"/>
      <c r="O93" s="1"/>
    </row>
    <row r="94" spans="1:15" ht="12.75" customHeight="1">
      <c r="A94" s="52">
        <v>85</v>
      </c>
      <c r="B94" s="54" t="s">
        <v>131</v>
      </c>
      <c r="C94" s="31">
        <v>3114.65</v>
      </c>
      <c r="D94" s="36">
        <v>3093.5499999999997</v>
      </c>
      <c r="E94" s="36">
        <v>3059.0999999999995</v>
      </c>
      <c r="F94" s="36">
        <v>3003.5499999999997</v>
      </c>
      <c r="G94" s="36">
        <v>2969.0999999999995</v>
      </c>
      <c r="H94" s="36">
        <v>3149.0999999999995</v>
      </c>
      <c r="I94" s="36">
        <v>3183.5499999999993</v>
      </c>
      <c r="J94" s="36">
        <v>3239.0999999999995</v>
      </c>
      <c r="K94" s="31">
        <v>3128</v>
      </c>
      <c r="L94" s="31">
        <v>3038</v>
      </c>
      <c r="M94" s="31">
        <v>8.9732199999999995</v>
      </c>
      <c r="N94" s="1"/>
      <c r="O94" s="1"/>
    </row>
    <row r="95" spans="1:15" ht="12.75" customHeight="1">
      <c r="A95" s="52">
        <v>86</v>
      </c>
      <c r="B95" s="54" t="s">
        <v>133</v>
      </c>
      <c r="C95" s="31">
        <v>484.5</v>
      </c>
      <c r="D95" s="36">
        <v>487.2166666666667</v>
      </c>
      <c r="E95" s="36">
        <v>480.43333333333339</v>
      </c>
      <c r="F95" s="36">
        <v>476.36666666666667</v>
      </c>
      <c r="G95" s="36">
        <v>469.58333333333337</v>
      </c>
      <c r="H95" s="36">
        <v>491.28333333333342</v>
      </c>
      <c r="I95" s="36">
        <v>498.06666666666672</v>
      </c>
      <c r="J95" s="36">
        <v>502.13333333333344</v>
      </c>
      <c r="K95" s="31">
        <v>494</v>
      </c>
      <c r="L95" s="31">
        <v>483.15</v>
      </c>
      <c r="M95" s="31">
        <v>62.386000000000003</v>
      </c>
      <c r="N95" s="1"/>
      <c r="O95" s="1"/>
    </row>
    <row r="96" spans="1:15" ht="12.75" customHeight="1">
      <c r="A96" s="52">
        <v>87</v>
      </c>
      <c r="B96" s="54" t="s">
        <v>135</v>
      </c>
      <c r="C96" s="31">
        <v>257.10000000000002</v>
      </c>
      <c r="D96" s="36">
        <v>256.51666666666665</v>
      </c>
      <c r="E96" s="36">
        <v>251.7833333333333</v>
      </c>
      <c r="F96" s="36">
        <v>246.46666666666664</v>
      </c>
      <c r="G96" s="36">
        <v>241.73333333333329</v>
      </c>
      <c r="H96" s="36">
        <v>261.83333333333331</v>
      </c>
      <c r="I96" s="36">
        <v>266.56666666666666</v>
      </c>
      <c r="J96" s="36">
        <v>271.88333333333333</v>
      </c>
      <c r="K96" s="31">
        <v>261.25</v>
      </c>
      <c r="L96" s="31">
        <v>251.2</v>
      </c>
      <c r="M96" s="31">
        <v>49.338410000000003</v>
      </c>
      <c r="N96" s="1"/>
      <c r="O96" s="1"/>
    </row>
    <row r="97" spans="1:15" ht="12.75" customHeight="1">
      <c r="A97" s="52">
        <v>88</v>
      </c>
      <c r="B97" s="54" t="s">
        <v>136</v>
      </c>
      <c r="C97" s="31">
        <v>2488.65</v>
      </c>
      <c r="D97" s="36">
        <v>2481.2000000000003</v>
      </c>
      <c r="E97" s="36">
        <v>2469.4500000000007</v>
      </c>
      <c r="F97" s="36">
        <v>2450.2500000000005</v>
      </c>
      <c r="G97" s="36">
        <v>2438.5000000000009</v>
      </c>
      <c r="H97" s="36">
        <v>2500.4000000000005</v>
      </c>
      <c r="I97" s="36">
        <v>2512.1499999999996</v>
      </c>
      <c r="J97" s="36">
        <v>2531.3500000000004</v>
      </c>
      <c r="K97" s="31">
        <v>2492.9499999999998</v>
      </c>
      <c r="L97" s="31">
        <v>2462</v>
      </c>
      <c r="M97" s="31">
        <v>14.996409999999999</v>
      </c>
      <c r="N97" s="1"/>
      <c r="O97" s="1"/>
    </row>
    <row r="98" spans="1:15" ht="12.75" customHeight="1">
      <c r="A98" s="52">
        <v>89</v>
      </c>
      <c r="B98" s="54" t="s">
        <v>279</v>
      </c>
      <c r="C98" s="31">
        <v>318.14999999999998</v>
      </c>
      <c r="D98" s="36">
        <v>319.36666666666662</v>
      </c>
      <c r="E98" s="36">
        <v>316.28333333333325</v>
      </c>
      <c r="F98" s="36">
        <v>314.41666666666663</v>
      </c>
      <c r="G98" s="36">
        <v>311.33333333333326</v>
      </c>
      <c r="H98" s="36">
        <v>321.23333333333323</v>
      </c>
      <c r="I98" s="36">
        <v>324.31666666666661</v>
      </c>
      <c r="J98" s="36">
        <v>326.18333333333322</v>
      </c>
      <c r="K98" s="31">
        <v>322.45</v>
      </c>
      <c r="L98" s="31">
        <v>317.5</v>
      </c>
      <c r="M98" s="31">
        <v>2.99525</v>
      </c>
      <c r="N98" s="1"/>
      <c r="O98" s="1"/>
    </row>
    <row r="99" spans="1:15" ht="12.75" customHeight="1">
      <c r="A99" s="52">
        <v>90</v>
      </c>
      <c r="B99" s="54" t="s">
        <v>280</v>
      </c>
      <c r="C99" s="31">
        <v>39998.15</v>
      </c>
      <c r="D99" s="36">
        <v>40022.200000000004</v>
      </c>
      <c r="E99" s="36">
        <v>39844.450000000012</v>
      </c>
      <c r="F99" s="36">
        <v>39690.750000000007</v>
      </c>
      <c r="G99" s="36">
        <v>39513.000000000015</v>
      </c>
      <c r="H99" s="36">
        <v>40175.900000000009</v>
      </c>
      <c r="I99" s="36">
        <v>40353.649999999994</v>
      </c>
      <c r="J99" s="36">
        <v>40507.350000000006</v>
      </c>
      <c r="K99" s="31">
        <v>40199.949999999997</v>
      </c>
      <c r="L99" s="31">
        <v>39868.5</v>
      </c>
      <c r="M99" s="31">
        <v>5.0639999999999998E-2</v>
      </c>
      <c r="N99" s="1"/>
      <c r="O99" s="1"/>
    </row>
    <row r="100" spans="1:15" ht="12.75" customHeight="1">
      <c r="A100" s="52">
        <v>91</v>
      </c>
      <c r="B100" s="54" t="s">
        <v>138</v>
      </c>
      <c r="C100" s="31">
        <v>990.2</v>
      </c>
      <c r="D100" s="36">
        <v>991.25</v>
      </c>
      <c r="E100" s="36">
        <v>986.25</v>
      </c>
      <c r="F100" s="36">
        <v>982.3</v>
      </c>
      <c r="G100" s="36">
        <v>977.3</v>
      </c>
      <c r="H100" s="36">
        <v>995.2</v>
      </c>
      <c r="I100" s="36">
        <v>1000.2</v>
      </c>
      <c r="J100" s="36">
        <v>1004.1500000000001</v>
      </c>
      <c r="K100" s="31">
        <v>996.25</v>
      </c>
      <c r="L100" s="31">
        <v>987.3</v>
      </c>
      <c r="M100" s="31">
        <v>167.13221999999999</v>
      </c>
      <c r="N100" s="1"/>
      <c r="O100" s="1"/>
    </row>
    <row r="101" spans="1:15" ht="12.75" customHeight="1">
      <c r="A101" s="52">
        <v>92</v>
      </c>
      <c r="B101" s="54" t="s">
        <v>139</v>
      </c>
      <c r="C101" s="31">
        <v>1378.2</v>
      </c>
      <c r="D101" s="36">
        <v>1376.3833333333334</v>
      </c>
      <c r="E101" s="36">
        <v>1365.8666666666668</v>
      </c>
      <c r="F101" s="36">
        <v>1353.5333333333333</v>
      </c>
      <c r="G101" s="36">
        <v>1343.0166666666667</v>
      </c>
      <c r="H101" s="36">
        <v>1388.7166666666669</v>
      </c>
      <c r="I101" s="36">
        <v>1399.2333333333338</v>
      </c>
      <c r="J101" s="36">
        <v>1411.5666666666671</v>
      </c>
      <c r="K101" s="31">
        <v>1386.9</v>
      </c>
      <c r="L101" s="31">
        <v>1364.05</v>
      </c>
      <c r="M101" s="31">
        <v>7.8316699999999999</v>
      </c>
      <c r="N101" s="1"/>
      <c r="O101" s="1"/>
    </row>
    <row r="102" spans="1:15" ht="12.75" customHeight="1">
      <c r="A102" s="52">
        <v>93</v>
      </c>
      <c r="B102" s="54" t="s">
        <v>140</v>
      </c>
      <c r="C102" s="31">
        <v>602.6</v>
      </c>
      <c r="D102" s="36">
        <v>599.9</v>
      </c>
      <c r="E102" s="36">
        <v>593.4</v>
      </c>
      <c r="F102" s="36">
        <v>584.20000000000005</v>
      </c>
      <c r="G102" s="36">
        <v>577.70000000000005</v>
      </c>
      <c r="H102" s="36">
        <v>609.09999999999991</v>
      </c>
      <c r="I102" s="36">
        <v>615.59999999999991</v>
      </c>
      <c r="J102" s="36">
        <v>624.79999999999984</v>
      </c>
      <c r="K102" s="31">
        <v>606.4</v>
      </c>
      <c r="L102" s="31">
        <v>590.70000000000005</v>
      </c>
      <c r="M102" s="31">
        <v>43.252459999999999</v>
      </c>
      <c r="N102" s="1"/>
      <c r="O102" s="1"/>
    </row>
    <row r="103" spans="1:15" ht="12.75" customHeight="1">
      <c r="A103" s="52">
        <v>94</v>
      </c>
      <c r="B103" s="54" t="s">
        <v>141</v>
      </c>
      <c r="C103" s="31">
        <v>10.9</v>
      </c>
      <c r="D103" s="36">
        <v>11.4</v>
      </c>
      <c r="E103" s="36">
        <v>10.3</v>
      </c>
      <c r="F103" s="36">
        <v>9.7000000000000011</v>
      </c>
      <c r="G103" s="36">
        <v>8.6000000000000014</v>
      </c>
      <c r="H103" s="36">
        <v>12</v>
      </c>
      <c r="I103" s="36">
        <v>13.099999999999998</v>
      </c>
      <c r="J103" s="36">
        <v>13.7</v>
      </c>
      <c r="K103" s="31">
        <v>12.5</v>
      </c>
      <c r="L103" s="31">
        <v>10.8</v>
      </c>
      <c r="M103" s="31">
        <v>4493.3611300000002</v>
      </c>
      <c r="N103" s="1"/>
      <c r="O103" s="1"/>
    </row>
    <row r="104" spans="1:15" ht="12.75" customHeight="1">
      <c r="A104" s="52">
        <v>95</v>
      </c>
      <c r="B104" s="54" t="s">
        <v>143</v>
      </c>
      <c r="C104" s="31">
        <v>93.15</v>
      </c>
      <c r="D104" s="36">
        <v>93.516666666666652</v>
      </c>
      <c r="E104" s="36">
        <v>92.483333333333306</v>
      </c>
      <c r="F104" s="36">
        <v>91.816666666666649</v>
      </c>
      <c r="G104" s="36">
        <v>90.783333333333303</v>
      </c>
      <c r="H104" s="36">
        <v>94.183333333333309</v>
      </c>
      <c r="I104" s="36">
        <v>95.216666666666669</v>
      </c>
      <c r="J104" s="36">
        <v>95.883333333333312</v>
      </c>
      <c r="K104" s="31">
        <v>94.55</v>
      </c>
      <c r="L104" s="31">
        <v>92.85</v>
      </c>
      <c r="M104" s="31">
        <v>244.02173999999999</v>
      </c>
      <c r="N104" s="1"/>
      <c r="O104" s="1"/>
    </row>
    <row r="105" spans="1:15" ht="12.75" customHeight="1">
      <c r="A105" s="52">
        <v>96</v>
      </c>
      <c r="B105" s="54" t="s">
        <v>145</v>
      </c>
      <c r="C105" s="31">
        <v>467.85</v>
      </c>
      <c r="D105" s="36">
        <v>469.90000000000003</v>
      </c>
      <c r="E105" s="36">
        <v>465.05000000000007</v>
      </c>
      <c r="F105" s="36">
        <v>462.25000000000006</v>
      </c>
      <c r="G105" s="36">
        <v>457.40000000000009</v>
      </c>
      <c r="H105" s="36">
        <v>472.70000000000005</v>
      </c>
      <c r="I105" s="36">
        <v>477.55000000000007</v>
      </c>
      <c r="J105" s="36">
        <v>480.35</v>
      </c>
      <c r="K105" s="31">
        <v>474.75</v>
      </c>
      <c r="L105" s="31">
        <v>467.1</v>
      </c>
      <c r="M105" s="31">
        <v>4.58725</v>
      </c>
      <c r="N105" s="1"/>
      <c r="O105" s="1"/>
    </row>
    <row r="106" spans="1:15" ht="12.75" customHeight="1">
      <c r="A106" s="52">
        <v>97</v>
      </c>
      <c r="B106" s="54" t="s">
        <v>146</v>
      </c>
      <c r="C106" s="31">
        <v>415.75</v>
      </c>
      <c r="D106" s="36">
        <v>416.34999999999997</v>
      </c>
      <c r="E106" s="36">
        <v>412.89999999999992</v>
      </c>
      <c r="F106" s="36">
        <v>410.04999999999995</v>
      </c>
      <c r="G106" s="36">
        <v>406.59999999999991</v>
      </c>
      <c r="H106" s="36">
        <v>419.19999999999993</v>
      </c>
      <c r="I106" s="36">
        <v>422.65</v>
      </c>
      <c r="J106" s="36">
        <v>425.49999999999994</v>
      </c>
      <c r="K106" s="31">
        <v>419.8</v>
      </c>
      <c r="L106" s="31">
        <v>413.5</v>
      </c>
      <c r="M106" s="31">
        <v>18.219909999999999</v>
      </c>
      <c r="N106" s="1"/>
      <c r="O106" s="1"/>
    </row>
    <row r="107" spans="1:15" ht="12.75" customHeight="1">
      <c r="A107" s="52">
        <v>98</v>
      </c>
      <c r="B107" s="54" t="s">
        <v>282</v>
      </c>
      <c r="C107" s="31">
        <v>412.15</v>
      </c>
      <c r="D107" s="36">
        <v>411.16666666666669</v>
      </c>
      <c r="E107" s="36">
        <v>398.03333333333336</v>
      </c>
      <c r="F107" s="36">
        <v>383.91666666666669</v>
      </c>
      <c r="G107" s="36">
        <v>370.78333333333336</v>
      </c>
      <c r="H107" s="36">
        <v>425.28333333333336</v>
      </c>
      <c r="I107" s="36">
        <v>438.41666666666669</v>
      </c>
      <c r="J107" s="36">
        <v>452.53333333333336</v>
      </c>
      <c r="K107" s="31">
        <v>424.3</v>
      </c>
      <c r="L107" s="31">
        <v>397.05</v>
      </c>
      <c r="M107" s="31">
        <v>74.49785</v>
      </c>
      <c r="N107" s="1"/>
      <c r="O107" s="1"/>
    </row>
    <row r="108" spans="1:15" ht="12.75" customHeight="1">
      <c r="A108" s="52">
        <v>99</v>
      </c>
      <c r="B108" s="54" t="s">
        <v>149</v>
      </c>
      <c r="C108" s="31">
        <v>2400.5500000000002</v>
      </c>
      <c r="D108" s="36">
        <v>2401.85</v>
      </c>
      <c r="E108" s="36">
        <v>2388.6999999999998</v>
      </c>
      <c r="F108" s="36">
        <v>2376.85</v>
      </c>
      <c r="G108" s="36">
        <v>2363.6999999999998</v>
      </c>
      <c r="H108" s="36">
        <v>2413.6999999999998</v>
      </c>
      <c r="I108" s="36">
        <v>2426.8500000000004</v>
      </c>
      <c r="J108" s="36">
        <v>2438.6999999999998</v>
      </c>
      <c r="K108" s="31">
        <v>2415</v>
      </c>
      <c r="L108" s="31">
        <v>2390</v>
      </c>
      <c r="M108" s="31">
        <v>5.9069500000000001</v>
      </c>
      <c r="N108" s="1"/>
      <c r="O108" s="1"/>
    </row>
    <row r="109" spans="1:15" ht="12.75" customHeight="1">
      <c r="A109" s="52">
        <v>100</v>
      </c>
      <c r="B109" s="54" t="s">
        <v>150</v>
      </c>
      <c r="C109" s="31">
        <v>1456.9</v>
      </c>
      <c r="D109" s="36">
        <v>1454.9333333333334</v>
      </c>
      <c r="E109" s="36">
        <v>1447.1166666666668</v>
      </c>
      <c r="F109" s="36">
        <v>1437.3333333333335</v>
      </c>
      <c r="G109" s="36">
        <v>1429.5166666666669</v>
      </c>
      <c r="H109" s="36">
        <v>1464.7166666666667</v>
      </c>
      <c r="I109" s="36">
        <v>1472.5333333333333</v>
      </c>
      <c r="J109" s="36">
        <v>1482.3166666666666</v>
      </c>
      <c r="K109" s="31">
        <v>1462.75</v>
      </c>
      <c r="L109" s="31">
        <v>1445.15</v>
      </c>
      <c r="M109" s="31">
        <v>15.040459999999999</v>
      </c>
      <c r="N109" s="1"/>
      <c r="O109" s="1"/>
    </row>
    <row r="110" spans="1:15" ht="12.75" customHeight="1">
      <c r="A110" s="52">
        <v>101</v>
      </c>
      <c r="B110" s="54" t="s">
        <v>151</v>
      </c>
      <c r="C110" s="31">
        <v>185.1</v>
      </c>
      <c r="D110" s="36">
        <v>188.01666666666665</v>
      </c>
      <c r="E110" s="36">
        <v>180.83333333333331</v>
      </c>
      <c r="F110" s="36">
        <v>176.56666666666666</v>
      </c>
      <c r="G110" s="36">
        <v>169.38333333333333</v>
      </c>
      <c r="H110" s="36">
        <v>192.2833333333333</v>
      </c>
      <c r="I110" s="36">
        <v>199.46666666666664</v>
      </c>
      <c r="J110" s="36">
        <v>203.73333333333329</v>
      </c>
      <c r="K110" s="31">
        <v>195.2</v>
      </c>
      <c r="L110" s="31">
        <v>183.75</v>
      </c>
      <c r="M110" s="31">
        <v>156.20574999999999</v>
      </c>
      <c r="N110" s="1"/>
      <c r="O110" s="1"/>
    </row>
    <row r="111" spans="1:15" ht="12.75" customHeight="1">
      <c r="A111" s="52">
        <v>102</v>
      </c>
      <c r="B111" s="54" t="s">
        <v>152</v>
      </c>
      <c r="C111" s="31">
        <v>1491.8</v>
      </c>
      <c r="D111" s="36">
        <v>1494.8999999999999</v>
      </c>
      <c r="E111" s="36">
        <v>1484.8999999999996</v>
      </c>
      <c r="F111" s="36">
        <v>1477.9999999999998</v>
      </c>
      <c r="G111" s="36">
        <v>1467.9999999999995</v>
      </c>
      <c r="H111" s="36">
        <v>1501.7999999999997</v>
      </c>
      <c r="I111" s="36">
        <v>1511.8000000000002</v>
      </c>
      <c r="J111" s="36">
        <v>1518.6999999999998</v>
      </c>
      <c r="K111" s="31">
        <v>1504.9</v>
      </c>
      <c r="L111" s="31">
        <v>1488</v>
      </c>
      <c r="M111" s="31">
        <v>39.919159999999998</v>
      </c>
      <c r="N111" s="1"/>
      <c r="O111" s="1"/>
    </row>
    <row r="112" spans="1:15" ht="12.75" customHeight="1">
      <c r="A112" s="52">
        <v>103</v>
      </c>
      <c r="B112" s="54" t="s">
        <v>154</v>
      </c>
      <c r="C112" s="31">
        <v>92.6</v>
      </c>
      <c r="D112" s="36">
        <v>92.600000000000009</v>
      </c>
      <c r="E112" s="36">
        <v>91.800000000000011</v>
      </c>
      <c r="F112" s="36">
        <v>91</v>
      </c>
      <c r="G112" s="36">
        <v>90.2</v>
      </c>
      <c r="H112" s="36">
        <v>93.40000000000002</v>
      </c>
      <c r="I112" s="36">
        <v>94.2</v>
      </c>
      <c r="J112" s="36">
        <v>95.000000000000028</v>
      </c>
      <c r="K112" s="31">
        <v>93.4</v>
      </c>
      <c r="L112" s="31">
        <v>91.8</v>
      </c>
      <c r="M112" s="31">
        <v>173.02409</v>
      </c>
      <c r="N112" s="1"/>
      <c r="O112" s="1"/>
    </row>
    <row r="113" spans="1:15" ht="12.75" customHeight="1">
      <c r="A113" s="52">
        <v>104</v>
      </c>
      <c r="B113" s="54" t="s">
        <v>155</v>
      </c>
      <c r="C113" s="31">
        <v>927.55</v>
      </c>
      <c r="D113" s="36">
        <v>935.51666666666677</v>
      </c>
      <c r="E113" s="36">
        <v>916.03333333333353</v>
      </c>
      <c r="F113" s="36">
        <v>904.51666666666677</v>
      </c>
      <c r="G113" s="36">
        <v>885.03333333333353</v>
      </c>
      <c r="H113" s="36">
        <v>947.03333333333353</v>
      </c>
      <c r="I113" s="36">
        <v>966.51666666666688</v>
      </c>
      <c r="J113" s="36">
        <v>978.03333333333353</v>
      </c>
      <c r="K113" s="31">
        <v>955</v>
      </c>
      <c r="L113" s="31">
        <v>924</v>
      </c>
      <c r="M113" s="31">
        <v>10.40865</v>
      </c>
      <c r="N113" s="1"/>
      <c r="O113" s="1"/>
    </row>
    <row r="114" spans="1:15" ht="12.75" customHeight="1">
      <c r="A114" s="52">
        <v>105</v>
      </c>
      <c r="B114" s="54" t="s">
        <v>156</v>
      </c>
      <c r="C114" s="31">
        <v>689.35</v>
      </c>
      <c r="D114" s="36">
        <v>691.73333333333323</v>
      </c>
      <c r="E114" s="36">
        <v>685.61666666666645</v>
      </c>
      <c r="F114" s="36">
        <v>681.88333333333321</v>
      </c>
      <c r="G114" s="36">
        <v>675.76666666666642</v>
      </c>
      <c r="H114" s="36">
        <v>695.46666666666647</v>
      </c>
      <c r="I114" s="36">
        <v>701.58333333333326</v>
      </c>
      <c r="J114" s="36">
        <v>705.31666666666649</v>
      </c>
      <c r="K114" s="31">
        <v>697.85</v>
      </c>
      <c r="L114" s="31">
        <v>688</v>
      </c>
      <c r="M114" s="31">
        <v>10.32981</v>
      </c>
      <c r="N114" s="1"/>
      <c r="O114" s="1"/>
    </row>
    <row r="115" spans="1:15" ht="12.75" customHeight="1">
      <c r="A115" s="52">
        <v>106</v>
      </c>
      <c r="B115" s="54" t="s">
        <v>422</v>
      </c>
      <c r="C115" s="31">
        <v>76.599999999999994</v>
      </c>
      <c r="D115" s="36">
        <v>77.533333333333346</v>
      </c>
      <c r="E115" s="36">
        <v>75.366666666666688</v>
      </c>
      <c r="F115" s="36">
        <v>74.13333333333334</v>
      </c>
      <c r="G115" s="36">
        <v>71.966666666666683</v>
      </c>
      <c r="H115" s="36">
        <v>78.766666666666694</v>
      </c>
      <c r="I115" s="36">
        <v>80.933333333333351</v>
      </c>
      <c r="J115" s="36">
        <v>82.1666666666667</v>
      </c>
      <c r="K115" s="31">
        <v>79.7</v>
      </c>
      <c r="L115" s="31">
        <v>76.3</v>
      </c>
      <c r="M115" s="31">
        <v>739.58819000000005</v>
      </c>
      <c r="N115" s="1"/>
      <c r="O115" s="1"/>
    </row>
    <row r="116" spans="1:15" ht="12.75" customHeight="1">
      <c r="A116" s="52">
        <v>107</v>
      </c>
      <c r="B116" s="54" t="s">
        <v>157</v>
      </c>
      <c r="C116" s="31">
        <v>452.05</v>
      </c>
      <c r="D116" s="36">
        <v>450.75</v>
      </c>
      <c r="E116" s="36">
        <v>447.5</v>
      </c>
      <c r="F116" s="36">
        <v>442.95</v>
      </c>
      <c r="G116" s="36">
        <v>439.7</v>
      </c>
      <c r="H116" s="36">
        <v>455.3</v>
      </c>
      <c r="I116" s="36">
        <v>458.55</v>
      </c>
      <c r="J116" s="36">
        <v>463.1</v>
      </c>
      <c r="K116" s="31">
        <v>454</v>
      </c>
      <c r="L116" s="31">
        <v>446.2</v>
      </c>
      <c r="M116" s="31">
        <v>81.974249999999998</v>
      </c>
      <c r="N116" s="1"/>
      <c r="O116" s="1"/>
    </row>
    <row r="117" spans="1:15" ht="12.75" customHeight="1">
      <c r="A117" s="52">
        <v>108</v>
      </c>
      <c r="B117" s="54" t="s">
        <v>158</v>
      </c>
      <c r="C117" s="31">
        <v>702.1</v>
      </c>
      <c r="D117" s="36">
        <v>703.76666666666677</v>
      </c>
      <c r="E117" s="36">
        <v>698.53333333333353</v>
      </c>
      <c r="F117" s="36">
        <v>694.96666666666681</v>
      </c>
      <c r="G117" s="36">
        <v>689.73333333333358</v>
      </c>
      <c r="H117" s="36">
        <v>707.33333333333348</v>
      </c>
      <c r="I117" s="36">
        <v>712.56666666666683</v>
      </c>
      <c r="J117" s="36">
        <v>716.13333333333344</v>
      </c>
      <c r="K117" s="31">
        <v>709</v>
      </c>
      <c r="L117" s="31">
        <v>700.2</v>
      </c>
      <c r="M117" s="31">
        <v>12.276300000000001</v>
      </c>
      <c r="N117" s="1"/>
      <c r="O117" s="1"/>
    </row>
    <row r="118" spans="1:15" ht="12.75" customHeight="1">
      <c r="A118" s="52">
        <v>109</v>
      </c>
      <c r="B118" s="54" t="s">
        <v>283</v>
      </c>
      <c r="C118" s="31">
        <v>393.95</v>
      </c>
      <c r="D118" s="36">
        <v>396.13333333333338</v>
      </c>
      <c r="E118" s="36">
        <v>387.56666666666678</v>
      </c>
      <c r="F118" s="36">
        <v>381.18333333333339</v>
      </c>
      <c r="G118" s="36">
        <v>372.61666666666679</v>
      </c>
      <c r="H118" s="36">
        <v>402.51666666666677</v>
      </c>
      <c r="I118" s="36">
        <v>411.08333333333337</v>
      </c>
      <c r="J118" s="36">
        <v>417.46666666666675</v>
      </c>
      <c r="K118" s="31">
        <v>404.7</v>
      </c>
      <c r="L118" s="31">
        <v>389.75</v>
      </c>
      <c r="M118" s="31">
        <v>23.836670000000002</v>
      </c>
      <c r="N118" s="1"/>
      <c r="O118" s="1"/>
    </row>
    <row r="119" spans="1:15" ht="12.75" customHeight="1">
      <c r="A119" s="52">
        <v>110</v>
      </c>
      <c r="B119" s="54" t="s">
        <v>160</v>
      </c>
      <c r="C119" s="31">
        <v>808.8</v>
      </c>
      <c r="D119" s="36">
        <v>810.43333333333339</v>
      </c>
      <c r="E119" s="36">
        <v>805.91666666666674</v>
      </c>
      <c r="F119" s="36">
        <v>803.0333333333333</v>
      </c>
      <c r="G119" s="36">
        <v>798.51666666666665</v>
      </c>
      <c r="H119" s="36">
        <v>813.31666666666683</v>
      </c>
      <c r="I119" s="36">
        <v>817.83333333333348</v>
      </c>
      <c r="J119" s="36">
        <v>820.71666666666692</v>
      </c>
      <c r="K119" s="31">
        <v>814.95</v>
      </c>
      <c r="L119" s="31">
        <v>807.55</v>
      </c>
      <c r="M119" s="31">
        <v>13.35464</v>
      </c>
      <c r="N119" s="1"/>
      <c r="O119" s="1"/>
    </row>
    <row r="120" spans="1:15" ht="12.75" customHeight="1">
      <c r="A120" s="52">
        <v>111</v>
      </c>
      <c r="B120" s="54" t="s">
        <v>161</v>
      </c>
      <c r="C120" s="31">
        <v>538.95000000000005</v>
      </c>
      <c r="D120" s="36">
        <v>537.11666666666667</v>
      </c>
      <c r="E120" s="36">
        <v>529.33333333333337</v>
      </c>
      <c r="F120" s="36">
        <v>519.7166666666667</v>
      </c>
      <c r="G120" s="36">
        <v>511.93333333333339</v>
      </c>
      <c r="H120" s="36">
        <v>546.73333333333335</v>
      </c>
      <c r="I120" s="36">
        <v>554.51666666666665</v>
      </c>
      <c r="J120" s="36">
        <v>564.13333333333333</v>
      </c>
      <c r="K120" s="31">
        <v>544.9</v>
      </c>
      <c r="L120" s="31">
        <v>527.5</v>
      </c>
      <c r="M120" s="31">
        <v>26.941289999999999</v>
      </c>
      <c r="N120" s="1"/>
      <c r="O120" s="1"/>
    </row>
    <row r="121" spans="1:15" ht="12.75" customHeight="1">
      <c r="A121" s="52">
        <v>112</v>
      </c>
      <c r="B121" s="54" t="s">
        <v>162</v>
      </c>
      <c r="C121" s="31">
        <v>1798.35</v>
      </c>
      <c r="D121" s="36">
        <v>1801.45</v>
      </c>
      <c r="E121" s="36">
        <v>1790.9</v>
      </c>
      <c r="F121" s="36">
        <v>1783.45</v>
      </c>
      <c r="G121" s="36">
        <v>1772.9</v>
      </c>
      <c r="H121" s="36">
        <v>1808.9</v>
      </c>
      <c r="I121" s="36">
        <v>1819.4499999999998</v>
      </c>
      <c r="J121" s="36">
        <v>1826.9</v>
      </c>
      <c r="K121" s="31">
        <v>1812</v>
      </c>
      <c r="L121" s="31">
        <v>1794</v>
      </c>
      <c r="M121" s="31">
        <v>39.701120000000003</v>
      </c>
      <c r="N121" s="1"/>
      <c r="O121" s="1"/>
    </row>
    <row r="122" spans="1:15" ht="12.75" customHeight="1">
      <c r="A122" s="52">
        <v>113</v>
      </c>
      <c r="B122" s="54" t="s">
        <v>163</v>
      </c>
      <c r="C122" s="31">
        <v>127.4</v>
      </c>
      <c r="D122" s="36">
        <v>127.84999999999998</v>
      </c>
      <c r="E122" s="36">
        <v>126.69999999999996</v>
      </c>
      <c r="F122" s="36">
        <v>125.99999999999999</v>
      </c>
      <c r="G122" s="36">
        <v>124.84999999999997</v>
      </c>
      <c r="H122" s="36">
        <v>128.54999999999995</v>
      </c>
      <c r="I122" s="36">
        <v>129.69999999999996</v>
      </c>
      <c r="J122" s="36">
        <v>130.39999999999995</v>
      </c>
      <c r="K122" s="31">
        <v>129</v>
      </c>
      <c r="L122" s="31">
        <v>127.15</v>
      </c>
      <c r="M122" s="31">
        <v>33.236789999999999</v>
      </c>
      <c r="N122" s="1"/>
      <c r="O122" s="1"/>
    </row>
    <row r="123" spans="1:15" ht="12.75" customHeight="1">
      <c r="A123" s="52">
        <v>114</v>
      </c>
      <c r="B123" s="54" t="s">
        <v>164</v>
      </c>
      <c r="C123" s="31">
        <v>2361.6</v>
      </c>
      <c r="D123" s="36">
        <v>2367.1166666666668</v>
      </c>
      <c r="E123" s="36">
        <v>2324.2333333333336</v>
      </c>
      <c r="F123" s="36">
        <v>2286.8666666666668</v>
      </c>
      <c r="G123" s="36">
        <v>2243.9833333333336</v>
      </c>
      <c r="H123" s="36">
        <v>2404.4833333333336</v>
      </c>
      <c r="I123" s="36">
        <v>2447.3666666666668</v>
      </c>
      <c r="J123" s="36">
        <v>2484.7333333333336</v>
      </c>
      <c r="K123" s="31">
        <v>2410</v>
      </c>
      <c r="L123" s="31">
        <v>2329.75</v>
      </c>
      <c r="M123" s="31">
        <v>6.0989000000000004</v>
      </c>
      <c r="N123" s="1"/>
      <c r="O123" s="1"/>
    </row>
    <row r="124" spans="1:15" ht="12.75" customHeight="1">
      <c r="A124" s="52">
        <v>115</v>
      </c>
      <c r="B124" s="54" t="s">
        <v>165</v>
      </c>
      <c r="C124" s="31">
        <v>393.7</v>
      </c>
      <c r="D124" s="36">
        <v>396.95</v>
      </c>
      <c r="E124" s="36">
        <v>388.45</v>
      </c>
      <c r="F124" s="36">
        <v>383.2</v>
      </c>
      <c r="G124" s="36">
        <v>374.7</v>
      </c>
      <c r="H124" s="36">
        <v>402.2</v>
      </c>
      <c r="I124" s="36">
        <v>410.7</v>
      </c>
      <c r="J124" s="36">
        <v>415.95</v>
      </c>
      <c r="K124" s="31">
        <v>405.45</v>
      </c>
      <c r="L124" s="31">
        <v>391.7</v>
      </c>
      <c r="M124" s="31">
        <v>15.68717</v>
      </c>
      <c r="N124" s="1"/>
      <c r="O124" s="1"/>
    </row>
    <row r="125" spans="1:15" ht="12.75" customHeight="1">
      <c r="A125" s="52">
        <v>116</v>
      </c>
      <c r="B125" s="54" t="s">
        <v>166</v>
      </c>
      <c r="C125" s="31">
        <v>455.9</v>
      </c>
      <c r="D125" s="36">
        <v>456.4666666666667</v>
      </c>
      <c r="E125" s="36">
        <v>453.43333333333339</v>
      </c>
      <c r="F125" s="36">
        <v>450.9666666666667</v>
      </c>
      <c r="G125" s="36">
        <v>447.93333333333339</v>
      </c>
      <c r="H125" s="36">
        <v>458.93333333333339</v>
      </c>
      <c r="I125" s="36">
        <v>461.9666666666667</v>
      </c>
      <c r="J125" s="36">
        <v>464.43333333333339</v>
      </c>
      <c r="K125" s="31">
        <v>459.5</v>
      </c>
      <c r="L125" s="31">
        <v>454</v>
      </c>
      <c r="M125" s="31">
        <v>12.29026</v>
      </c>
      <c r="N125" s="1"/>
      <c r="O125" s="1"/>
    </row>
    <row r="126" spans="1:15" ht="12.75" customHeight="1">
      <c r="A126" s="52">
        <v>117</v>
      </c>
      <c r="B126" s="54" t="s">
        <v>284</v>
      </c>
      <c r="C126" s="31">
        <v>663.7</v>
      </c>
      <c r="D126" s="36">
        <v>665.73333333333335</v>
      </c>
      <c r="E126" s="36">
        <v>659.66666666666674</v>
      </c>
      <c r="F126" s="36">
        <v>655.63333333333344</v>
      </c>
      <c r="G126" s="36">
        <v>649.56666666666683</v>
      </c>
      <c r="H126" s="36">
        <v>669.76666666666665</v>
      </c>
      <c r="I126" s="36">
        <v>675.83333333333326</v>
      </c>
      <c r="J126" s="36">
        <v>679.86666666666656</v>
      </c>
      <c r="K126" s="31">
        <v>671.8</v>
      </c>
      <c r="L126" s="31">
        <v>661.7</v>
      </c>
      <c r="M126" s="31">
        <v>7.3280099999999999</v>
      </c>
      <c r="N126" s="1"/>
      <c r="O126" s="1"/>
    </row>
    <row r="127" spans="1:15" ht="12.75" customHeight="1">
      <c r="A127" s="52">
        <v>118</v>
      </c>
      <c r="B127" s="54" t="s">
        <v>167</v>
      </c>
      <c r="C127" s="31">
        <v>2919.85</v>
      </c>
      <c r="D127" s="36">
        <v>2918.9500000000003</v>
      </c>
      <c r="E127" s="36">
        <v>2907.9000000000005</v>
      </c>
      <c r="F127" s="36">
        <v>2895.9500000000003</v>
      </c>
      <c r="G127" s="36">
        <v>2884.9000000000005</v>
      </c>
      <c r="H127" s="36">
        <v>2930.9000000000005</v>
      </c>
      <c r="I127" s="36">
        <v>2941.9500000000007</v>
      </c>
      <c r="J127" s="36">
        <v>2953.9000000000005</v>
      </c>
      <c r="K127" s="31">
        <v>2930</v>
      </c>
      <c r="L127" s="31">
        <v>2907</v>
      </c>
      <c r="M127" s="31">
        <v>7.3663100000000004</v>
      </c>
      <c r="N127" s="1"/>
      <c r="O127" s="1"/>
    </row>
    <row r="128" spans="1:15" ht="12.75" customHeight="1">
      <c r="A128" s="52">
        <v>119</v>
      </c>
      <c r="B128" s="54" t="s">
        <v>168</v>
      </c>
      <c r="C128" s="31">
        <v>5513.75</v>
      </c>
      <c r="D128" s="36">
        <v>5502.8166666666666</v>
      </c>
      <c r="E128" s="36">
        <v>5482.0333333333328</v>
      </c>
      <c r="F128" s="36">
        <v>5450.3166666666666</v>
      </c>
      <c r="G128" s="36">
        <v>5429.5333333333328</v>
      </c>
      <c r="H128" s="36">
        <v>5534.5333333333328</v>
      </c>
      <c r="I128" s="36">
        <v>5555.3166666666675</v>
      </c>
      <c r="J128" s="36">
        <v>5587.0333333333328</v>
      </c>
      <c r="K128" s="31">
        <v>5523.6</v>
      </c>
      <c r="L128" s="31">
        <v>5471.1</v>
      </c>
      <c r="M128" s="31">
        <v>1.8412500000000001</v>
      </c>
      <c r="N128" s="1"/>
      <c r="O128" s="1"/>
    </row>
    <row r="129" spans="1:15" ht="12.75" customHeight="1">
      <c r="A129" s="52">
        <v>120</v>
      </c>
      <c r="B129" s="54" t="s">
        <v>169</v>
      </c>
      <c r="C129" s="31">
        <v>4663.2</v>
      </c>
      <c r="D129" s="36">
        <v>4676.0166666666664</v>
      </c>
      <c r="E129" s="36">
        <v>4632.1833333333325</v>
      </c>
      <c r="F129" s="36">
        <v>4601.1666666666661</v>
      </c>
      <c r="G129" s="36">
        <v>4557.3333333333321</v>
      </c>
      <c r="H129" s="36">
        <v>4707.0333333333328</v>
      </c>
      <c r="I129" s="36">
        <v>4750.8666666666668</v>
      </c>
      <c r="J129" s="36">
        <v>4781.8833333333332</v>
      </c>
      <c r="K129" s="31">
        <v>4719.8500000000004</v>
      </c>
      <c r="L129" s="31">
        <v>4645</v>
      </c>
      <c r="M129" s="31">
        <v>1.0565500000000001</v>
      </c>
      <c r="N129" s="1"/>
      <c r="O129" s="1"/>
    </row>
    <row r="130" spans="1:15" ht="12.75" customHeight="1">
      <c r="A130" s="52">
        <v>121</v>
      </c>
      <c r="B130" s="54" t="s">
        <v>170</v>
      </c>
      <c r="C130" s="31">
        <v>1139.55</v>
      </c>
      <c r="D130" s="36">
        <v>1142.7666666666667</v>
      </c>
      <c r="E130" s="36">
        <v>1127.7833333333333</v>
      </c>
      <c r="F130" s="36">
        <v>1116.0166666666667</v>
      </c>
      <c r="G130" s="36">
        <v>1101.0333333333333</v>
      </c>
      <c r="H130" s="36">
        <v>1154.5333333333333</v>
      </c>
      <c r="I130" s="36">
        <v>1169.5166666666664</v>
      </c>
      <c r="J130" s="36">
        <v>1181.2833333333333</v>
      </c>
      <c r="K130" s="31">
        <v>1157.75</v>
      </c>
      <c r="L130" s="31">
        <v>1131</v>
      </c>
      <c r="M130" s="31">
        <v>7.0600500000000004</v>
      </c>
      <c r="N130" s="1"/>
      <c r="O130" s="1"/>
    </row>
    <row r="131" spans="1:15" ht="12.75" customHeight="1">
      <c r="A131" s="52">
        <v>122</v>
      </c>
      <c r="B131" s="54" t="s">
        <v>171</v>
      </c>
      <c r="C131" s="31">
        <v>1641.45</v>
      </c>
      <c r="D131" s="36">
        <v>1637.8499999999997</v>
      </c>
      <c r="E131" s="36">
        <v>1605.6999999999994</v>
      </c>
      <c r="F131" s="36">
        <v>1569.9499999999996</v>
      </c>
      <c r="G131" s="36">
        <v>1537.7999999999993</v>
      </c>
      <c r="H131" s="36">
        <v>1673.5999999999995</v>
      </c>
      <c r="I131" s="36">
        <v>1705.7499999999995</v>
      </c>
      <c r="J131" s="36">
        <v>1741.4999999999995</v>
      </c>
      <c r="K131" s="31">
        <v>1670</v>
      </c>
      <c r="L131" s="31">
        <v>1602.1</v>
      </c>
      <c r="M131" s="31">
        <v>68.875280000000004</v>
      </c>
      <c r="N131" s="1"/>
      <c r="O131" s="1"/>
    </row>
    <row r="132" spans="1:15" ht="12.75" customHeight="1">
      <c r="A132" s="52">
        <v>123</v>
      </c>
      <c r="B132" s="54" t="s">
        <v>172</v>
      </c>
      <c r="C132" s="31">
        <v>301.45</v>
      </c>
      <c r="D132" s="36">
        <v>300.81666666666666</v>
      </c>
      <c r="E132" s="36">
        <v>298.63333333333333</v>
      </c>
      <c r="F132" s="36">
        <v>295.81666666666666</v>
      </c>
      <c r="G132" s="36">
        <v>293.63333333333333</v>
      </c>
      <c r="H132" s="36">
        <v>303.63333333333333</v>
      </c>
      <c r="I132" s="36">
        <v>305.81666666666661</v>
      </c>
      <c r="J132" s="36">
        <v>308.63333333333333</v>
      </c>
      <c r="K132" s="31">
        <v>303</v>
      </c>
      <c r="L132" s="31">
        <v>298</v>
      </c>
      <c r="M132" s="31">
        <v>23.101990000000001</v>
      </c>
      <c r="N132" s="1"/>
      <c r="O132" s="1"/>
    </row>
    <row r="133" spans="1:15" ht="12.75" customHeight="1">
      <c r="A133" s="52">
        <v>124</v>
      </c>
      <c r="B133" s="54" t="s">
        <v>866</v>
      </c>
      <c r="C133" s="31">
        <v>1734.45</v>
      </c>
      <c r="D133" s="36">
        <v>1746.3000000000002</v>
      </c>
      <c r="E133" s="36">
        <v>1719.2000000000003</v>
      </c>
      <c r="F133" s="36">
        <v>1703.95</v>
      </c>
      <c r="G133" s="36">
        <v>1676.8500000000001</v>
      </c>
      <c r="H133" s="36">
        <v>1761.5500000000004</v>
      </c>
      <c r="I133" s="36">
        <v>1788.6500000000003</v>
      </c>
      <c r="J133" s="36">
        <v>1803.9000000000005</v>
      </c>
      <c r="K133" s="31">
        <v>1773.4</v>
      </c>
      <c r="L133" s="31">
        <v>1731.05</v>
      </c>
      <c r="M133" s="31">
        <v>1.3573500000000001</v>
      </c>
      <c r="N133" s="1"/>
      <c r="O133" s="1"/>
    </row>
    <row r="134" spans="1:15" ht="12.75" customHeight="1">
      <c r="A134" s="52">
        <v>125</v>
      </c>
      <c r="B134" s="54" t="s">
        <v>174</v>
      </c>
      <c r="C134" s="31">
        <v>582</v>
      </c>
      <c r="D134" s="36">
        <v>580.25</v>
      </c>
      <c r="E134" s="36">
        <v>576.5</v>
      </c>
      <c r="F134" s="36">
        <v>571</v>
      </c>
      <c r="G134" s="36">
        <v>567.25</v>
      </c>
      <c r="H134" s="36">
        <v>585.75</v>
      </c>
      <c r="I134" s="36">
        <v>589.5</v>
      </c>
      <c r="J134" s="36">
        <v>595</v>
      </c>
      <c r="K134" s="31">
        <v>584</v>
      </c>
      <c r="L134" s="31">
        <v>574.75</v>
      </c>
      <c r="M134" s="31">
        <v>16.364249999999998</v>
      </c>
      <c r="N134" s="1"/>
      <c r="O134" s="1"/>
    </row>
    <row r="135" spans="1:15" ht="12.75" customHeight="1">
      <c r="A135" s="52">
        <v>126</v>
      </c>
      <c r="B135" s="54" t="s">
        <v>175</v>
      </c>
      <c r="C135" s="31">
        <v>10522.1</v>
      </c>
      <c r="D135" s="36">
        <v>10546.6</v>
      </c>
      <c r="E135" s="36">
        <v>10469.550000000001</v>
      </c>
      <c r="F135" s="36">
        <v>10417</v>
      </c>
      <c r="G135" s="36">
        <v>10339.950000000001</v>
      </c>
      <c r="H135" s="36">
        <v>10599.150000000001</v>
      </c>
      <c r="I135" s="36">
        <v>10676.2</v>
      </c>
      <c r="J135" s="36">
        <v>10728.750000000002</v>
      </c>
      <c r="K135" s="31">
        <v>10623.65</v>
      </c>
      <c r="L135" s="31">
        <v>10494.05</v>
      </c>
      <c r="M135" s="31">
        <v>4.30213</v>
      </c>
      <c r="N135" s="1"/>
      <c r="O135" s="1"/>
    </row>
    <row r="136" spans="1:15" ht="12.75" customHeight="1">
      <c r="A136" s="52">
        <v>127</v>
      </c>
      <c r="B136" s="54" t="s">
        <v>286</v>
      </c>
      <c r="C136" s="31">
        <v>574.4</v>
      </c>
      <c r="D136" s="36">
        <v>574.13333333333333</v>
      </c>
      <c r="E136" s="36">
        <v>565.86666666666667</v>
      </c>
      <c r="F136" s="36">
        <v>557.33333333333337</v>
      </c>
      <c r="G136" s="36">
        <v>549.06666666666672</v>
      </c>
      <c r="H136" s="36">
        <v>582.66666666666663</v>
      </c>
      <c r="I136" s="36">
        <v>590.93333333333328</v>
      </c>
      <c r="J136" s="36">
        <v>599.46666666666658</v>
      </c>
      <c r="K136" s="31">
        <v>582.4</v>
      </c>
      <c r="L136" s="31">
        <v>565.6</v>
      </c>
      <c r="M136" s="31">
        <v>13.088200000000001</v>
      </c>
      <c r="N136" s="1"/>
      <c r="O136" s="1"/>
    </row>
    <row r="137" spans="1:15" ht="12.75" customHeight="1">
      <c r="A137" s="52">
        <v>128</v>
      </c>
      <c r="B137" s="54" t="s">
        <v>176</v>
      </c>
      <c r="C137" s="31">
        <v>1044.55</v>
      </c>
      <c r="D137" s="36">
        <v>1042.7833333333335</v>
      </c>
      <c r="E137" s="36">
        <v>1035.5666666666671</v>
      </c>
      <c r="F137" s="36">
        <v>1026.5833333333335</v>
      </c>
      <c r="G137" s="36">
        <v>1019.366666666667</v>
      </c>
      <c r="H137" s="36">
        <v>1051.7666666666671</v>
      </c>
      <c r="I137" s="36">
        <v>1058.9833333333338</v>
      </c>
      <c r="J137" s="36">
        <v>1067.9666666666672</v>
      </c>
      <c r="K137" s="31">
        <v>1050</v>
      </c>
      <c r="L137" s="31">
        <v>1033.8</v>
      </c>
      <c r="M137" s="31">
        <v>5.1592599999999997</v>
      </c>
      <c r="N137" s="1"/>
      <c r="O137" s="1"/>
    </row>
    <row r="138" spans="1:15" ht="12.75" customHeight="1">
      <c r="A138" s="52">
        <v>129</v>
      </c>
      <c r="B138" s="54" t="s">
        <v>179</v>
      </c>
      <c r="C138" s="31">
        <v>939.65</v>
      </c>
      <c r="D138" s="36">
        <v>940.35</v>
      </c>
      <c r="E138" s="36">
        <v>932.80000000000007</v>
      </c>
      <c r="F138" s="36">
        <v>925.95</v>
      </c>
      <c r="G138" s="36">
        <v>918.40000000000009</v>
      </c>
      <c r="H138" s="36">
        <v>947.2</v>
      </c>
      <c r="I138" s="36">
        <v>954.75</v>
      </c>
      <c r="J138" s="36">
        <v>961.6</v>
      </c>
      <c r="K138" s="31">
        <v>947.9</v>
      </c>
      <c r="L138" s="31">
        <v>933.5</v>
      </c>
      <c r="M138" s="31">
        <v>2.9970699999999999</v>
      </c>
      <c r="N138" s="1"/>
      <c r="O138" s="1"/>
    </row>
    <row r="139" spans="1:15" ht="12.75" customHeight="1">
      <c r="A139" s="52">
        <v>130</v>
      </c>
      <c r="B139" s="54" t="s">
        <v>181</v>
      </c>
      <c r="C139" s="31">
        <v>99.25</v>
      </c>
      <c r="D139" s="36">
        <v>98.933333333333337</v>
      </c>
      <c r="E139" s="36">
        <v>97.51666666666668</v>
      </c>
      <c r="F139" s="36">
        <v>95.783333333333346</v>
      </c>
      <c r="G139" s="36">
        <v>94.366666666666688</v>
      </c>
      <c r="H139" s="36">
        <v>100.66666666666667</v>
      </c>
      <c r="I139" s="36">
        <v>102.08333333333333</v>
      </c>
      <c r="J139" s="36">
        <v>103.81666666666666</v>
      </c>
      <c r="K139" s="31">
        <v>100.35</v>
      </c>
      <c r="L139" s="31">
        <v>97.2</v>
      </c>
      <c r="M139" s="31">
        <v>91.708039999999997</v>
      </c>
      <c r="N139" s="1"/>
      <c r="O139" s="1"/>
    </row>
    <row r="140" spans="1:15" ht="12.75" customHeight="1">
      <c r="A140" s="52">
        <v>131</v>
      </c>
      <c r="B140" s="54" t="s">
        <v>182</v>
      </c>
      <c r="C140" s="31">
        <v>2484</v>
      </c>
      <c r="D140" s="36">
        <v>2479.6666666666665</v>
      </c>
      <c r="E140" s="36">
        <v>2459.333333333333</v>
      </c>
      <c r="F140" s="36">
        <v>2434.6666666666665</v>
      </c>
      <c r="G140" s="36">
        <v>2414.333333333333</v>
      </c>
      <c r="H140" s="36">
        <v>2504.333333333333</v>
      </c>
      <c r="I140" s="36">
        <v>2524.6666666666661</v>
      </c>
      <c r="J140" s="36">
        <v>2549.333333333333</v>
      </c>
      <c r="K140" s="31">
        <v>2500</v>
      </c>
      <c r="L140" s="31">
        <v>2455</v>
      </c>
      <c r="M140" s="31">
        <v>2.1157599999999999</v>
      </c>
      <c r="N140" s="1"/>
      <c r="O140" s="1"/>
    </row>
    <row r="141" spans="1:15" ht="12.75" customHeight="1">
      <c r="A141" s="52">
        <v>132</v>
      </c>
      <c r="B141" s="54" t="s">
        <v>183</v>
      </c>
      <c r="C141" s="31">
        <v>109003.95</v>
      </c>
      <c r="D141" s="36">
        <v>108954.23333333334</v>
      </c>
      <c r="E141" s="36">
        <v>108109.71666666667</v>
      </c>
      <c r="F141" s="36">
        <v>107215.48333333334</v>
      </c>
      <c r="G141" s="36">
        <v>106370.96666666667</v>
      </c>
      <c r="H141" s="36">
        <v>109848.46666666667</v>
      </c>
      <c r="I141" s="36">
        <v>110692.98333333334</v>
      </c>
      <c r="J141" s="36">
        <v>111587.21666666667</v>
      </c>
      <c r="K141" s="31">
        <v>109798.75</v>
      </c>
      <c r="L141" s="31">
        <v>108060</v>
      </c>
      <c r="M141" s="31">
        <v>7.0749999999999993E-2</v>
      </c>
      <c r="N141" s="1"/>
      <c r="O141" s="1"/>
    </row>
    <row r="142" spans="1:15" ht="12.75" customHeight="1">
      <c r="A142" s="52">
        <v>133</v>
      </c>
      <c r="B142" s="54" t="s">
        <v>287</v>
      </c>
      <c r="C142" s="31">
        <v>65.05</v>
      </c>
      <c r="D142" s="36">
        <v>65.333333333333329</v>
      </c>
      <c r="E142" s="36">
        <v>64.516666666666652</v>
      </c>
      <c r="F142" s="36">
        <v>63.98333333333332</v>
      </c>
      <c r="G142" s="36">
        <v>63.166666666666643</v>
      </c>
      <c r="H142" s="36">
        <v>65.86666666666666</v>
      </c>
      <c r="I142" s="36">
        <v>66.683333333333351</v>
      </c>
      <c r="J142" s="36">
        <v>67.216666666666669</v>
      </c>
      <c r="K142" s="31">
        <v>66.150000000000006</v>
      </c>
      <c r="L142" s="31">
        <v>64.8</v>
      </c>
      <c r="M142" s="31">
        <v>22.000540000000001</v>
      </c>
      <c r="N142" s="1"/>
      <c r="O142" s="1"/>
    </row>
    <row r="143" spans="1:15" ht="12.75" customHeight="1">
      <c r="A143" s="52">
        <v>134</v>
      </c>
      <c r="B143" s="54" t="s">
        <v>184</v>
      </c>
      <c r="C143" s="31">
        <v>1331</v>
      </c>
      <c r="D143" s="36">
        <v>1328.2166666666667</v>
      </c>
      <c r="E143" s="36">
        <v>1317.4333333333334</v>
      </c>
      <c r="F143" s="36">
        <v>1303.8666666666668</v>
      </c>
      <c r="G143" s="36">
        <v>1293.0833333333335</v>
      </c>
      <c r="H143" s="36">
        <v>1341.7833333333333</v>
      </c>
      <c r="I143" s="36">
        <v>1352.5666666666666</v>
      </c>
      <c r="J143" s="36">
        <v>1366.1333333333332</v>
      </c>
      <c r="K143" s="31">
        <v>1339</v>
      </c>
      <c r="L143" s="31">
        <v>1314.65</v>
      </c>
      <c r="M143" s="31">
        <v>5.4540600000000001</v>
      </c>
      <c r="N143" s="1"/>
      <c r="O143" s="1"/>
    </row>
    <row r="144" spans="1:15" ht="12.75" customHeight="1">
      <c r="A144" s="52">
        <v>135</v>
      </c>
      <c r="B144" s="54" t="s">
        <v>186</v>
      </c>
      <c r="C144" s="31">
        <v>4490.8999999999996</v>
      </c>
      <c r="D144" s="36">
        <v>4488.333333333333</v>
      </c>
      <c r="E144" s="36">
        <v>4437.6666666666661</v>
      </c>
      <c r="F144" s="36">
        <v>4384.4333333333334</v>
      </c>
      <c r="G144" s="36">
        <v>4333.7666666666664</v>
      </c>
      <c r="H144" s="36">
        <v>4541.5666666666657</v>
      </c>
      <c r="I144" s="36">
        <v>4592.2333333333318</v>
      </c>
      <c r="J144" s="36">
        <v>4645.4666666666653</v>
      </c>
      <c r="K144" s="31">
        <v>4539</v>
      </c>
      <c r="L144" s="31">
        <v>4435.1000000000004</v>
      </c>
      <c r="M144" s="31">
        <v>1.7562500000000001</v>
      </c>
      <c r="N144" s="1"/>
      <c r="O144" s="1"/>
    </row>
    <row r="145" spans="1:15" ht="12.75" customHeight="1">
      <c r="A145" s="52">
        <v>136</v>
      </c>
      <c r="B145" s="54" t="s">
        <v>187</v>
      </c>
      <c r="C145" s="31">
        <v>4489.1499999999996</v>
      </c>
      <c r="D145" s="36">
        <v>4503.5999999999995</v>
      </c>
      <c r="E145" s="36">
        <v>4455.8499999999985</v>
      </c>
      <c r="F145" s="36">
        <v>4422.5499999999993</v>
      </c>
      <c r="G145" s="36">
        <v>4374.7999999999984</v>
      </c>
      <c r="H145" s="36">
        <v>4536.8999999999987</v>
      </c>
      <c r="I145" s="36">
        <v>4584.6500000000005</v>
      </c>
      <c r="J145" s="36">
        <v>4617.9499999999989</v>
      </c>
      <c r="K145" s="31">
        <v>4551.3500000000004</v>
      </c>
      <c r="L145" s="31">
        <v>4470.3</v>
      </c>
      <c r="M145" s="31">
        <v>1.0194000000000001</v>
      </c>
      <c r="N145" s="1"/>
      <c r="O145" s="1"/>
    </row>
    <row r="146" spans="1:15" ht="12.75" customHeight="1">
      <c r="A146" s="52">
        <v>137</v>
      </c>
      <c r="B146" s="54" t="s">
        <v>188</v>
      </c>
      <c r="C146" s="31">
        <v>22819.4</v>
      </c>
      <c r="D146" s="36">
        <v>22704.016666666666</v>
      </c>
      <c r="E146" s="36">
        <v>22568.033333333333</v>
      </c>
      <c r="F146" s="36">
        <v>22316.666666666668</v>
      </c>
      <c r="G146" s="36">
        <v>22180.683333333334</v>
      </c>
      <c r="H146" s="36">
        <v>22955.383333333331</v>
      </c>
      <c r="I146" s="36">
        <v>23091.366666666661</v>
      </c>
      <c r="J146" s="36">
        <v>23342.73333333333</v>
      </c>
      <c r="K146" s="31">
        <v>22840</v>
      </c>
      <c r="L146" s="31">
        <v>22452.65</v>
      </c>
      <c r="M146" s="31">
        <v>0.57532000000000005</v>
      </c>
      <c r="N146" s="1"/>
      <c r="O146" s="1"/>
    </row>
    <row r="147" spans="1:15" ht="12.75" customHeight="1">
      <c r="A147" s="52">
        <v>138</v>
      </c>
      <c r="B147" s="54" t="s">
        <v>467</v>
      </c>
      <c r="C147" s="31">
        <v>54.2</v>
      </c>
      <c r="D147" s="36">
        <v>54.5</v>
      </c>
      <c r="E147" s="36">
        <v>53.55</v>
      </c>
      <c r="F147" s="36">
        <v>52.9</v>
      </c>
      <c r="G147" s="36">
        <v>51.949999999999996</v>
      </c>
      <c r="H147" s="36">
        <v>55.15</v>
      </c>
      <c r="I147" s="36">
        <v>56.1</v>
      </c>
      <c r="J147" s="36">
        <v>56.75</v>
      </c>
      <c r="K147" s="31">
        <v>55.45</v>
      </c>
      <c r="L147" s="31">
        <v>53.85</v>
      </c>
      <c r="M147" s="31">
        <v>434.12810999999999</v>
      </c>
      <c r="N147" s="1"/>
      <c r="O147" s="1"/>
    </row>
    <row r="148" spans="1:15" ht="12.75" customHeight="1">
      <c r="A148" s="52">
        <v>139</v>
      </c>
      <c r="B148" s="54" t="s">
        <v>189</v>
      </c>
      <c r="C148" s="31">
        <v>148.85</v>
      </c>
      <c r="D148" s="36">
        <v>148.71666666666667</v>
      </c>
      <c r="E148" s="36">
        <v>147.53333333333333</v>
      </c>
      <c r="F148" s="36">
        <v>146.21666666666667</v>
      </c>
      <c r="G148" s="36">
        <v>145.03333333333333</v>
      </c>
      <c r="H148" s="36">
        <v>150.03333333333333</v>
      </c>
      <c r="I148" s="36">
        <v>151.21666666666667</v>
      </c>
      <c r="J148" s="36">
        <v>152.53333333333333</v>
      </c>
      <c r="K148" s="31">
        <v>149.9</v>
      </c>
      <c r="L148" s="31">
        <v>147.4</v>
      </c>
      <c r="M148" s="31">
        <v>100.32071000000001</v>
      </c>
      <c r="N148" s="1"/>
      <c r="O148" s="1"/>
    </row>
    <row r="149" spans="1:15" ht="12.75" customHeight="1">
      <c r="A149" s="52">
        <v>140</v>
      </c>
      <c r="B149" s="54" t="s">
        <v>191</v>
      </c>
      <c r="C149" s="31">
        <v>241.2</v>
      </c>
      <c r="D149" s="36">
        <v>239.80000000000004</v>
      </c>
      <c r="E149" s="36">
        <v>237.45000000000007</v>
      </c>
      <c r="F149" s="36">
        <v>233.70000000000005</v>
      </c>
      <c r="G149" s="36">
        <v>231.35000000000008</v>
      </c>
      <c r="H149" s="36">
        <v>243.55000000000007</v>
      </c>
      <c r="I149" s="36">
        <v>245.90000000000003</v>
      </c>
      <c r="J149" s="36">
        <v>249.65000000000006</v>
      </c>
      <c r="K149" s="31">
        <v>242.15</v>
      </c>
      <c r="L149" s="31">
        <v>236.05</v>
      </c>
      <c r="M149" s="31">
        <v>111.63399</v>
      </c>
      <c r="N149" s="1"/>
      <c r="O149" s="1"/>
    </row>
    <row r="150" spans="1:15" ht="12.75" customHeight="1">
      <c r="A150" s="52">
        <v>141</v>
      </c>
      <c r="B150" s="54" t="s">
        <v>275</v>
      </c>
      <c r="C150" s="31">
        <v>149.1</v>
      </c>
      <c r="D150" s="36">
        <v>150.61666666666667</v>
      </c>
      <c r="E150" s="36">
        <v>146.83333333333334</v>
      </c>
      <c r="F150" s="36">
        <v>144.56666666666666</v>
      </c>
      <c r="G150" s="36">
        <v>140.78333333333333</v>
      </c>
      <c r="H150" s="36">
        <v>152.88333333333335</v>
      </c>
      <c r="I150" s="36">
        <v>156.66666666666666</v>
      </c>
      <c r="J150" s="36">
        <v>158.93333333333337</v>
      </c>
      <c r="K150" s="31">
        <v>154.4</v>
      </c>
      <c r="L150" s="31">
        <v>148.35</v>
      </c>
      <c r="M150" s="31">
        <v>60.601889999999997</v>
      </c>
      <c r="N150" s="1"/>
      <c r="O150" s="1"/>
    </row>
    <row r="151" spans="1:15" ht="12.75" customHeight="1">
      <c r="A151" s="52">
        <v>142</v>
      </c>
      <c r="B151" s="54" t="s">
        <v>192</v>
      </c>
      <c r="C151" s="31">
        <v>1159.2</v>
      </c>
      <c r="D151" s="36">
        <v>1162.55</v>
      </c>
      <c r="E151" s="36">
        <v>1147.25</v>
      </c>
      <c r="F151" s="36">
        <v>1135.3</v>
      </c>
      <c r="G151" s="36">
        <v>1120</v>
      </c>
      <c r="H151" s="36">
        <v>1174.5</v>
      </c>
      <c r="I151" s="36">
        <v>1189.7999999999997</v>
      </c>
      <c r="J151" s="36">
        <v>1201.75</v>
      </c>
      <c r="K151" s="31">
        <v>1177.8499999999999</v>
      </c>
      <c r="L151" s="31">
        <v>1150.5999999999999</v>
      </c>
      <c r="M151" s="31">
        <v>2.7441599999999999</v>
      </c>
      <c r="N151" s="1"/>
      <c r="O151" s="1"/>
    </row>
    <row r="152" spans="1:15" ht="12.75" customHeight="1">
      <c r="A152" s="52">
        <v>143</v>
      </c>
      <c r="B152" s="54" t="s">
        <v>193</v>
      </c>
      <c r="C152" s="31">
        <v>4253.8500000000004</v>
      </c>
      <c r="D152" s="36">
        <v>4276.05</v>
      </c>
      <c r="E152" s="36">
        <v>4219.5</v>
      </c>
      <c r="F152" s="36">
        <v>4185.1499999999996</v>
      </c>
      <c r="G152" s="36">
        <v>4128.5999999999995</v>
      </c>
      <c r="H152" s="36">
        <v>4310.4000000000005</v>
      </c>
      <c r="I152" s="36">
        <v>4366.9500000000016</v>
      </c>
      <c r="J152" s="36">
        <v>4401.3000000000011</v>
      </c>
      <c r="K152" s="31">
        <v>4332.6000000000004</v>
      </c>
      <c r="L152" s="31">
        <v>4241.7</v>
      </c>
      <c r="M152" s="31">
        <v>0.51861000000000002</v>
      </c>
      <c r="N152" s="1"/>
      <c r="O152" s="1"/>
    </row>
    <row r="153" spans="1:15" ht="12.75" customHeight="1">
      <c r="A153" s="52">
        <v>144</v>
      </c>
      <c r="B153" s="54" t="s">
        <v>289</v>
      </c>
      <c r="C153" s="31">
        <v>285.85000000000002</v>
      </c>
      <c r="D153" s="36">
        <v>286.43333333333334</v>
      </c>
      <c r="E153" s="36">
        <v>282.41666666666669</v>
      </c>
      <c r="F153" s="36">
        <v>278.98333333333335</v>
      </c>
      <c r="G153" s="36">
        <v>274.9666666666667</v>
      </c>
      <c r="H153" s="36">
        <v>289.86666666666667</v>
      </c>
      <c r="I153" s="36">
        <v>293.88333333333333</v>
      </c>
      <c r="J153" s="36">
        <v>297.31666666666666</v>
      </c>
      <c r="K153" s="31">
        <v>290.45</v>
      </c>
      <c r="L153" s="31">
        <v>283</v>
      </c>
      <c r="M153" s="31">
        <v>20.200489999999999</v>
      </c>
      <c r="N153" s="1"/>
      <c r="O153" s="1"/>
    </row>
    <row r="154" spans="1:15" ht="12.75" customHeight="1">
      <c r="A154" s="52">
        <v>145</v>
      </c>
      <c r="B154" s="54" t="s">
        <v>194</v>
      </c>
      <c r="C154" s="31">
        <v>186.75</v>
      </c>
      <c r="D154" s="36">
        <v>186.45000000000002</v>
      </c>
      <c r="E154" s="36">
        <v>185.40000000000003</v>
      </c>
      <c r="F154" s="36">
        <v>184.05</v>
      </c>
      <c r="G154" s="36">
        <v>183.00000000000003</v>
      </c>
      <c r="H154" s="36">
        <v>187.80000000000004</v>
      </c>
      <c r="I154" s="36">
        <v>188.85000000000005</v>
      </c>
      <c r="J154" s="36">
        <v>190.20000000000005</v>
      </c>
      <c r="K154" s="31">
        <v>187.5</v>
      </c>
      <c r="L154" s="31">
        <v>185.1</v>
      </c>
      <c r="M154" s="31">
        <v>50.229559999999999</v>
      </c>
      <c r="N154" s="1"/>
      <c r="O154" s="1"/>
    </row>
    <row r="155" spans="1:15" ht="12.75" customHeight="1">
      <c r="A155" s="52">
        <v>146</v>
      </c>
      <c r="B155" s="54" t="s">
        <v>195</v>
      </c>
      <c r="C155" s="31">
        <v>40325.65</v>
      </c>
      <c r="D155" s="36">
        <v>40461.700000000004</v>
      </c>
      <c r="E155" s="36">
        <v>40026.30000000001</v>
      </c>
      <c r="F155" s="36">
        <v>39726.950000000004</v>
      </c>
      <c r="G155" s="36">
        <v>39291.55000000001</v>
      </c>
      <c r="H155" s="36">
        <v>40761.05000000001</v>
      </c>
      <c r="I155" s="36">
        <v>41196.450000000004</v>
      </c>
      <c r="J155" s="36">
        <v>41495.80000000001</v>
      </c>
      <c r="K155" s="31">
        <v>40897.1</v>
      </c>
      <c r="L155" s="31">
        <v>40162.35</v>
      </c>
      <c r="M155" s="31">
        <v>0.12517</v>
      </c>
      <c r="N155" s="1"/>
      <c r="O155" s="1"/>
    </row>
    <row r="156" spans="1:15" ht="12.75" customHeight="1">
      <c r="A156" s="52">
        <v>147</v>
      </c>
      <c r="B156" s="54" t="s">
        <v>292</v>
      </c>
      <c r="C156" s="31">
        <v>1281.25</v>
      </c>
      <c r="D156" s="36">
        <v>1282.7666666666667</v>
      </c>
      <c r="E156" s="36">
        <v>1265.5333333333333</v>
      </c>
      <c r="F156" s="36">
        <v>1249.8166666666666</v>
      </c>
      <c r="G156" s="36">
        <v>1232.5833333333333</v>
      </c>
      <c r="H156" s="36">
        <v>1298.4833333333333</v>
      </c>
      <c r="I156" s="36">
        <v>1315.7166666666665</v>
      </c>
      <c r="J156" s="36">
        <v>1331.4333333333334</v>
      </c>
      <c r="K156" s="31">
        <v>1300</v>
      </c>
      <c r="L156" s="31">
        <v>1267.05</v>
      </c>
      <c r="M156" s="31">
        <v>3.63869</v>
      </c>
      <c r="N156" s="1"/>
      <c r="O156" s="1"/>
    </row>
    <row r="157" spans="1:15" ht="12.75" customHeight="1">
      <c r="A157" s="52">
        <v>148</v>
      </c>
      <c r="B157" s="54" t="s">
        <v>290</v>
      </c>
      <c r="C157" s="31">
        <v>873.2</v>
      </c>
      <c r="D157" s="36">
        <v>876.23333333333323</v>
      </c>
      <c r="E157" s="36">
        <v>866.96666666666647</v>
      </c>
      <c r="F157" s="36">
        <v>860.73333333333323</v>
      </c>
      <c r="G157" s="36">
        <v>851.46666666666647</v>
      </c>
      <c r="H157" s="36">
        <v>882.46666666666647</v>
      </c>
      <c r="I157" s="36">
        <v>891.73333333333312</v>
      </c>
      <c r="J157" s="36">
        <v>897.96666666666647</v>
      </c>
      <c r="K157" s="31">
        <v>885.5</v>
      </c>
      <c r="L157" s="31">
        <v>870</v>
      </c>
      <c r="M157" s="31">
        <v>17.893879999999999</v>
      </c>
      <c r="N157" s="1"/>
      <c r="O157" s="1"/>
    </row>
    <row r="158" spans="1:15" ht="12.75" customHeight="1">
      <c r="A158" s="52">
        <v>149</v>
      </c>
      <c r="B158" s="54" t="s">
        <v>196</v>
      </c>
      <c r="C158" s="31">
        <v>1082.7</v>
      </c>
      <c r="D158" s="36">
        <v>1079.5833333333333</v>
      </c>
      <c r="E158" s="36">
        <v>1066.2166666666665</v>
      </c>
      <c r="F158" s="36">
        <v>1049.7333333333331</v>
      </c>
      <c r="G158" s="36">
        <v>1036.3666666666663</v>
      </c>
      <c r="H158" s="36">
        <v>1096.0666666666666</v>
      </c>
      <c r="I158" s="36">
        <v>1109.4333333333334</v>
      </c>
      <c r="J158" s="36">
        <v>1125.9166666666667</v>
      </c>
      <c r="K158" s="31">
        <v>1092.95</v>
      </c>
      <c r="L158" s="31">
        <v>1063.0999999999999</v>
      </c>
      <c r="M158" s="31">
        <v>19.78697</v>
      </c>
      <c r="N158" s="1"/>
      <c r="O158" s="1"/>
    </row>
    <row r="159" spans="1:15" ht="12.75" customHeight="1">
      <c r="A159" s="52">
        <v>150</v>
      </c>
      <c r="B159" s="54" t="s">
        <v>197</v>
      </c>
      <c r="C159" s="31">
        <v>5838.9</v>
      </c>
      <c r="D159" s="36">
        <v>5881.5</v>
      </c>
      <c r="E159" s="36">
        <v>5778</v>
      </c>
      <c r="F159" s="36">
        <v>5717.1</v>
      </c>
      <c r="G159" s="36">
        <v>5613.6</v>
      </c>
      <c r="H159" s="36">
        <v>5942.4</v>
      </c>
      <c r="I159" s="36">
        <v>6045.9</v>
      </c>
      <c r="J159" s="36">
        <v>6106.7999999999993</v>
      </c>
      <c r="K159" s="31">
        <v>5985</v>
      </c>
      <c r="L159" s="31">
        <v>5820.6</v>
      </c>
      <c r="M159" s="31">
        <v>2.96021</v>
      </c>
      <c r="N159" s="1"/>
      <c r="O159" s="1"/>
    </row>
    <row r="160" spans="1:15" ht="12.75" customHeight="1">
      <c r="A160" s="52">
        <v>151</v>
      </c>
      <c r="B160" s="54" t="s">
        <v>198</v>
      </c>
      <c r="C160" s="31">
        <v>238.3</v>
      </c>
      <c r="D160" s="36">
        <v>238.35</v>
      </c>
      <c r="E160" s="36">
        <v>235.7</v>
      </c>
      <c r="F160" s="36">
        <v>233.1</v>
      </c>
      <c r="G160" s="36">
        <v>230.45</v>
      </c>
      <c r="H160" s="36">
        <v>240.95</v>
      </c>
      <c r="I160" s="36">
        <v>243.60000000000002</v>
      </c>
      <c r="J160" s="36">
        <v>246.2</v>
      </c>
      <c r="K160" s="31">
        <v>241</v>
      </c>
      <c r="L160" s="31">
        <v>235.75</v>
      </c>
      <c r="M160" s="31">
        <v>17.561789999999998</v>
      </c>
      <c r="N160" s="1"/>
      <c r="O160" s="1"/>
    </row>
    <row r="161" spans="1:15" ht="12.75" customHeight="1">
      <c r="A161" s="52">
        <v>152</v>
      </c>
      <c r="B161" s="54" t="s">
        <v>199</v>
      </c>
      <c r="C161" s="31">
        <v>287.39999999999998</v>
      </c>
      <c r="D161" s="36">
        <v>284.96666666666664</v>
      </c>
      <c r="E161" s="36">
        <v>281.23333333333329</v>
      </c>
      <c r="F161" s="36">
        <v>275.06666666666666</v>
      </c>
      <c r="G161" s="36">
        <v>271.33333333333331</v>
      </c>
      <c r="H161" s="36">
        <v>291.13333333333327</v>
      </c>
      <c r="I161" s="36">
        <v>294.86666666666662</v>
      </c>
      <c r="J161" s="36">
        <v>301.03333333333325</v>
      </c>
      <c r="K161" s="31">
        <v>288.7</v>
      </c>
      <c r="L161" s="31">
        <v>278.8</v>
      </c>
      <c r="M161" s="31">
        <v>174.22069999999999</v>
      </c>
      <c r="N161" s="1"/>
      <c r="O161" s="1"/>
    </row>
    <row r="162" spans="1:15" ht="12.75" customHeight="1">
      <c r="A162" s="52">
        <v>153</v>
      </c>
      <c r="B162" s="54" t="s">
        <v>295</v>
      </c>
      <c r="C162" s="31">
        <v>17480.650000000001</v>
      </c>
      <c r="D162" s="36">
        <v>17501.816666666666</v>
      </c>
      <c r="E162" s="36">
        <v>17378.833333333332</v>
      </c>
      <c r="F162" s="36">
        <v>17277.016666666666</v>
      </c>
      <c r="G162" s="36">
        <v>17154.033333333333</v>
      </c>
      <c r="H162" s="36">
        <v>17603.633333333331</v>
      </c>
      <c r="I162" s="36">
        <v>17726.616666666669</v>
      </c>
      <c r="J162" s="36">
        <v>17828.433333333331</v>
      </c>
      <c r="K162" s="31">
        <v>17624.8</v>
      </c>
      <c r="L162" s="31">
        <v>17400</v>
      </c>
      <c r="M162" s="31">
        <v>0.15631999999999999</v>
      </c>
      <c r="N162" s="1"/>
      <c r="O162" s="1"/>
    </row>
    <row r="163" spans="1:15" ht="12.75" customHeight="1">
      <c r="A163" s="52">
        <v>154</v>
      </c>
      <c r="B163" s="54" t="s">
        <v>200</v>
      </c>
      <c r="C163" s="31">
        <v>2508.15</v>
      </c>
      <c r="D163" s="36">
        <v>2497.4333333333334</v>
      </c>
      <c r="E163" s="36">
        <v>2481.7166666666667</v>
      </c>
      <c r="F163" s="36">
        <v>2455.2833333333333</v>
      </c>
      <c r="G163" s="36">
        <v>2439.5666666666666</v>
      </c>
      <c r="H163" s="36">
        <v>2523.8666666666668</v>
      </c>
      <c r="I163" s="36">
        <v>2539.5833333333339</v>
      </c>
      <c r="J163" s="36">
        <v>2566.0166666666669</v>
      </c>
      <c r="K163" s="31">
        <v>2513.15</v>
      </c>
      <c r="L163" s="31">
        <v>2471</v>
      </c>
      <c r="M163" s="31">
        <v>2.7730600000000001</v>
      </c>
      <c r="N163" s="1"/>
      <c r="O163" s="1"/>
    </row>
    <row r="164" spans="1:15" ht="12.75" customHeight="1">
      <c r="A164" s="52">
        <v>155</v>
      </c>
      <c r="B164" s="54" t="s">
        <v>201</v>
      </c>
      <c r="C164" s="31">
        <v>3590.35</v>
      </c>
      <c r="D164" s="36">
        <v>3580.85</v>
      </c>
      <c r="E164" s="36">
        <v>3541.7</v>
      </c>
      <c r="F164" s="36">
        <v>3493.0499999999997</v>
      </c>
      <c r="G164" s="36">
        <v>3453.8999999999996</v>
      </c>
      <c r="H164" s="36">
        <v>3629.5</v>
      </c>
      <c r="I164" s="36">
        <v>3668.6500000000005</v>
      </c>
      <c r="J164" s="36">
        <v>3717.3</v>
      </c>
      <c r="K164" s="31">
        <v>3620</v>
      </c>
      <c r="L164" s="31">
        <v>3532.2</v>
      </c>
      <c r="M164" s="31">
        <v>4.5881800000000004</v>
      </c>
      <c r="N164" s="1"/>
      <c r="O164" s="1"/>
    </row>
    <row r="165" spans="1:15" ht="12.75" customHeight="1">
      <c r="A165" s="52">
        <v>156</v>
      </c>
      <c r="B165" s="54" t="s">
        <v>202</v>
      </c>
      <c r="C165" s="31">
        <v>76.900000000000006</v>
      </c>
      <c r="D165" s="36">
        <v>76.583333333333329</v>
      </c>
      <c r="E165" s="36">
        <v>74.11666666666666</v>
      </c>
      <c r="F165" s="36">
        <v>71.333333333333329</v>
      </c>
      <c r="G165" s="36">
        <v>68.86666666666666</v>
      </c>
      <c r="H165" s="36">
        <v>79.36666666666666</v>
      </c>
      <c r="I165" s="36">
        <v>81.833333333333329</v>
      </c>
      <c r="J165" s="36">
        <v>84.61666666666666</v>
      </c>
      <c r="K165" s="31">
        <v>79.05</v>
      </c>
      <c r="L165" s="31">
        <v>73.8</v>
      </c>
      <c r="M165" s="31">
        <v>1967.4003499999999</v>
      </c>
      <c r="N165" s="1"/>
      <c r="O165" s="1"/>
    </row>
    <row r="166" spans="1:15" ht="12.75" customHeight="1">
      <c r="A166" s="52">
        <v>157</v>
      </c>
      <c r="B166" s="54" t="s">
        <v>291</v>
      </c>
      <c r="C166" s="31">
        <v>772.55</v>
      </c>
      <c r="D166" s="36">
        <v>775.69999999999993</v>
      </c>
      <c r="E166" s="36">
        <v>762.84999999999991</v>
      </c>
      <c r="F166" s="36">
        <v>753.15</v>
      </c>
      <c r="G166" s="36">
        <v>740.3</v>
      </c>
      <c r="H166" s="36">
        <v>785.39999999999986</v>
      </c>
      <c r="I166" s="36">
        <v>798.25</v>
      </c>
      <c r="J166" s="36">
        <v>807.94999999999982</v>
      </c>
      <c r="K166" s="31">
        <v>788.55</v>
      </c>
      <c r="L166" s="31">
        <v>766</v>
      </c>
      <c r="M166" s="31">
        <v>6.1400800000000002</v>
      </c>
      <c r="N166" s="1"/>
      <c r="O166" s="1"/>
    </row>
    <row r="167" spans="1:15" ht="12.75" customHeight="1">
      <c r="A167" s="52">
        <v>158</v>
      </c>
      <c r="B167" s="54" t="s">
        <v>203</v>
      </c>
      <c r="C167" s="31">
        <v>5135.25</v>
      </c>
      <c r="D167" s="36">
        <v>5152</v>
      </c>
      <c r="E167" s="36">
        <v>5105.8500000000004</v>
      </c>
      <c r="F167" s="36">
        <v>5076.4500000000007</v>
      </c>
      <c r="G167" s="36">
        <v>5030.3000000000011</v>
      </c>
      <c r="H167" s="36">
        <v>5181.3999999999996</v>
      </c>
      <c r="I167" s="36">
        <v>5227.5499999999993</v>
      </c>
      <c r="J167" s="36">
        <v>5256.9499999999989</v>
      </c>
      <c r="K167" s="31">
        <v>5198.1499999999996</v>
      </c>
      <c r="L167" s="31">
        <v>5122.6000000000004</v>
      </c>
      <c r="M167" s="31">
        <v>1.8833500000000001</v>
      </c>
      <c r="N167" s="1"/>
      <c r="O167" s="1"/>
    </row>
    <row r="168" spans="1:15" ht="12.75" customHeight="1">
      <c r="A168" s="52">
        <v>159</v>
      </c>
      <c r="B168" s="54" t="s">
        <v>293</v>
      </c>
      <c r="C168" s="31">
        <v>378.15</v>
      </c>
      <c r="D168" s="36">
        <v>381.7166666666667</v>
      </c>
      <c r="E168" s="36">
        <v>373.43333333333339</v>
      </c>
      <c r="F168" s="36">
        <v>368.7166666666667</v>
      </c>
      <c r="G168" s="36">
        <v>360.43333333333339</v>
      </c>
      <c r="H168" s="36">
        <v>386.43333333333339</v>
      </c>
      <c r="I168" s="36">
        <v>394.7166666666667</v>
      </c>
      <c r="J168" s="36">
        <v>399.43333333333339</v>
      </c>
      <c r="K168" s="31">
        <v>390</v>
      </c>
      <c r="L168" s="31">
        <v>377</v>
      </c>
      <c r="M168" s="31">
        <v>19.81776</v>
      </c>
      <c r="N168" s="1"/>
      <c r="O168" s="1"/>
    </row>
    <row r="169" spans="1:15" ht="12.75" customHeight="1">
      <c r="A169" s="52">
        <v>160</v>
      </c>
      <c r="B169" s="54" t="s">
        <v>204</v>
      </c>
      <c r="C169" s="31">
        <v>200.1</v>
      </c>
      <c r="D169" s="36">
        <v>198.23333333333335</v>
      </c>
      <c r="E169" s="36">
        <v>195.9666666666667</v>
      </c>
      <c r="F169" s="36">
        <v>191.83333333333334</v>
      </c>
      <c r="G169" s="36">
        <v>189.56666666666669</v>
      </c>
      <c r="H169" s="36">
        <v>202.3666666666667</v>
      </c>
      <c r="I169" s="36">
        <v>204.63333333333335</v>
      </c>
      <c r="J169" s="36">
        <v>208.76666666666671</v>
      </c>
      <c r="K169" s="31">
        <v>200.5</v>
      </c>
      <c r="L169" s="31">
        <v>194.1</v>
      </c>
      <c r="M169" s="31">
        <v>256.27042999999998</v>
      </c>
      <c r="N169" s="1"/>
      <c r="O169" s="1"/>
    </row>
    <row r="170" spans="1:15" ht="12.75" customHeight="1">
      <c r="A170" s="52">
        <v>161</v>
      </c>
      <c r="B170" s="54" t="s">
        <v>294</v>
      </c>
      <c r="C170" s="31">
        <v>613.70000000000005</v>
      </c>
      <c r="D170" s="36">
        <v>617.15</v>
      </c>
      <c r="E170" s="36">
        <v>606.9</v>
      </c>
      <c r="F170" s="36">
        <v>600.1</v>
      </c>
      <c r="G170" s="36">
        <v>589.85</v>
      </c>
      <c r="H170" s="36">
        <v>623.94999999999993</v>
      </c>
      <c r="I170" s="36">
        <v>634.19999999999993</v>
      </c>
      <c r="J170" s="36">
        <v>640.99999999999989</v>
      </c>
      <c r="K170" s="31">
        <v>627.4</v>
      </c>
      <c r="L170" s="31">
        <v>610.35</v>
      </c>
      <c r="M170" s="31">
        <v>1.0158199999999999</v>
      </c>
      <c r="N170" s="1"/>
      <c r="O170" s="1"/>
    </row>
    <row r="171" spans="1:15" ht="12.75" customHeight="1">
      <c r="A171" s="52">
        <v>162</v>
      </c>
      <c r="B171" s="54" t="s">
        <v>208</v>
      </c>
      <c r="C171" s="31">
        <v>886.4</v>
      </c>
      <c r="D171" s="36">
        <v>889</v>
      </c>
      <c r="E171" s="36">
        <v>878.45</v>
      </c>
      <c r="F171" s="36">
        <v>870.5</v>
      </c>
      <c r="G171" s="36">
        <v>859.95</v>
      </c>
      <c r="H171" s="36">
        <v>896.95</v>
      </c>
      <c r="I171" s="36">
        <v>907.5</v>
      </c>
      <c r="J171" s="36">
        <v>915.45</v>
      </c>
      <c r="K171" s="31">
        <v>899.55</v>
      </c>
      <c r="L171" s="31">
        <v>881.05</v>
      </c>
      <c r="M171" s="31">
        <v>1.31091</v>
      </c>
      <c r="N171" s="1"/>
      <c r="O171" s="1"/>
    </row>
    <row r="172" spans="1:15" ht="12.75" customHeight="1">
      <c r="A172" s="52">
        <v>163</v>
      </c>
      <c r="B172" s="54" t="s">
        <v>210</v>
      </c>
      <c r="C172" s="31">
        <v>250.45</v>
      </c>
      <c r="D172" s="36">
        <v>247.6</v>
      </c>
      <c r="E172" s="36">
        <v>242.45</v>
      </c>
      <c r="F172" s="36">
        <v>234.45</v>
      </c>
      <c r="G172" s="36">
        <v>229.29999999999998</v>
      </c>
      <c r="H172" s="36">
        <v>255.6</v>
      </c>
      <c r="I172" s="36">
        <v>260.75</v>
      </c>
      <c r="J172" s="36">
        <v>268.75</v>
      </c>
      <c r="K172" s="31">
        <v>252.75</v>
      </c>
      <c r="L172" s="31">
        <v>239.6</v>
      </c>
      <c r="M172" s="31">
        <v>228.03288000000001</v>
      </c>
      <c r="N172" s="1"/>
      <c r="O172" s="1"/>
    </row>
    <row r="173" spans="1:15" ht="12.75" customHeight="1">
      <c r="A173" s="52">
        <v>164</v>
      </c>
      <c r="B173" s="54" t="s">
        <v>211</v>
      </c>
      <c r="C173" s="31">
        <v>2436.4499999999998</v>
      </c>
      <c r="D173" s="36">
        <v>2439.8333333333335</v>
      </c>
      <c r="E173" s="36">
        <v>2428.666666666667</v>
      </c>
      <c r="F173" s="36">
        <v>2420.8833333333337</v>
      </c>
      <c r="G173" s="36">
        <v>2409.7166666666672</v>
      </c>
      <c r="H173" s="36">
        <v>2447.6166666666668</v>
      </c>
      <c r="I173" s="36">
        <v>2458.7833333333338</v>
      </c>
      <c r="J173" s="36">
        <v>2466.5666666666666</v>
      </c>
      <c r="K173" s="31">
        <v>2451</v>
      </c>
      <c r="L173" s="31">
        <v>2432.0500000000002</v>
      </c>
      <c r="M173" s="31">
        <v>37.581499999999998</v>
      </c>
      <c r="N173" s="1"/>
      <c r="O173" s="1"/>
    </row>
    <row r="174" spans="1:15" ht="12.75" customHeight="1">
      <c r="A174" s="52">
        <v>165</v>
      </c>
      <c r="B174" s="54" t="s">
        <v>212</v>
      </c>
      <c r="C174" s="31">
        <v>96.9</v>
      </c>
      <c r="D174" s="36">
        <v>97.050000000000011</v>
      </c>
      <c r="E174" s="36">
        <v>96.15000000000002</v>
      </c>
      <c r="F174" s="36">
        <v>95.4</v>
      </c>
      <c r="G174" s="36">
        <v>94.500000000000014</v>
      </c>
      <c r="H174" s="36">
        <v>97.800000000000026</v>
      </c>
      <c r="I174" s="36">
        <v>98.7</v>
      </c>
      <c r="J174" s="36">
        <v>99.450000000000031</v>
      </c>
      <c r="K174" s="31">
        <v>97.95</v>
      </c>
      <c r="L174" s="31">
        <v>96.3</v>
      </c>
      <c r="M174" s="31">
        <v>209.29184000000001</v>
      </c>
      <c r="N174" s="1"/>
      <c r="O174" s="1"/>
    </row>
    <row r="175" spans="1:15" ht="12.75" customHeight="1">
      <c r="A175" s="52">
        <v>166</v>
      </c>
      <c r="B175" t="s">
        <v>213</v>
      </c>
      <c r="C175" s="31">
        <v>819.95</v>
      </c>
      <c r="D175" s="36">
        <v>826.75</v>
      </c>
      <c r="E175" s="36">
        <v>812.25</v>
      </c>
      <c r="F175" s="36">
        <v>804.55</v>
      </c>
      <c r="G175" s="36">
        <v>790.05</v>
      </c>
      <c r="H175" s="36">
        <v>834.45</v>
      </c>
      <c r="I175" s="36">
        <v>848.95</v>
      </c>
      <c r="J175" s="36">
        <v>856.65000000000009</v>
      </c>
      <c r="K175" s="31">
        <v>841.25</v>
      </c>
      <c r="L175" s="31">
        <v>819.05</v>
      </c>
      <c r="M175" s="31">
        <v>17.37745</v>
      </c>
      <c r="N175" s="1"/>
      <c r="O175" s="1"/>
    </row>
    <row r="176" spans="1:15" ht="12.75" customHeight="1">
      <c r="A176" s="52">
        <v>167</v>
      </c>
      <c r="B176" s="54" t="s">
        <v>214</v>
      </c>
      <c r="C176" s="31">
        <v>1373.7</v>
      </c>
      <c r="D176" s="36">
        <v>1378.0833333333333</v>
      </c>
      <c r="E176" s="36">
        <v>1363.1666666666665</v>
      </c>
      <c r="F176" s="36">
        <v>1352.6333333333332</v>
      </c>
      <c r="G176" s="36">
        <v>1337.7166666666665</v>
      </c>
      <c r="H176" s="36">
        <v>1388.6166666666666</v>
      </c>
      <c r="I176" s="36">
        <v>1403.5333333333331</v>
      </c>
      <c r="J176" s="36">
        <v>1414.0666666666666</v>
      </c>
      <c r="K176" s="31">
        <v>1393</v>
      </c>
      <c r="L176" s="31">
        <v>1367.55</v>
      </c>
      <c r="M176" s="31">
        <v>13.242699999999999</v>
      </c>
      <c r="N176" s="1"/>
      <c r="O176" s="1"/>
    </row>
    <row r="177" spans="1:15" ht="12.75" customHeight="1">
      <c r="A177" s="52">
        <v>168</v>
      </c>
      <c r="B177" s="54" t="s">
        <v>215</v>
      </c>
      <c r="C177" s="31">
        <v>603.95000000000005</v>
      </c>
      <c r="D177" s="36">
        <v>603.13333333333333</v>
      </c>
      <c r="E177" s="36">
        <v>597.86666666666667</v>
      </c>
      <c r="F177" s="36">
        <v>591.7833333333333</v>
      </c>
      <c r="G177" s="36">
        <v>586.51666666666665</v>
      </c>
      <c r="H177" s="36">
        <v>609.2166666666667</v>
      </c>
      <c r="I177" s="36">
        <v>614.48333333333335</v>
      </c>
      <c r="J177" s="36">
        <v>620.56666666666672</v>
      </c>
      <c r="K177" s="31">
        <v>608.4</v>
      </c>
      <c r="L177" s="31">
        <v>597.04999999999995</v>
      </c>
      <c r="M177" s="31">
        <v>193.05054999999999</v>
      </c>
      <c r="N177" s="1"/>
      <c r="O177" s="1"/>
    </row>
    <row r="178" spans="1:15" ht="12.75" customHeight="1">
      <c r="A178" s="52">
        <v>169</v>
      </c>
      <c r="B178" s="54" t="s">
        <v>216</v>
      </c>
      <c r="C178" s="31">
        <v>26392</v>
      </c>
      <c r="D178" s="36">
        <v>26506.866666666669</v>
      </c>
      <c r="E178" s="36">
        <v>26191.133333333339</v>
      </c>
      <c r="F178" s="36">
        <v>25990.26666666667</v>
      </c>
      <c r="G178" s="36">
        <v>25674.53333333334</v>
      </c>
      <c r="H178" s="36">
        <v>26707.733333333337</v>
      </c>
      <c r="I178" s="36">
        <v>27023.466666666667</v>
      </c>
      <c r="J178" s="36">
        <v>27224.333333333336</v>
      </c>
      <c r="K178" s="31">
        <v>26822.6</v>
      </c>
      <c r="L178" s="31">
        <v>26306</v>
      </c>
      <c r="M178" s="31">
        <v>0.20562</v>
      </c>
      <c r="N178" s="1"/>
      <c r="O178" s="1"/>
    </row>
    <row r="179" spans="1:15" ht="12.75" customHeight="1">
      <c r="A179" s="52">
        <v>170</v>
      </c>
      <c r="B179" s="54" t="s">
        <v>219</v>
      </c>
      <c r="C179" s="31">
        <v>1912.5</v>
      </c>
      <c r="D179" s="36">
        <v>1912.8500000000001</v>
      </c>
      <c r="E179" s="36">
        <v>1901.1000000000004</v>
      </c>
      <c r="F179" s="36">
        <v>1889.7000000000003</v>
      </c>
      <c r="G179" s="36">
        <v>1877.9500000000005</v>
      </c>
      <c r="H179" s="36">
        <v>1924.2500000000002</v>
      </c>
      <c r="I179" s="36">
        <v>1935.9999999999998</v>
      </c>
      <c r="J179" s="36">
        <v>1947.4</v>
      </c>
      <c r="K179" s="31">
        <v>1924.6</v>
      </c>
      <c r="L179" s="31">
        <v>1901.45</v>
      </c>
      <c r="M179" s="31">
        <v>6.3336199999999998</v>
      </c>
      <c r="N179" s="1"/>
      <c r="O179" s="1"/>
    </row>
    <row r="180" spans="1:15" ht="12.75" customHeight="1">
      <c r="A180" s="52">
        <v>171</v>
      </c>
      <c r="B180" s="54" t="s">
        <v>217</v>
      </c>
      <c r="C180" s="31">
        <v>3778.75</v>
      </c>
      <c r="D180" s="36">
        <v>3790.15</v>
      </c>
      <c r="E180" s="36">
        <v>3749.4</v>
      </c>
      <c r="F180" s="36">
        <v>3720.05</v>
      </c>
      <c r="G180" s="36">
        <v>3679.3</v>
      </c>
      <c r="H180" s="36">
        <v>3819.5</v>
      </c>
      <c r="I180" s="36">
        <v>3860.25</v>
      </c>
      <c r="J180" s="36">
        <v>3889.6</v>
      </c>
      <c r="K180" s="31">
        <v>3830.9</v>
      </c>
      <c r="L180" s="31">
        <v>3760.8</v>
      </c>
      <c r="M180" s="31">
        <v>1.4879599999999999</v>
      </c>
      <c r="N180" s="1"/>
      <c r="O180" s="1"/>
    </row>
    <row r="181" spans="1:15" ht="12.75" customHeight="1">
      <c r="A181" s="52">
        <v>172</v>
      </c>
      <c r="B181" s="54" t="s">
        <v>296</v>
      </c>
      <c r="C181" s="31">
        <v>598.9</v>
      </c>
      <c r="D181" s="36">
        <v>595.30000000000007</v>
      </c>
      <c r="E181" s="36">
        <v>590.60000000000014</v>
      </c>
      <c r="F181" s="36">
        <v>582.30000000000007</v>
      </c>
      <c r="G181" s="36">
        <v>577.60000000000014</v>
      </c>
      <c r="H181" s="36">
        <v>603.60000000000014</v>
      </c>
      <c r="I181" s="36">
        <v>608.30000000000018</v>
      </c>
      <c r="J181" s="36">
        <v>616.60000000000014</v>
      </c>
      <c r="K181" s="31">
        <v>600</v>
      </c>
      <c r="L181" s="31">
        <v>587</v>
      </c>
      <c r="M181" s="31">
        <v>10.344720000000001</v>
      </c>
      <c r="N181" s="1"/>
      <c r="O181" s="1"/>
    </row>
    <row r="182" spans="1:15" ht="12.75" customHeight="1">
      <c r="A182" s="52">
        <v>173</v>
      </c>
      <c r="B182" s="54" t="s">
        <v>218</v>
      </c>
      <c r="C182" s="31">
        <v>2368.6999999999998</v>
      </c>
      <c r="D182" s="36">
        <v>2354.6833333333329</v>
      </c>
      <c r="E182" s="36">
        <v>2335.766666666666</v>
      </c>
      <c r="F182" s="36">
        <v>2302.833333333333</v>
      </c>
      <c r="G182" s="36">
        <v>2283.9166666666661</v>
      </c>
      <c r="H182" s="36">
        <v>2387.6166666666659</v>
      </c>
      <c r="I182" s="36">
        <v>2406.5333333333328</v>
      </c>
      <c r="J182" s="36">
        <v>2439.4666666666658</v>
      </c>
      <c r="K182" s="31">
        <v>2373.6</v>
      </c>
      <c r="L182" s="31">
        <v>2321.75</v>
      </c>
      <c r="M182" s="31">
        <v>5.2885200000000001</v>
      </c>
      <c r="N182" s="1"/>
      <c r="O182" s="1"/>
    </row>
    <row r="183" spans="1:15" ht="12.75" customHeight="1">
      <c r="A183" s="52">
        <v>174</v>
      </c>
      <c r="B183" s="54" t="s">
        <v>220</v>
      </c>
      <c r="C183" s="31">
        <v>1147.6500000000001</v>
      </c>
      <c r="D183" s="36">
        <v>1149.0666666666666</v>
      </c>
      <c r="E183" s="36">
        <v>1141.1333333333332</v>
      </c>
      <c r="F183" s="36">
        <v>1134.6166666666666</v>
      </c>
      <c r="G183" s="36">
        <v>1126.6833333333332</v>
      </c>
      <c r="H183" s="36">
        <v>1155.5833333333333</v>
      </c>
      <c r="I183" s="36">
        <v>1163.5166666666667</v>
      </c>
      <c r="J183" s="36">
        <v>1170.0333333333333</v>
      </c>
      <c r="K183" s="31">
        <v>1157</v>
      </c>
      <c r="L183" s="31">
        <v>1142.55</v>
      </c>
      <c r="M183" s="31">
        <v>9.6284200000000002</v>
      </c>
      <c r="N183" s="1"/>
      <c r="O183" s="1"/>
    </row>
    <row r="184" spans="1:15" ht="12.75" customHeight="1">
      <c r="A184" s="52">
        <v>175</v>
      </c>
      <c r="B184" s="54" t="s">
        <v>221</v>
      </c>
      <c r="C184" s="31">
        <v>593.6</v>
      </c>
      <c r="D184" s="36">
        <v>596.26666666666677</v>
      </c>
      <c r="E184" s="36">
        <v>589.58333333333348</v>
      </c>
      <c r="F184" s="36">
        <v>585.56666666666672</v>
      </c>
      <c r="G184" s="36">
        <v>578.88333333333344</v>
      </c>
      <c r="H184" s="36">
        <v>600.28333333333353</v>
      </c>
      <c r="I184" s="36">
        <v>606.9666666666667</v>
      </c>
      <c r="J184" s="36">
        <v>610.98333333333358</v>
      </c>
      <c r="K184" s="31">
        <v>602.95000000000005</v>
      </c>
      <c r="L184" s="31">
        <v>592.25</v>
      </c>
      <c r="M184" s="31">
        <v>4.76309</v>
      </c>
      <c r="N184" s="1"/>
      <c r="O184" s="1"/>
    </row>
    <row r="185" spans="1:15" ht="12.75" customHeight="1">
      <c r="A185" s="52">
        <v>176</v>
      </c>
      <c r="B185" s="54" t="s">
        <v>222</v>
      </c>
      <c r="C185" s="31">
        <v>800.7</v>
      </c>
      <c r="D185" s="36">
        <v>808.56666666666661</v>
      </c>
      <c r="E185" s="36">
        <v>787.38333333333321</v>
      </c>
      <c r="F185" s="36">
        <v>774.06666666666661</v>
      </c>
      <c r="G185" s="36">
        <v>752.88333333333321</v>
      </c>
      <c r="H185" s="36">
        <v>821.88333333333321</v>
      </c>
      <c r="I185" s="36">
        <v>843.06666666666661</v>
      </c>
      <c r="J185" s="36">
        <v>856.38333333333321</v>
      </c>
      <c r="K185" s="31">
        <v>829.75</v>
      </c>
      <c r="L185" s="31">
        <v>795.25</v>
      </c>
      <c r="M185" s="31">
        <v>12.82316</v>
      </c>
      <c r="N185" s="1"/>
      <c r="O185" s="1"/>
    </row>
    <row r="186" spans="1:15" ht="12.75" customHeight="1">
      <c r="A186" s="52">
        <v>177</v>
      </c>
      <c r="B186" s="54" t="s">
        <v>223</v>
      </c>
      <c r="C186" s="31">
        <v>1057.9000000000001</v>
      </c>
      <c r="D186" s="36">
        <v>1061.7166666666667</v>
      </c>
      <c r="E186" s="36">
        <v>1052.3333333333335</v>
      </c>
      <c r="F186" s="36">
        <v>1046.7666666666669</v>
      </c>
      <c r="G186" s="36">
        <v>1037.3833333333337</v>
      </c>
      <c r="H186" s="36">
        <v>1067.2833333333333</v>
      </c>
      <c r="I186" s="36">
        <v>1076.6666666666665</v>
      </c>
      <c r="J186" s="36">
        <v>1082.2333333333331</v>
      </c>
      <c r="K186" s="31">
        <v>1071.0999999999999</v>
      </c>
      <c r="L186" s="31">
        <v>1056.1500000000001</v>
      </c>
      <c r="M186" s="31">
        <v>3.37323</v>
      </c>
      <c r="N186" s="1"/>
      <c r="O186" s="1"/>
    </row>
    <row r="187" spans="1:15" ht="12.75" customHeight="1">
      <c r="A187" s="52">
        <v>178</v>
      </c>
      <c r="B187" s="54" t="s">
        <v>224</v>
      </c>
      <c r="C187" s="31">
        <v>1898.15</v>
      </c>
      <c r="D187" s="36">
        <v>1907.8833333333332</v>
      </c>
      <c r="E187" s="36">
        <v>1881.8666666666663</v>
      </c>
      <c r="F187" s="36">
        <v>1865.583333333333</v>
      </c>
      <c r="G187" s="36">
        <v>1839.5666666666662</v>
      </c>
      <c r="H187" s="36">
        <v>1924.1666666666665</v>
      </c>
      <c r="I187" s="36">
        <v>1950.1833333333334</v>
      </c>
      <c r="J187" s="36">
        <v>1966.4666666666667</v>
      </c>
      <c r="K187" s="31">
        <v>1933.9</v>
      </c>
      <c r="L187" s="31">
        <v>1891.6</v>
      </c>
      <c r="M187" s="31">
        <v>3.55992</v>
      </c>
      <c r="N187" s="1"/>
      <c r="O187" s="1"/>
    </row>
    <row r="188" spans="1:15" ht="12.75" customHeight="1">
      <c r="A188" s="52">
        <v>179</v>
      </c>
      <c r="B188" s="54" t="s">
        <v>225</v>
      </c>
      <c r="C188" s="31">
        <v>880.95</v>
      </c>
      <c r="D188" s="36">
        <v>880.93333333333339</v>
      </c>
      <c r="E188" s="36">
        <v>875.91666666666674</v>
      </c>
      <c r="F188" s="36">
        <v>870.88333333333333</v>
      </c>
      <c r="G188" s="36">
        <v>865.86666666666667</v>
      </c>
      <c r="H188" s="36">
        <v>885.96666666666681</v>
      </c>
      <c r="I188" s="36">
        <v>890.98333333333346</v>
      </c>
      <c r="J188" s="36">
        <v>896.01666666666688</v>
      </c>
      <c r="K188" s="31">
        <v>885.95</v>
      </c>
      <c r="L188" s="31">
        <v>875.9</v>
      </c>
      <c r="M188" s="31">
        <v>10.84407</v>
      </c>
      <c r="N188" s="1"/>
      <c r="O188" s="1"/>
    </row>
    <row r="189" spans="1:15" ht="12.75" customHeight="1">
      <c r="A189" s="52">
        <v>180</v>
      </c>
      <c r="B189" s="54" t="s">
        <v>297</v>
      </c>
      <c r="C189" s="31">
        <v>7288.15</v>
      </c>
      <c r="D189" s="36">
        <v>7281.05</v>
      </c>
      <c r="E189" s="36">
        <v>7246.1</v>
      </c>
      <c r="F189" s="36">
        <v>7204.05</v>
      </c>
      <c r="G189" s="36">
        <v>7169.1</v>
      </c>
      <c r="H189" s="36">
        <v>7323.1</v>
      </c>
      <c r="I189" s="36">
        <v>7358.0499999999993</v>
      </c>
      <c r="J189" s="36">
        <v>7400.1</v>
      </c>
      <c r="K189" s="31">
        <v>7316</v>
      </c>
      <c r="L189" s="31">
        <v>7239</v>
      </c>
      <c r="M189" s="31">
        <v>0.65434000000000003</v>
      </c>
      <c r="N189" s="1"/>
      <c r="O189" s="1"/>
    </row>
    <row r="190" spans="1:15" ht="12.75" customHeight="1">
      <c r="A190" s="52">
        <v>181</v>
      </c>
      <c r="B190" s="54" t="s">
        <v>226</v>
      </c>
      <c r="C190" s="31">
        <v>640.65</v>
      </c>
      <c r="D190" s="36">
        <v>639.33333333333337</v>
      </c>
      <c r="E190" s="36">
        <v>634.4666666666667</v>
      </c>
      <c r="F190" s="36">
        <v>628.2833333333333</v>
      </c>
      <c r="G190" s="36">
        <v>623.41666666666663</v>
      </c>
      <c r="H190" s="36">
        <v>645.51666666666677</v>
      </c>
      <c r="I190" s="36">
        <v>650.38333333333333</v>
      </c>
      <c r="J190" s="36">
        <v>656.56666666666683</v>
      </c>
      <c r="K190" s="31">
        <v>644.20000000000005</v>
      </c>
      <c r="L190" s="31">
        <v>633.15</v>
      </c>
      <c r="M190" s="31">
        <v>111.08349</v>
      </c>
      <c r="N190" s="1"/>
      <c r="O190" s="1"/>
    </row>
    <row r="191" spans="1:15" ht="12.75" customHeight="1">
      <c r="A191" s="52">
        <v>182</v>
      </c>
      <c r="B191" s="54" t="s">
        <v>227</v>
      </c>
      <c r="C191" s="31">
        <v>265.55</v>
      </c>
      <c r="D191" s="36">
        <v>264.86666666666662</v>
      </c>
      <c r="E191" s="36">
        <v>262.98333333333323</v>
      </c>
      <c r="F191" s="36">
        <v>260.41666666666663</v>
      </c>
      <c r="G191" s="36">
        <v>258.53333333333325</v>
      </c>
      <c r="H191" s="36">
        <v>267.43333333333322</v>
      </c>
      <c r="I191" s="36">
        <v>269.31666666666655</v>
      </c>
      <c r="J191" s="36">
        <v>271.88333333333321</v>
      </c>
      <c r="K191" s="31">
        <v>266.75</v>
      </c>
      <c r="L191" s="31">
        <v>262.3</v>
      </c>
      <c r="M191" s="31">
        <v>84.253649999999993</v>
      </c>
      <c r="N191" s="1"/>
      <c r="O191" s="1"/>
    </row>
    <row r="192" spans="1:15" ht="12.75" customHeight="1">
      <c r="A192" s="52">
        <v>183</v>
      </c>
      <c r="B192" s="54" t="s">
        <v>228</v>
      </c>
      <c r="C192" s="31">
        <v>130.44999999999999</v>
      </c>
      <c r="D192" s="36">
        <v>131.83333333333334</v>
      </c>
      <c r="E192" s="36">
        <v>128.66666666666669</v>
      </c>
      <c r="F192" s="36">
        <v>126.88333333333335</v>
      </c>
      <c r="G192" s="36">
        <v>123.7166666666667</v>
      </c>
      <c r="H192" s="36">
        <v>133.61666666666667</v>
      </c>
      <c r="I192" s="36">
        <v>136.78333333333336</v>
      </c>
      <c r="J192" s="36">
        <v>138.56666666666666</v>
      </c>
      <c r="K192" s="31">
        <v>135</v>
      </c>
      <c r="L192" s="31">
        <v>130.05000000000001</v>
      </c>
      <c r="M192" s="31">
        <v>624.20822999999996</v>
      </c>
      <c r="N192" s="1"/>
      <c r="O192" s="1"/>
    </row>
    <row r="193" spans="1:15" ht="12.75" customHeight="1">
      <c r="A193" s="52">
        <v>184</v>
      </c>
      <c r="B193" s="54" t="s">
        <v>229</v>
      </c>
      <c r="C193" s="31">
        <v>3606.15</v>
      </c>
      <c r="D193" s="36">
        <v>3600.2333333333336</v>
      </c>
      <c r="E193" s="36">
        <v>3581.166666666667</v>
      </c>
      <c r="F193" s="36">
        <v>3556.1833333333334</v>
      </c>
      <c r="G193" s="36">
        <v>3537.1166666666668</v>
      </c>
      <c r="H193" s="36">
        <v>3625.2166666666672</v>
      </c>
      <c r="I193" s="36">
        <v>3644.2833333333338</v>
      </c>
      <c r="J193" s="36">
        <v>3669.2666666666673</v>
      </c>
      <c r="K193" s="31">
        <v>3619.3</v>
      </c>
      <c r="L193" s="31">
        <v>3575.25</v>
      </c>
      <c r="M193" s="31">
        <v>13.95753</v>
      </c>
      <c r="N193" s="1"/>
      <c r="O193" s="1"/>
    </row>
    <row r="194" spans="1:15" ht="12.75" customHeight="1">
      <c r="A194" s="52">
        <v>185</v>
      </c>
      <c r="B194" s="54" t="s">
        <v>230</v>
      </c>
      <c r="C194" s="31">
        <v>1289.8</v>
      </c>
      <c r="D194" s="36">
        <v>1291.6000000000001</v>
      </c>
      <c r="E194" s="36">
        <v>1281.2000000000003</v>
      </c>
      <c r="F194" s="36">
        <v>1272.6000000000001</v>
      </c>
      <c r="G194" s="36">
        <v>1262.2000000000003</v>
      </c>
      <c r="H194" s="36">
        <v>1300.2000000000003</v>
      </c>
      <c r="I194" s="36">
        <v>1310.6000000000004</v>
      </c>
      <c r="J194" s="36">
        <v>1319.2000000000003</v>
      </c>
      <c r="K194" s="31">
        <v>1302</v>
      </c>
      <c r="L194" s="31">
        <v>1283</v>
      </c>
      <c r="M194" s="31">
        <v>19.67717</v>
      </c>
      <c r="N194" s="1"/>
      <c r="O194" s="1"/>
    </row>
    <row r="195" spans="1:15" ht="12.75" customHeight="1">
      <c r="A195" s="52">
        <v>186</v>
      </c>
      <c r="B195" s="54" t="s">
        <v>301</v>
      </c>
      <c r="C195" s="31">
        <v>3346</v>
      </c>
      <c r="D195" s="36">
        <v>3325.6833333333329</v>
      </c>
      <c r="E195" s="36">
        <v>3287.3666666666659</v>
      </c>
      <c r="F195" s="36">
        <v>3228.7333333333331</v>
      </c>
      <c r="G195" s="36">
        <v>3190.4166666666661</v>
      </c>
      <c r="H195" s="36">
        <v>3384.3166666666657</v>
      </c>
      <c r="I195" s="36">
        <v>3422.6333333333323</v>
      </c>
      <c r="J195" s="36">
        <v>3481.2666666666655</v>
      </c>
      <c r="K195" s="31">
        <v>3364</v>
      </c>
      <c r="L195" s="31">
        <v>3267.05</v>
      </c>
      <c r="M195" s="31">
        <v>0.82530000000000003</v>
      </c>
      <c r="N195" s="1"/>
      <c r="O195" s="1"/>
    </row>
    <row r="196" spans="1:15" ht="12.75" customHeight="1">
      <c r="A196" s="52">
        <v>187</v>
      </c>
      <c r="B196" s="54" t="s">
        <v>231</v>
      </c>
      <c r="C196" s="31">
        <v>3339.5</v>
      </c>
      <c r="D196" s="36">
        <v>3312.7666666666664</v>
      </c>
      <c r="E196" s="36">
        <v>3273.5333333333328</v>
      </c>
      <c r="F196" s="36">
        <v>3207.5666666666666</v>
      </c>
      <c r="G196" s="36">
        <v>3168.333333333333</v>
      </c>
      <c r="H196" s="36">
        <v>3378.7333333333327</v>
      </c>
      <c r="I196" s="36">
        <v>3417.9666666666662</v>
      </c>
      <c r="J196" s="36">
        <v>3483.9333333333325</v>
      </c>
      <c r="K196" s="31">
        <v>3352</v>
      </c>
      <c r="L196" s="31">
        <v>3246.8</v>
      </c>
      <c r="M196" s="31">
        <v>14.23507</v>
      </c>
      <c r="N196" s="1"/>
      <c r="O196" s="1"/>
    </row>
    <row r="197" spans="1:15" ht="12.75" customHeight="1">
      <c r="A197" s="52">
        <v>188</v>
      </c>
      <c r="B197" s="54" t="s">
        <v>232</v>
      </c>
      <c r="C197" s="31">
        <v>1884.45</v>
      </c>
      <c r="D197" s="36">
        <v>1881.6833333333334</v>
      </c>
      <c r="E197" s="36">
        <v>1866.0166666666669</v>
      </c>
      <c r="F197" s="36">
        <v>1847.5833333333335</v>
      </c>
      <c r="G197" s="36">
        <v>1831.916666666667</v>
      </c>
      <c r="H197" s="36">
        <v>1900.1166666666668</v>
      </c>
      <c r="I197" s="36">
        <v>1915.7833333333333</v>
      </c>
      <c r="J197" s="36">
        <v>1934.2166666666667</v>
      </c>
      <c r="K197" s="31">
        <v>1897.35</v>
      </c>
      <c r="L197" s="31">
        <v>1863.25</v>
      </c>
      <c r="M197" s="31">
        <v>2.4602499999999998</v>
      </c>
      <c r="N197" s="1"/>
      <c r="O197" s="1"/>
    </row>
    <row r="198" spans="1:15" ht="12.75" customHeight="1">
      <c r="A198" s="52">
        <v>189</v>
      </c>
      <c r="B198" s="54" t="s">
        <v>299</v>
      </c>
      <c r="C198" s="31">
        <v>722.85</v>
      </c>
      <c r="D198" s="36">
        <v>724.26666666666677</v>
      </c>
      <c r="E198" s="36">
        <v>716.08333333333348</v>
      </c>
      <c r="F198" s="36">
        <v>709.31666666666672</v>
      </c>
      <c r="G198" s="36">
        <v>701.13333333333344</v>
      </c>
      <c r="H198" s="36">
        <v>731.03333333333353</v>
      </c>
      <c r="I198" s="36">
        <v>739.2166666666667</v>
      </c>
      <c r="J198" s="36">
        <v>745.98333333333358</v>
      </c>
      <c r="K198" s="31">
        <v>732.45</v>
      </c>
      <c r="L198" s="31">
        <v>717.5</v>
      </c>
      <c r="M198" s="31">
        <v>2.3357399999999999</v>
      </c>
      <c r="N198" s="1"/>
      <c r="O198" s="1"/>
    </row>
    <row r="199" spans="1:15" ht="12.75" customHeight="1">
      <c r="A199" s="52">
        <v>190</v>
      </c>
      <c r="B199" s="54" t="s">
        <v>233</v>
      </c>
      <c r="C199" s="31">
        <v>2055.35</v>
      </c>
      <c r="D199" s="36">
        <v>2058.6666666666665</v>
      </c>
      <c r="E199" s="36">
        <v>2044.333333333333</v>
      </c>
      <c r="F199" s="36">
        <v>2033.3166666666666</v>
      </c>
      <c r="G199" s="36">
        <v>2018.9833333333331</v>
      </c>
      <c r="H199" s="36">
        <v>2069.6833333333329</v>
      </c>
      <c r="I199" s="36">
        <v>2084.016666666666</v>
      </c>
      <c r="J199" s="36">
        <v>2095.0333333333328</v>
      </c>
      <c r="K199" s="31">
        <v>2073</v>
      </c>
      <c r="L199" s="31">
        <v>2047.65</v>
      </c>
      <c r="M199" s="31">
        <v>3.2333599999999998</v>
      </c>
      <c r="N199" s="1"/>
      <c r="O199" s="1"/>
    </row>
    <row r="200" spans="1:15" ht="12.75" customHeight="1">
      <c r="A200" s="52">
        <v>191</v>
      </c>
      <c r="B200" s="54" t="s">
        <v>300</v>
      </c>
      <c r="C200" s="31">
        <v>38.700000000000003</v>
      </c>
      <c r="D200" s="36">
        <v>38.916666666666664</v>
      </c>
      <c r="E200" s="36">
        <v>38.333333333333329</v>
      </c>
      <c r="F200" s="36">
        <v>37.966666666666661</v>
      </c>
      <c r="G200" s="36">
        <v>37.383333333333326</v>
      </c>
      <c r="H200" s="36">
        <v>39.283333333333331</v>
      </c>
      <c r="I200" s="36">
        <v>39.86666666666666</v>
      </c>
      <c r="J200" s="36">
        <v>40.233333333333334</v>
      </c>
      <c r="K200" s="31">
        <v>39.5</v>
      </c>
      <c r="L200" s="31">
        <v>38.549999999999997</v>
      </c>
      <c r="M200" s="31">
        <v>84.946299999999994</v>
      </c>
      <c r="N200" s="1"/>
      <c r="O200" s="1"/>
    </row>
    <row r="201" spans="1:15" ht="12.75" customHeight="1">
      <c r="A201" s="52">
        <v>192</v>
      </c>
      <c r="B201" s="54" t="s">
        <v>298</v>
      </c>
      <c r="C201" s="31">
        <v>105.45</v>
      </c>
      <c r="D201" s="36">
        <v>106.45</v>
      </c>
      <c r="E201" s="36">
        <v>104</v>
      </c>
      <c r="F201" s="36">
        <v>102.55</v>
      </c>
      <c r="G201" s="36">
        <v>100.1</v>
      </c>
      <c r="H201" s="36">
        <v>107.9</v>
      </c>
      <c r="I201" s="36">
        <v>110.35000000000002</v>
      </c>
      <c r="J201" s="36">
        <v>111.80000000000001</v>
      </c>
      <c r="K201" s="31">
        <v>108.9</v>
      </c>
      <c r="L201" s="31">
        <v>105</v>
      </c>
      <c r="M201" s="31">
        <v>81.498500000000007</v>
      </c>
      <c r="N201" s="1"/>
      <c r="O201" s="1"/>
    </row>
    <row r="202" spans="1:15" ht="12.75" customHeight="1">
      <c r="A202" s="52">
        <v>193</v>
      </c>
      <c r="B202" s="54" t="s">
        <v>234</v>
      </c>
      <c r="C202" s="31">
        <v>1525.95</v>
      </c>
      <c r="D202" s="36">
        <v>1515.5666666666666</v>
      </c>
      <c r="E202" s="36">
        <v>1499.9333333333332</v>
      </c>
      <c r="F202" s="36">
        <v>1473.9166666666665</v>
      </c>
      <c r="G202" s="36">
        <v>1458.2833333333331</v>
      </c>
      <c r="H202" s="36">
        <v>1541.5833333333333</v>
      </c>
      <c r="I202" s="36">
        <v>1557.2166666666665</v>
      </c>
      <c r="J202" s="36">
        <v>1583.2333333333333</v>
      </c>
      <c r="K202" s="31">
        <v>1531.2</v>
      </c>
      <c r="L202" s="31">
        <v>1489.55</v>
      </c>
      <c r="M202" s="31">
        <v>14.64894</v>
      </c>
      <c r="N202" s="1"/>
      <c r="O202" s="1"/>
    </row>
    <row r="203" spans="1:15" ht="12.75" customHeight="1">
      <c r="A203" s="52">
        <v>194</v>
      </c>
      <c r="B203" s="54" t="s">
        <v>235</v>
      </c>
      <c r="C203" s="31">
        <v>1613.1</v>
      </c>
      <c r="D203" s="36">
        <v>1610.8</v>
      </c>
      <c r="E203" s="36">
        <v>1601.6999999999998</v>
      </c>
      <c r="F203" s="36">
        <v>1590.3</v>
      </c>
      <c r="G203" s="36">
        <v>1581.1999999999998</v>
      </c>
      <c r="H203" s="36">
        <v>1622.1999999999998</v>
      </c>
      <c r="I203" s="36">
        <v>1631.2999999999997</v>
      </c>
      <c r="J203" s="36">
        <v>1642.6999999999998</v>
      </c>
      <c r="K203" s="31">
        <v>1619.9</v>
      </c>
      <c r="L203" s="31">
        <v>1599.4</v>
      </c>
      <c r="M203" s="31">
        <v>0.95645000000000002</v>
      </c>
      <c r="N203" s="1"/>
      <c r="O203" s="1"/>
    </row>
    <row r="204" spans="1:15" ht="12.75" customHeight="1">
      <c r="A204" s="52">
        <v>195</v>
      </c>
      <c r="B204" s="54" t="s">
        <v>236</v>
      </c>
      <c r="C204" s="31">
        <v>8628</v>
      </c>
      <c r="D204" s="36">
        <v>8657.5333333333328</v>
      </c>
      <c r="E204" s="36">
        <v>8577.4666666666653</v>
      </c>
      <c r="F204" s="36">
        <v>8526.9333333333325</v>
      </c>
      <c r="G204" s="36">
        <v>8446.866666666665</v>
      </c>
      <c r="H204" s="36">
        <v>8708.0666666666657</v>
      </c>
      <c r="I204" s="36">
        <v>8788.1333333333314</v>
      </c>
      <c r="J204" s="36">
        <v>8838.6666666666661</v>
      </c>
      <c r="K204" s="31">
        <v>8737.6</v>
      </c>
      <c r="L204" s="31">
        <v>8607</v>
      </c>
      <c r="M204" s="31">
        <v>1.29308</v>
      </c>
      <c r="N204" s="1"/>
      <c r="O204" s="1"/>
    </row>
    <row r="205" spans="1:15" ht="12.75" customHeight="1">
      <c r="A205" s="52">
        <v>196</v>
      </c>
      <c r="B205" s="54" t="s">
        <v>302</v>
      </c>
      <c r="C205" s="31">
        <v>98.9</v>
      </c>
      <c r="D205" s="36">
        <v>98.600000000000009</v>
      </c>
      <c r="E205" s="36">
        <v>96.550000000000011</v>
      </c>
      <c r="F205" s="36">
        <v>94.2</v>
      </c>
      <c r="G205" s="36">
        <v>92.15</v>
      </c>
      <c r="H205" s="36">
        <v>100.95000000000002</v>
      </c>
      <c r="I205" s="36">
        <v>103</v>
      </c>
      <c r="J205" s="36">
        <v>105.35000000000002</v>
      </c>
      <c r="K205" s="31">
        <v>100.65</v>
      </c>
      <c r="L205" s="31">
        <v>96.25</v>
      </c>
      <c r="M205" s="31">
        <v>1314.7665099999999</v>
      </c>
      <c r="N205" s="1"/>
      <c r="O205" s="1"/>
    </row>
    <row r="206" spans="1:15" ht="12.75" customHeight="1">
      <c r="A206" s="52">
        <v>197</v>
      </c>
      <c r="B206" s="54" t="s">
        <v>237</v>
      </c>
      <c r="C206" s="31">
        <v>630.1</v>
      </c>
      <c r="D206" s="36">
        <v>632.38333333333333</v>
      </c>
      <c r="E206" s="36">
        <v>625.7166666666667</v>
      </c>
      <c r="F206" s="36">
        <v>621.33333333333337</v>
      </c>
      <c r="G206" s="36">
        <v>614.66666666666674</v>
      </c>
      <c r="H206" s="36">
        <v>636.76666666666665</v>
      </c>
      <c r="I206" s="36">
        <v>643.43333333333339</v>
      </c>
      <c r="J206" s="36">
        <v>647.81666666666661</v>
      </c>
      <c r="K206" s="31">
        <v>639.04999999999995</v>
      </c>
      <c r="L206" s="31">
        <v>628</v>
      </c>
      <c r="M206" s="31">
        <v>25.795649999999998</v>
      </c>
      <c r="N206" s="1"/>
      <c r="O206" s="1"/>
    </row>
    <row r="207" spans="1:15" ht="12.75" customHeight="1">
      <c r="A207" s="52">
        <v>198</v>
      </c>
      <c r="B207" s="54" t="s">
        <v>303</v>
      </c>
      <c r="C207" s="31">
        <v>912.1</v>
      </c>
      <c r="D207" s="36">
        <v>913.38333333333321</v>
      </c>
      <c r="E207" s="36">
        <v>906.76666666666642</v>
      </c>
      <c r="F207" s="36">
        <v>901.43333333333317</v>
      </c>
      <c r="G207" s="36">
        <v>894.81666666666638</v>
      </c>
      <c r="H207" s="36">
        <v>918.71666666666647</v>
      </c>
      <c r="I207" s="36">
        <v>925.33333333333326</v>
      </c>
      <c r="J207" s="36">
        <v>930.66666666666652</v>
      </c>
      <c r="K207" s="31">
        <v>920</v>
      </c>
      <c r="L207" s="31">
        <v>908.05</v>
      </c>
      <c r="M207" s="31">
        <v>11.72282</v>
      </c>
      <c r="N207" s="1"/>
      <c r="O207" s="1"/>
    </row>
    <row r="208" spans="1:15" ht="12.75" customHeight="1">
      <c r="A208" s="52">
        <v>199</v>
      </c>
      <c r="B208" s="54" t="s">
        <v>238</v>
      </c>
      <c r="C208" s="31">
        <v>236.5</v>
      </c>
      <c r="D208" s="36">
        <v>237.05000000000004</v>
      </c>
      <c r="E208" s="36">
        <v>235.50000000000009</v>
      </c>
      <c r="F208" s="36">
        <v>234.50000000000006</v>
      </c>
      <c r="G208" s="36">
        <v>232.9500000000001</v>
      </c>
      <c r="H208" s="36">
        <v>238.05000000000007</v>
      </c>
      <c r="I208" s="36">
        <v>239.60000000000002</v>
      </c>
      <c r="J208" s="36">
        <v>240.60000000000005</v>
      </c>
      <c r="K208" s="31">
        <v>238.6</v>
      </c>
      <c r="L208" s="31">
        <v>236.05</v>
      </c>
      <c r="M208" s="31">
        <v>49.747480000000003</v>
      </c>
      <c r="N208" s="1"/>
      <c r="O208" s="1"/>
    </row>
    <row r="209" spans="1:15" ht="12.75" customHeight="1">
      <c r="A209" s="52">
        <v>200</v>
      </c>
      <c r="B209" s="54" t="s">
        <v>239</v>
      </c>
      <c r="C209" s="31">
        <v>882.2</v>
      </c>
      <c r="D209" s="36">
        <v>886.4</v>
      </c>
      <c r="E209" s="36">
        <v>875.8</v>
      </c>
      <c r="F209" s="36">
        <v>869.4</v>
      </c>
      <c r="G209" s="36">
        <v>858.8</v>
      </c>
      <c r="H209" s="36">
        <v>892.8</v>
      </c>
      <c r="I209" s="36">
        <v>903.40000000000009</v>
      </c>
      <c r="J209" s="36">
        <v>909.8</v>
      </c>
      <c r="K209" s="31">
        <v>897</v>
      </c>
      <c r="L209" s="31">
        <v>880</v>
      </c>
      <c r="M209" s="31">
        <v>10.629099999999999</v>
      </c>
      <c r="N209" s="1"/>
      <c r="O209" s="1"/>
    </row>
    <row r="210" spans="1:15" ht="12.75" customHeight="1">
      <c r="A210" s="52">
        <v>201</v>
      </c>
      <c r="B210" s="54" t="s">
        <v>304</v>
      </c>
      <c r="C210" s="31">
        <v>1624.35</v>
      </c>
      <c r="D210" s="36">
        <v>1629.5</v>
      </c>
      <c r="E210" s="36">
        <v>1596.95</v>
      </c>
      <c r="F210" s="36">
        <v>1569.55</v>
      </c>
      <c r="G210" s="36">
        <v>1537</v>
      </c>
      <c r="H210" s="36">
        <v>1656.9</v>
      </c>
      <c r="I210" s="36">
        <v>1689.4500000000003</v>
      </c>
      <c r="J210" s="36">
        <v>1716.8500000000001</v>
      </c>
      <c r="K210" s="31">
        <v>1662.05</v>
      </c>
      <c r="L210" s="31">
        <v>1602.1</v>
      </c>
      <c r="M210" s="31">
        <v>0.26956000000000002</v>
      </c>
      <c r="N210" s="1"/>
      <c r="O210" s="1"/>
    </row>
    <row r="211" spans="1:15" ht="12.75" customHeight="1">
      <c r="A211" s="52">
        <v>202</v>
      </c>
      <c r="B211" s="54" t="s">
        <v>240</v>
      </c>
      <c r="C211" s="31">
        <v>436.1</v>
      </c>
      <c r="D211" s="36">
        <v>437.45000000000005</v>
      </c>
      <c r="E211" s="36">
        <v>433.85000000000008</v>
      </c>
      <c r="F211" s="36">
        <v>431.6</v>
      </c>
      <c r="G211" s="36">
        <v>428.00000000000006</v>
      </c>
      <c r="H211" s="36">
        <v>439.7000000000001</v>
      </c>
      <c r="I211" s="36">
        <v>443.3</v>
      </c>
      <c r="J211" s="36">
        <v>445.55000000000013</v>
      </c>
      <c r="K211" s="31">
        <v>441.05</v>
      </c>
      <c r="L211" s="31">
        <v>435.2</v>
      </c>
      <c r="M211" s="31">
        <v>30.125979999999998</v>
      </c>
      <c r="N211" s="1"/>
      <c r="O211" s="1"/>
    </row>
    <row r="212" spans="1:15" ht="12.75" customHeight="1">
      <c r="A212" s="52">
        <v>203</v>
      </c>
      <c r="B212" s="54" t="s">
        <v>305</v>
      </c>
      <c r="C212" s="31">
        <v>18.55</v>
      </c>
      <c r="D212" s="36">
        <v>18.599999999999998</v>
      </c>
      <c r="E212" s="36">
        <v>18.199999999999996</v>
      </c>
      <c r="F212" s="36">
        <v>17.849999999999998</v>
      </c>
      <c r="G212" s="36">
        <v>17.449999999999996</v>
      </c>
      <c r="H212" s="36">
        <v>18.949999999999996</v>
      </c>
      <c r="I212" s="36">
        <v>19.349999999999994</v>
      </c>
      <c r="J212" s="36">
        <v>19.699999999999996</v>
      </c>
      <c r="K212" s="31">
        <v>19</v>
      </c>
      <c r="L212" s="31">
        <v>18.25</v>
      </c>
      <c r="M212" s="31">
        <v>4934.5890499999996</v>
      </c>
      <c r="N212" s="1"/>
      <c r="O212" s="1"/>
    </row>
    <row r="213" spans="1:15" ht="12.75" customHeight="1">
      <c r="A213" s="52">
        <v>204</v>
      </c>
      <c r="B213" s="54" t="s">
        <v>241</v>
      </c>
      <c r="C213" s="31">
        <v>268.14999999999998</v>
      </c>
      <c r="D213" s="36">
        <v>269.36666666666667</v>
      </c>
      <c r="E213" s="36">
        <v>264.13333333333333</v>
      </c>
      <c r="F213" s="36">
        <v>260.11666666666667</v>
      </c>
      <c r="G213" s="36">
        <v>254.88333333333333</v>
      </c>
      <c r="H213" s="36">
        <v>273.38333333333333</v>
      </c>
      <c r="I213" s="36">
        <v>278.61666666666667</v>
      </c>
      <c r="J213" s="36">
        <v>282.63333333333333</v>
      </c>
      <c r="K213" s="31">
        <v>274.60000000000002</v>
      </c>
      <c r="L213" s="31">
        <v>265.35000000000002</v>
      </c>
      <c r="M213" s="31">
        <v>60.985149999999997</v>
      </c>
      <c r="N213" s="1"/>
      <c r="O213" s="1"/>
    </row>
    <row r="214" spans="1:15" ht="12.75" customHeight="1">
      <c r="A214" s="52">
        <v>205</v>
      </c>
      <c r="B214" s="54" t="s">
        <v>306</v>
      </c>
      <c r="C214" s="31">
        <v>102.15</v>
      </c>
      <c r="D214" s="36">
        <v>102.93333333333334</v>
      </c>
      <c r="E214" s="36">
        <v>100.86666666666667</v>
      </c>
      <c r="F214" s="36">
        <v>99.583333333333343</v>
      </c>
      <c r="G214" s="36">
        <v>97.51666666666668</v>
      </c>
      <c r="H214" s="36">
        <v>104.21666666666667</v>
      </c>
      <c r="I214" s="36">
        <v>106.28333333333333</v>
      </c>
      <c r="J214" s="36">
        <v>107.56666666666666</v>
      </c>
      <c r="K214" s="31">
        <v>105</v>
      </c>
      <c r="L214" s="31">
        <v>101.65</v>
      </c>
      <c r="M214" s="31">
        <v>694.76642000000004</v>
      </c>
      <c r="N214" s="1"/>
      <c r="O214" s="1"/>
    </row>
    <row r="215" spans="1:15" ht="12.75" customHeight="1">
      <c r="A215" s="52">
        <v>206</v>
      </c>
      <c r="B215" s="54" t="s">
        <v>242</v>
      </c>
      <c r="C215" s="31">
        <v>643.4</v>
      </c>
      <c r="D215" s="36">
        <v>645.9666666666667</v>
      </c>
      <c r="E215" s="36">
        <v>638.03333333333342</v>
      </c>
      <c r="F215" s="36">
        <v>632.66666666666674</v>
      </c>
      <c r="G215" s="36">
        <v>624.73333333333346</v>
      </c>
      <c r="H215" s="36">
        <v>651.33333333333337</v>
      </c>
      <c r="I215" s="36">
        <v>659.26666666666677</v>
      </c>
      <c r="J215" s="36">
        <v>664.63333333333333</v>
      </c>
      <c r="K215" s="31">
        <v>653.9</v>
      </c>
      <c r="L215" s="31">
        <v>640.6</v>
      </c>
      <c r="M215" s="31">
        <v>10.30256</v>
      </c>
      <c r="N215" s="1"/>
      <c r="O215" s="1"/>
    </row>
    <row r="216" spans="1:15" ht="12.75" customHeight="1">
      <c r="A216" s="55"/>
      <c r="B216" s="54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6"/>
      <c r="B217" s="57"/>
      <c r="C217" s="58"/>
      <c r="D217" s="58"/>
      <c r="E217" s="58"/>
      <c r="F217" s="58"/>
      <c r="G217" s="58"/>
      <c r="H217" s="58"/>
      <c r="I217" s="58"/>
      <c r="J217" s="58"/>
      <c r="K217" s="58"/>
      <c r="L217" s="59"/>
      <c r="M217" s="1"/>
      <c r="N217" s="1"/>
      <c r="O217" s="1"/>
    </row>
    <row r="218" spans="1:15" ht="12.75" customHeight="1">
      <c r="A218" s="56"/>
      <c r="B218" s="1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60" t="s">
        <v>307</v>
      </c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1"/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61" t="s">
        <v>308</v>
      </c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2"/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3" t="s">
        <v>309</v>
      </c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45" t="s">
        <v>243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5" t="s">
        <v>244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5" t="s">
        <v>245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59"/>
      <c r="M228" s="1"/>
      <c r="N228" s="1"/>
      <c r="O228" s="1"/>
    </row>
    <row r="229" spans="1:15" ht="12.75" customHeight="1">
      <c r="A229" s="45" t="s">
        <v>246</v>
      </c>
      <c r="B229" s="1"/>
      <c r="C229" s="58"/>
      <c r="D229" s="58"/>
      <c r="E229" s="58"/>
      <c r="F229" s="58"/>
      <c r="G229" s="58"/>
      <c r="H229" s="58"/>
      <c r="I229" s="58"/>
      <c r="J229" s="58"/>
      <c r="K229" s="58"/>
      <c r="L229" s="59"/>
      <c r="M229" s="1"/>
      <c r="N229" s="1"/>
      <c r="O229" s="1"/>
    </row>
    <row r="230" spans="1:15" ht="12.75" customHeight="1">
      <c r="A230" s="45" t="s">
        <v>247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65"/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1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66" t="s">
        <v>248</v>
      </c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7" t="s">
        <v>249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250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251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252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253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254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255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256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257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59"/>
      <c r="M245" s="1"/>
      <c r="N245" s="1"/>
      <c r="O245" s="1"/>
    </row>
    <row r="246" spans="1:15" ht="12.75" customHeight="1">
      <c r="A246" s="1"/>
      <c r="B246" s="1"/>
      <c r="C246" s="58"/>
      <c r="D246" s="58"/>
      <c r="E246" s="58"/>
      <c r="F246" s="58"/>
      <c r="G246" s="58"/>
      <c r="H246" s="58"/>
      <c r="I246" s="58"/>
      <c r="J246" s="58"/>
      <c r="K246" s="58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59"/>
      <c r="M293" s="1"/>
      <c r="N293" s="1"/>
      <c r="O293" s="1"/>
    </row>
    <row r="294" spans="1:15" ht="12.75" customHeight="1">
      <c r="A294" s="1"/>
      <c r="B294" s="1"/>
      <c r="C294" s="58"/>
      <c r="D294" s="58"/>
      <c r="E294" s="58"/>
      <c r="F294" s="58"/>
      <c r="G294" s="58"/>
      <c r="H294" s="58"/>
      <c r="I294" s="58"/>
      <c r="J294" s="58"/>
      <c r="K294" s="58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64"/>
      <c r="D334" s="64"/>
      <c r="E334" s="58"/>
      <c r="F334" s="58"/>
      <c r="G334" s="58"/>
      <c r="H334" s="64"/>
      <c r="I334" s="64"/>
      <c r="J334" s="64"/>
      <c r="K334" s="64"/>
      <c r="L334" s="59"/>
      <c r="M334" s="1"/>
      <c r="N334" s="1"/>
      <c r="O334" s="1"/>
    </row>
    <row r="335" spans="1:15" ht="12.75" customHeight="1">
      <c r="A335" s="1"/>
      <c r="B335" s="1"/>
      <c r="C335" s="58"/>
      <c r="D335" s="58"/>
      <c r="E335" s="58"/>
      <c r="F335" s="58"/>
      <c r="G335" s="58"/>
      <c r="H335" s="58"/>
      <c r="I335" s="58"/>
      <c r="J335" s="58"/>
      <c r="K335" s="58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7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7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7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7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7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7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7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7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7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7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7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7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7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7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7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7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7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7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7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7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7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7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7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7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7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7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7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7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7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7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7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7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7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7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7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7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7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7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7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7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7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7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7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7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7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7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7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7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7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7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7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7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7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7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7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7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7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7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7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7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7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7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7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7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7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7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7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7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7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7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7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7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7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7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7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7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7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7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7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7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7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7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7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7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7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7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7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7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7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7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7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7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7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7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7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7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7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7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7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7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7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7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7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7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7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7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7"/>
      <c r="B1" s="368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45189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9" t="s">
        <v>16</v>
      </c>
      <c r="B9" s="361" t="s">
        <v>18</v>
      </c>
      <c r="C9" s="366" t="s">
        <v>20</v>
      </c>
      <c r="D9" s="366" t="s">
        <v>21</v>
      </c>
      <c r="E9" s="356" t="s">
        <v>22</v>
      </c>
      <c r="F9" s="357"/>
      <c r="G9" s="358"/>
      <c r="H9" s="356" t="s">
        <v>23</v>
      </c>
      <c r="I9" s="357"/>
      <c r="J9" s="358"/>
      <c r="K9" s="26"/>
      <c r="L9" s="27"/>
      <c r="M9" s="49"/>
      <c r="N9" s="1"/>
      <c r="O9" s="1"/>
    </row>
    <row r="10" spans="1:15" ht="42.75" customHeight="1">
      <c r="A10" s="364"/>
      <c r="B10" s="365"/>
      <c r="C10" s="365"/>
      <c r="D10" s="36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1" t="s">
        <v>258</v>
      </c>
      <c r="N10" s="1"/>
      <c r="O10" s="1"/>
    </row>
    <row r="11" spans="1:15" ht="12" customHeight="1">
      <c r="A11" s="33">
        <v>1</v>
      </c>
      <c r="B11" s="54" t="s">
        <v>312</v>
      </c>
      <c r="C11" s="31">
        <v>515.20000000000005</v>
      </c>
      <c r="D11" s="36">
        <v>518.73333333333335</v>
      </c>
      <c r="E11" s="36">
        <v>505.41666666666674</v>
      </c>
      <c r="F11" s="36">
        <v>495.63333333333338</v>
      </c>
      <c r="G11" s="36">
        <v>482.31666666666678</v>
      </c>
      <c r="H11" s="36">
        <v>528.51666666666665</v>
      </c>
      <c r="I11" s="36">
        <v>541.83333333333326</v>
      </c>
      <c r="J11" s="36">
        <v>551.61666666666667</v>
      </c>
      <c r="K11" s="31">
        <v>532.04999999999995</v>
      </c>
      <c r="L11" s="31">
        <v>508.95</v>
      </c>
      <c r="M11" s="31">
        <v>2.0333700000000001</v>
      </c>
      <c r="N11" s="1"/>
      <c r="O11" s="1"/>
    </row>
    <row r="12" spans="1:15" ht="12" customHeight="1">
      <c r="A12" s="33">
        <v>2</v>
      </c>
      <c r="B12" s="54" t="s">
        <v>313</v>
      </c>
      <c r="C12" s="31">
        <v>30168.85</v>
      </c>
      <c r="D12" s="36">
        <v>30374.100000000002</v>
      </c>
      <c r="E12" s="36">
        <v>29894.750000000004</v>
      </c>
      <c r="F12" s="36">
        <v>29620.65</v>
      </c>
      <c r="G12" s="36">
        <v>29141.300000000003</v>
      </c>
      <c r="H12" s="36">
        <v>30648.200000000004</v>
      </c>
      <c r="I12" s="36">
        <v>31127.550000000003</v>
      </c>
      <c r="J12" s="36">
        <v>31401.650000000005</v>
      </c>
      <c r="K12" s="31">
        <v>30853.45</v>
      </c>
      <c r="L12" s="31">
        <v>30100</v>
      </c>
      <c r="M12" s="31">
        <v>1.7809999999999999E-2</v>
      </c>
      <c r="N12" s="1"/>
      <c r="O12" s="1"/>
    </row>
    <row r="13" spans="1:15" ht="12" customHeight="1">
      <c r="A13" s="33">
        <v>3</v>
      </c>
      <c r="B13" s="54" t="s">
        <v>316</v>
      </c>
      <c r="C13" s="31">
        <v>593.35</v>
      </c>
      <c r="D13" s="36">
        <v>595.58333333333337</v>
      </c>
      <c r="E13" s="36">
        <v>586.01666666666677</v>
      </c>
      <c r="F13" s="36">
        <v>578.68333333333339</v>
      </c>
      <c r="G13" s="36">
        <v>569.11666666666679</v>
      </c>
      <c r="H13" s="36">
        <v>602.91666666666674</v>
      </c>
      <c r="I13" s="36">
        <v>612.48333333333335</v>
      </c>
      <c r="J13" s="36">
        <v>619.81666666666672</v>
      </c>
      <c r="K13" s="31">
        <v>605.15</v>
      </c>
      <c r="L13" s="31">
        <v>588.25</v>
      </c>
      <c r="M13" s="31">
        <v>2.3407200000000001</v>
      </c>
      <c r="N13" s="1"/>
      <c r="O13" s="1"/>
    </row>
    <row r="14" spans="1:15" ht="12" customHeight="1">
      <c r="A14" s="33">
        <v>4</v>
      </c>
      <c r="B14" s="54" t="s">
        <v>40</v>
      </c>
      <c r="C14" s="31">
        <v>511.95</v>
      </c>
      <c r="D14" s="36">
        <v>513.35</v>
      </c>
      <c r="E14" s="36">
        <v>507.90000000000009</v>
      </c>
      <c r="F14" s="36">
        <v>503.85000000000008</v>
      </c>
      <c r="G14" s="36">
        <v>498.40000000000015</v>
      </c>
      <c r="H14" s="36">
        <v>517.40000000000009</v>
      </c>
      <c r="I14" s="36">
        <v>522.85000000000014</v>
      </c>
      <c r="J14" s="36">
        <v>526.9</v>
      </c>
      <c r="K14" s="31">
        <v>518.79999999999995</v>
      </c>
      <c r="L14" s="31">
        <v>509.3</v>
      </c>
      <c r="M14" s="31">
        <v>11.583690000000001</v>
      </c>
      <c r="N14" s="1"/>
      <c r="O14" s="1"/>
    </row>
    <row r="15" spans="1:15" ht="12" customHeight="1">
      <c r="A15" s="33">
        <v>5</v>
      </c>
      <c r="B15" s="54" t="s">
        <v>317</v>
      </c>
      <c r="C15" s="31">
        <v>1664.05</v>
      </c>
      <c r="D15" s="36">
        <v>1671.1333333333332</v>
      </c>
      <c r="E15" s="36">
        <v>1646.4166666666665</v>
      </c>
      <c r="F15" s="36">
        <v>1628.7833333333333</v>
      </c>
      <c r="G15" s="36">
        <v>1604.0666666666666</v>
      </c>
      <c r="H15" s="36">
        <v>1688.7666666666664</v>
      </c>
      <c r="I15" s="36">
        <v>1713.4833333333331</v>
      </c>
      <c r="J15" s="36">
        <v>1731.1166666666663</v>
      </c>
      <c r="K15" s="31">
        <v>1695.85</v>
      </c>
      <c r="L15" s="31">
        <v>1653.5</v>
      </c>
      <c r="M15" s="31">
        <v>0.66761999999999999</v>
      </c>
      <c r="N15" s="1"/>
      <c r="O15" s="1"/>
    </row>
    <row r="16" spans="1:15" ht="12" customHeight="1">
      <c r="A16" s="33">
        <v>6</v>
      </c>
      <c r="B16" s="54" t="s">
        <v>42</v>
      </c>
      <c r="C16" s="31">
        <v>4320.3</v>
      </c>
      <c r="D16" s="36">
        <v>4337.2666666666664</v>
      </c>
      <c r="E16" s="36">
        <v>4288.7333333333327</v>
      </c>
      <c r="F16" s="36">
        <v>4257.1666666666661</v>
      </c>
      <c r="G16" s="36">
        <v>4208.6333333333323</v>
      </c>
      <c r="H16" s="36">
        <v>4368.833333333333</v>
      </c>
      <c r="I16" s="36">
        <v>4417.3666666666659</v>
      </c>
      <c r="J16" s="36">
        <v>4448.9333333333334</v>
      </c>
      <c r="K16" s="31">
        <v>4385.8</v>
      </c>
      <c r="L16" s="31">
        <v>4305.7</v>
      </c>
      <c r="M16" s="31">
        <v>1.0535099999999999</v>
      </c>
      <c r="N16" s="1"/>
      <c r="O16" s="1"/>
    </row>
    <row r="17" spans="1:15" ht="12" customHeight="1">
      <c r="A17" s="33">
        <v>7</v>
      </c>
      <c r="B17" s="54" t="s">
        <v>44</v>
      </c>
      <c r="C17" s="31">
        <v>23308.35</v>
      </c>
      <c r="D17" s="36">
        <v>23309.466666666664</v>
      </c>
      <c r="E17" s="36">
        <v>23114.933333333327</v>
      </c>
      <c r="F17" s="36">
        <v>22921.516666666663</v>
      </c>
      <c r="G17" s="36">
        <v>22726.983333333326</v>
      </c>
      <c r="H17" s="36">
        <v>23502.883333333328</v>
      </c>
      <c r="I17" s="36">
        <v>23697.416666666661</v>
      </c>
      <c r="J17" s="36">
        <v>23890.833333333328</v>
      </c>
      <c r="K17" s="31">
        <v>23504</v>
      </c>
      <c r="L17" s="31">
        <v>23116.05</v>
      </c>
      <c r="M17" s="31">
        <v>0.18593999999999999</v>
      </c>
      <c r="N17" s="1"/>
      <c r="O17" s="1"/>
    </row>
    <row r="18" spans="1:15" ht="12" customHeight="1">
      <c r="A18" s="33">
        <v>8</v>
      </c>
      <c r="B18" s="54" t="s">
        <v>50</v>
      </c>
      <c r="C18" s="31">
        <v>2006.7</v>
      </c>
      <c r="D18" s="36">
        <v>2015.5666666666666</v>
      </c>
      <c r="E18" s="36">
        <v>1993.1333333333332</v>
      </c>
      <c r="F18" s="36">
        <v>1979.5666666666666</v>
      </c>
      <c r="G18" s="36">
        <v>1957.1333333333332</v>
      </c>
      <c r="H18" s="36">
        <v>2029.1333333333332</v>
      </c>
      <c r="I18" s="36">
        <v>2051.5666666666666</v>
      </c>
      <c r="J18" s="36">
        <v>2065.1333333333332</v>
      </c>
      <c r="K18" s="31">
        <v>2038</v>
      </c>
      <c r="L18" s="31">
        <v>2002</v>
      </c>
      <c r="M18" s="31">
        <v>2.3101400000000001</v>
      </c>
      <c r="N18" s="1"/>
      <c r="O18" s="1"/>
    </row>
    <row r="19" spans="1:15" ht="12" customHeight="1">
      <c r="A19" s="33">
        <v>9</v>
      </c>
      <c r="B19" s="54" t="s">
        <v>51</v>
      </c>
      <c r="C19" s="31">
        <v>2502.4499999999998</v>
      </c>
      <c r="D19" s="36">
        <v>2516.15</v>
      </c>
      <c r="E19" s="36">
        <v>2477.3000000000002</v>
      </c>
      <c r="F19" s="36">
        <v>2452.15</v>
      </c>
      <c r="G19" s="36">
        <v>2413.3000000000002</v>
      </c>
      <c r="H19" s="36">
        <v>2541.3000000000002</v>
      </c>
      <c r="I19" s="36">
        <v>2580.1499999999996</v>
      </c>
      <c r="J19" s="36">
        <v>2605.3000000000002</v>
      </c>
      <c r="K19" s="31">
        <v>2555</v>
      </c>
      <c r="L19" s="31">
        <v>2491</v>
      </c>
      <c r="M19" s="31">
        <v>8.6167700000000007</v>
      </c>
      <c r="N19" s="1"/>
      <c r="O19" s="1"/>
    </row>
    <row r="20" spans="1:15" ht="12" customHeight="1">
      <c r="A20" s="33">
        <v>10</v>
      </c>
      <c r="B20" s="54" t="s">
        <v>266</v>
      </c>
      <c r="C20" s="31">
        <v>1004.95</v>
      </c>
      <c r="D20" s="36">
        <v>1011.9666666666667</v>
      </c>
      <c r="E20" s="36">
        <v>993.98333333333335</v>
      </c>
      <c r="F20" s="36">
        <v>983.01666666666665</v>
      </c>
      <c r="G20" s="36">
        <v>965.0333333333333</v>
      </c>
      <c r="H20" s="36">
        <v>1022.9333333333334</v>
      </c>
      <c r="I20" s="36">
        <v>1040.9166666666667</v>
      </c>
      <c r="J20" s="36">
        <v>1051.8833333333334</v>
      </c>
      <c r="K20" s="31">
        <v>1029.95</v>
      </c>
      <c r="L20" s="31">
        <v>1001</v>
      </c>
      <c r="M20" s="31">
        <v>52.108640000000001</v>
      </c>
      <c r="N20" s="1"/>
      <c r="O20" s="1"/>
    </row>
    <row r="21" spans="1:15" ht="12" customHeight="1">
      <c r="A21" s="33">
        <v>11</v>
      </c>
      <c r="B21" s="54" t="s">
        <v>52</v>
      </c>
      <c r="C21" s="31">
        <v>831.25</v>
      </c>
      <c r="D21" s="36">
        <v>835.81666666666661</v>
      </c>
      <c r="E21" s="36">
        <v>823.58333333333326</v>
      </c>
      <c r="F21" s="36">
        <v>815.91666666666663</v>
      </c>
      <c r="G21" s="36">
        <v>803.68333333333328</v>
      </c>
      <c r="H21" s="36">
        <v>843.48333333333323</v>
      </c>
      <c r="I21" s="36">
        <v>855.71666666666658</v>
      </c>
      <c r="J21" s="36">
        <v>863.38333333333321</v>
      </c>
      <c r="K21" s="31">
        <v>848.05</v>
      </c>
      <c r="L21" s="31">
        <v>828.15</v>
      </c>
      <c r="M21" s="31">
        <v>28.01202</v>
      </c>
      <c r="N21" s="1"/>
      <c r="O21" s="1"/>
    </row>
    <row r="22" spans="1:15" ht="12" customHeight="1">
      <c r="A22" s="33">
        <v>12</v>
      </c>
      <c r="B22" s="54" t="s">
        <v>844</v>
      </c>
      <c r="C22" s="31">
        <v>375</v>
      </c>
      <c r="D22" s="36">
        <v>376.76666666666665</v>
      </c>
      <c r="E22" s="36">
        <v>370.68333333333328</v>
      </c>
      <c r="F22" s="36">
        <v>366.36666666666662</v>
      </c>
      <c r="G22" s="36">
        <v>360.28333333333325</v>
      </c>
      <c r="H22" s="36">
        <v>381.08333333333331</v>
      </c>
      <c r="I22" s="36">
        <v>387.16666666666669</v>
      </c>
      <c r="J22" s="36">
        <v>391.48333333333335</v>
      </c>
      <c r="K22" s="31">
        <v>382.85</v>
      </c>
      <c r="L22" s="31">
        <v>372.45</v>
      </c>
      <c r="M22" s="31">
        <v>203.51912999999999</v>
      </c>
      <c r="N22" s="1"/>
      <c r="O22" s="1"/>
    </row>
    <row r="23" spans="1:15" ht="12.75" customHeight="1">
      <c r="A23" s="33">
        <v>13</v>
      </c>
      <c r="B23" s="54" t="s">
        <v>267</v>
      </c>
      <c r="C23" s="31">
        <v>639.15</v>
      </c>
      <c r="D23" s="36">
        <v>641.5333333333333</v>
      </c>
      <c r="E23" s="36">
        <v>634.61666666666656</v>
      </c>
      <c r="F23" s="36">
        <v>630.08333333333326</v>
      </c>
      <c r="G23" s="36">
        <v>623.16666666666652</v>
      </c>
      <c r="H23" s="36">
        <v>646.06666666666661</v>
      </c>
      <c r="I23" s="36">
        <v>652.98333333333335</v>
      </c>
      <c r="J23" s="36">
        <v>657.51666666666665</v>
      </c>
      <c r="K23" s="31">
        <v>648.45000000000005</v>
      </c>
      <c r="L23" s="31">
        <v>637</v>
      </c>
      <c r="M23" s="31">
        <v>4.1158099999999997</v>
      </c>
      <c r="N23" s="1"/>
      <c r="O23" s="1"/>
    </row>
    <row r="24" spans="1:15" ht="12.75" customHeight="1">
      <c r="A24" s="33">
        <v>14</v>
      </c>
      <c r="B24" s="54" t="s">
        <v>268</v>
      </c>
      <c r="C24" s="31">
        <v>351.6</v>
      </c>
      <c r="D24" s="36">
        <v>353.55</v>
      </c>
      <c r="E24" s="36">
        <v>349.05</v>
      </c>
      <c r="F24" s="36">
        <v>346.5</v>
      </c>
      <c r="G24" s="36">
        <v>342</v>
      </c>
      <c r="H24" s="36">
        <v>356.1</v>
      </c>
      <c r="I24" s="36">
        <v>360.6</v>
      </c>
      <c r="J24" s="36">
        <v>363.15000000000003</v>
      </c>
      <c r="K24" s="31">
        <v>358.05</v>
      </c>
      <c r="L24" s="31">
        <v>351</v>
      </c>
      <c r="M24" s="31">
        <v>13.34125</v>
      </c>
      <c r="N24" s="1"/>
      <c r="O24" s="1"/>
    </row>
    <row r="25" spans="1:15" ht="12.75" customHeight="1">
      <c r="A25" s="33">
        <v>15</v>
      </c>
      <c r="B25" s="54" t="s">
        <v>46</v>
      </c>
      <c r="C25" s="31">
        <v>182.95</v>
      </c>
      <c r="D25" s="36">
        <v>183.93333333333331</v>
      </c>
      <c r="E25" s="36">
        <v>181.51666666666662</v>
      </c>
      <c r="F25" s="36">
        <v>180.08333333333331</v>
      </c>
      <c r="G25" s="36">
        <v>177.66666666666663</v>
      </c>
      <c r="H25" s="36">
        <v>185.36666666666662</v>
      </c>
      <c r="I25" s="36">
        <v>187.7833333333333</v>
      </c>
      <c r="J25" s="36">
        <v>189.21666666666661</v>
      </c>
      <c r="K25" s="31">
        <v>186.35</v>
      </c>
      <c r="L25" s="31">
        <v>182.5</v>
      </c>
      <c r="M25" s="31">
        <v>36.000579999999999</v>
      </c>
      <c r="N25" s="1"/>
      <c r="O25" s="1"/>
    </row>
    <row r="26" spans="1:15" ht="12.75" customHeight="1">
      <c r="A26" s="33">
        <v>16</v>
      </c>
      <c r="B26" s="54" t="s">
        <v>48</v>
      </c>
      <c r="C26" s="31">
        <v>225.5</v>
      </c>
      <c r="D26" s="36">
        <v>226.16666666666666</v>
      </c>
      <c r="E26" s="36">
        <v>223.0333333333333</v>
      </c>
      <c r="F26" s="36">
        <v>220.56666666666663</v>
      </c>
      <c r="G26" s="36">
        <v>217.43333333333328</v>
      </c>
      <c r="H26" s="36">
        <v>228.63333333333333</v>
      </c>
      <c r="I26" s="36">
        <v>231.76666666666671</v>
      </c>
      <c r="J26" s="36">
        <v>234.23333333333335</v>
      </c>
      <c r="K26" s="31">
        <v>229.3</v>
      </c>
      <c r="L26" s="31">
        <v>223.7</v>
      </c>
      <c r="M26" s="31">
        <v>19.514469999999999</v>
      </c>
      <c r="N26" s="1"/>
      <c r="O26" s="1"/>
    </row>
    <row r="27" spans="1:15" ht="12.75" customHeight="1">
      <c r="A27" s="33">
        <v>17</v>
      </c>
      <c r="B27" s="54" t="s">
        <v>318</v>
      </c>
      <c r="C27" s="31">
        <v>335.45</v>
      </c>
      <c r="D27" s="36">
        <v>338.56666666666666</v>
      </c>
      <c r="E27" s="36">
        <v>328.93333333333334</v>
      </c>
      <c r="F27" s="36">
        <v>322.41666666666669</v>
      </c>
      <c r="G27" s="36">
        <v>312.78333333333336</v>
      </c>
      <c r="H27" s="36">
        <v>345.08333333333331</v>
      </c>
      <c r="I27" s="36">
        <v>354.71666666666664</v>
      </c>
      <c r="J27" s="36">
        <v>361.23333333333329</v>
      </c>
      <c r="K27" s="31">
        <v>348.2</v>
      </c>
      <c r="L27" s="31">
        <v>332.05</v>
      </c>
      <c r="M27" s="31">
        <v>11.310409999999999</v>
      </c>
      <c r="N27" s="1"/>
      <c r="O27" s="1"/>
    </row>
    <row r="28" spans="1:15" ht="12.75" customHeight="1">
      <c r="A28" s="33">
        <v>18</v>
      </c>
      <c r="B28" s="54" t="s">
        <v>319</v>
      </c>
      <c r="C28" s="31">
        <v>981.8</v>
      </c>
      <c r="D28" s="36">
        <v>983.5333333333333</v>
      </c>
      <c r="E28" s="36">
        <v>978.26666666666665</v>
      </c>
      <c r="F28" s="36">
        <v>974.73333333333335</v>
      </c>
      <c r="G28" s="36">
        <v>969.4666666666667</v>
      </c>
      <c r="H28" s="36">
        <v>987.06666666666661</v>
      </c>
      <c r="I28" s="36">
        <v>992.33333333333326</v>
      </c>
      <c r="J28" s="36">
        <v>995.86666666666656</v>
      </c>
      <c r="K28" s="31">
        <v>988.8</v>
      </c>
      <c r="L28" s="31">
        <v>980</v>
      </c>
      <c r="M28" s="31">
        <v>0.30486999999999997</v>
      </c>
      <c r="N28" s="1"/>
      <c r="O28" s="1"/>
    </row>
    <row r="29" spans="1:15" ht="12.75" customHeight="1">
      <c r="A29" s="33">
        <v>19</v>
      </c>
      <c r="B29" s="54" t="s">
        <v>320</v>
      </c>
      <c r="C29" s="31">
        <v>1105.0999999999999</v>
      </c>
      <c r="D29" s="36">
        <v>1109.8833333333334</v>
      </c>
      <c r="E29" s="36">
        <v>1096.3166666666668</v>
      </c>
      <c r="F29" s="36">
        <v>1087.5333333333333</v>
      </c>
      <c r="G29" s="36">
        <v>1073.9666666666667</v>
      </c>
      <c r="H29" s="36">
        <v>1118.666666666667</v>
      </c>
      <c r="I29" s="36">
        <v>1132.2333333333336</v>
      </c>
      <c r="J29" s="36">
        <v>1141.0166666666671</v>
      </c>
      <c r="K29" s="31">
        <v>1123.45</v>
      </c>
      <c r="L29" s="31">
        <v>1101.0999999999999</v>
      </c>
      <c r="M29" s="31">
        <v>1.9825900000000001</v>
      </c>
      <c r="N29" s="1"/>
      <c r="O29" s="1"/>
    </row>
    <row r="30" spans="1:15" ht="12.75" customHeight="1">
      <c r="A30" s="33">
        <v>20</v>
      </c>
      <c r="B30" s="54" t="s">
        <v>314</v>
      </c>
      <c r="C30" s="31">
        <v>3629.05</v>
      </c>
      <c r="D30" s="36">
        <v>3636.35</v>
      </c>
      <c r="E30" s="36">
        <v>3598.7</v>
      </c>
      <c r="F30" s="36">
        <v>3568.35</v>
      </c>
      <c r="G30" s="36">
        <v>3530.7</v>
      </c>
      <c r="H30" s="36">
        <v>3666.7</v>
      </c>
      <c r="I30" s="36">
        <v>3704.3500000000004</v>
      </c>
      <c r="J30" s="36">
        <v>3734.7</v>
      </c>
      <c r="K30" s="31">
        <v>3674</v>
      </c>
      <c r="L30" s="31">
        <v>3606</v>
      </c>
      <c r="M30" s="31">
        <v>0.36120000000000002</v>
      </c>
      <c r="N30" s="1"/>
      <c r="O30" s="1"/>
    </row>
    <row r="31" spans="1:15" ht="12.75" customHeight="1">
      <c r="A31" s="33">
        <v>21</v>
      </c>
      <c r="B31" s="54" t="s">
        <v>321</v>
      </c>
      <c r="C31" s="31">
        <v>1667.05</v>
      </c>
      <c r="D31" s="36">
        <v>1689.4333333333334</v>
      </c>
      <c r="E31" s="36">
        <v>1643.1166666666668</v>
      </c>
      <c r="F31" s="36">
        <v>1619.1833333333334</v>
      </c>
      <c r="G31" s="36">
        <v>1572.8666666666668</v>
      </c>
      <c r="H31" s="36">
        <v>1713.3666666666668</v>
      </c>
      <c r="I31" s="36">
        <v>1759.6833333333334</v>
      </c>
      <c r="J31" s="36">
        <v>1783.6166666666668</v>
      </c>
      <c r="K31" s="31">
        <v>1735.75</v>
      </c>
      <c r="L31" s="31">
        <v>1665.5</v>
      </c>
      <c r="M31" s="31">
        <v>1.9274199999999999</v>
      </c>
      <c r="N31" s="1"/>
      <c r="O31" s="1"/>
    </row>
    <row r="32" spans="1:15" ht="12.75" customHeight="1">
      <c r="A32" s="33">
        <v>22</v>
      </c>
      <c r="B32" s="54" t="s">
        <v>322</v>
      </c>
      <c r="C32" s="31">
        <v>783.3</v>
      </c>
      <c r="D32" s="36">
        <v>782.80000000000007</v>
      </c>
      <c r="E32" s="36">
        <v>775.65000000000009</v>
      </c>
      <c r="F32" s="36">
        <v>768</v>
      </c>
      <c r="G32" s="36">
        <v>760.85</v>
      </c>
      <c r="H32" s="36">
        <v>790.45000000000016</v>
      </c>
      <c r="I32" s="36">
        <v>797.6</v>
      </c>
      <c r="J32" s="36">
        <v>805.25000000000023</v>
      </c>
      <c r="K32" s="31">
        <v>789.95</v>
      </c>
      <c r="L32" s="31">
        <v>775.15</v>
      </c>
      <c r="M32" s="31">
        <v>0.54545999999999994</v>
      </c>
      <c r="N32" s="1"/>
      <c r="O32" s="1"/>
    </row>
    <row r="33" spans="1:15" ht="12.75" customHeight="1">
      <c r="A33" s="33">
        <v>23</v>
      </c>
      <c r="B33" s="54" t="s">
        <v>53</v>
      </c>
      <c r="C33" s="31">
        <v>3659.9</v>
      </c>
      <c r="D33" s="36">
        <v>3668.5166666666664</v>
      </c>
      <c r="E33" s="36">
        <v>3627.1833333333329</v>
      </c>
      <c r="F33" s="36">
        <v>3594.4666666666667</v>
      </c>
      <c r="G33" s="36">
        <v>3553.1333333333332</v>
      </c>
      <c r="H33" s="36">
        <v>3701.2333333333327</v>
      </c>
      <c r="I33" s="36">
        <v>3742.5666666666666</v>
      </c>
      <c r="J33" s="36">
        <v>3775.2833333333324</v>
      </c>
      <c r="K33" s="31">
        <v>3709.85</v>
      </c>
      <c r="L33" s="31">
        <v>3635.8</v>
      </c>
      <c r="M33" s="31">
        <v>1.1902900000000001</v>
      </c>
      <c r="N33" s="1"/>
      <c r="O33" s="1"/>
    </row>
    <row r="34" spans="1:15" ht="12.75" customHeight="1">
      <c r="A34" s="33">
        <v>24</v>
      </c>
      <c r="B34" s="54" t="s">
        <v>323</v>
      </c>
      <c r="C34" s="31">
        <v>2411.3000000000002</v>
      </c>
      <c r="D34" s="36">
        <v>2417.0666666666671</v>
      </c>
      <c r="E34" s="36">
        <v>2399.233333333334</v>
      </c>
      <c r="F34" s="36">
        <v>2387.166666666667</v>
      </c>
      <c r="G34" s="36">
        <v>2369.3333333333339</v>
      </c>
      <c r="H34" s="36">
        <v>2429.1333333333341</v>
      </c>
      <c r="I34" s="36">
        <v>2446.9666666666672</v>
      </c>
      <c r="J34" s="36">
        <v>2459.0333333333342</v>
      </c>
      <c r="K34" s="31">
        <v>2434.9</v>
      </c>
      <c r="L34" s="31">
        <v>2405</v>
      </c>
      <c r="M34" s="31">
        <v>0.23982999999999999</v>
      </c>
      <c r="N34" s="1"/>
      <c r="O34" s="1"/>
    </row>
    <row r="35" spans="1:15" ht="12.75" customHeight="1">
      <c r="A35" s="33">
        <v>25</v>
      </c>
      <c r="B35" s="54" t="s">
        <v>324</v>
      </c>
      <c r="C35" s="31">
        <v>650.15</v>
      </c>
      <c r="D35" s="36">
        <v>652.31666666666672</v>
      </c>
      <c r="E35" s="36">
        <v>646.63333333333344</v>
      </c>
      <c r="F35" s="36">
        <v>643.11666666666667</v>
      </c>
      <c r="G35" s="36">
        <v>637.43333333333339</v>
      </c>
      <c r="H35" s="36">
        <v>655.83333333333348</v>
      </c>
      <c r="I35" s="36">
        <v>661.51666666666665</v>
      </c>
      <c r="J35" s="36">
        <v>665.03333333333353</v>
      </c>
      <c r="K35" s="31">
        <v>658</v>
      </c>
      <c r="L35" s="31">
        <v>648.79999999999995</v>
      </c>
      <c r="M35" s="31">
        <v>3.3882099999999999</v>
      </c>
      <c r="N35" s="1"/>
      <c r="O35" s="1"/>
    </row>
    <row r="36" spans="1:15" ht="12.75" customHeight="1">
      <c r="A36" s="33">
        <v>26</v>
      </c>
      <c r="B36" s="54" t="s">
        <v>325</v>
      </c>
      <c r="C36" s="31">
        <v>2972</v>
      </c>
      <c r="D36" s="36">
        <v>2974.4166666666665</v>
      </c>
      <c r="E36" s="36">
        <v>2947.333333333333</v>
      </c>
      <c r="F36" s="36">
        <v>2922.6666666666665</v>
      </c>
      <c r="G36" s="36">
        <v>2895.583333333333</v>
      </c>
      <c r="H36" s="36">
        <v>2999.083333333333</v>
      </c>
      <c r="I36" s="36">
        <v>3026.1666666666661</v>
      </c>
      <c r="J36" s="36">
        <v>3050.833333333333</v>
      </c>
      <c r="K36" s="31">
        <v>3001.5</v>
      </c>
      <c r="L36" s="31">
        <v>2949.75</v>
      </c>
      <c r="M36" s="31">
        <v>0.68255999999999994</v>
      </c>
      <c r="N36" s="1"/>
      <c r="O36" s="1"/>
    </row>
    <row r="37" spans="1:15" ht="12.75" customHeight="1">
      <c r="A37" s="33">
        <v>27</v>
      </c>
      <c r="B37" s="54" t="s">
        <v>54</v>
      </c>
      <c r="C37" s="31">
        <v>436.65</v>
      </c>
      <c r="D37" s="36">
        <v>438.45</v>
      </c>
      <c r="E37" s="36">
        <v>431.2</v>
      </c>
      <c r="F37" s="36">
        <v>425.75</v>
      </c>
      <c r="G37" s="36">
        <v>418.5</v>
      </c>
      <c r="H37" s="36">
        <v>443.9</v>
      </c>
      <c r="I37" s="36">
        <v>451.15</v>
      </c>
      <c r="J37" s="36">
        <v>456.59999999999997</v>
      </c>
      <c r="K37" s="31">
        <v>445.7</v>
      </c>
      <c r="L37" s="31">
        <v>433</v>
      </c>
      <c r="M37" s="31">
        <v>37.075870000000002</v>
      </c>
      <c r="N37" s="1"/>
      <c r="O37" s="1"/>
    </row>
    <row r="38" spans="1:15" ht="12.75" customHeight="1">
      <c r="A38" s="33">
        <v>28</v>
      </c>
      <c r="B38" s="54" t="s">
        <v>326</v>
      </c>
      <c r="C38" s="31">
        <v>1897.85</v>
      </c>
      <c r="D38" s="36">
        <v>1893.05</v>
      </c>
      <c r="E38" s="36">
        <v>1879.85</v>
      </c>
      <c r="F38" s="36">
        <v>1861.85</v>
      </c>
      <c r="G38" s="36">
        <v>1848.6499999999999</v>
      </c>
      <c r="H38" s="36">
        <v>1911.05</v>
      </c>
      <c r="I38" s="36">
        <v>1924.2500000000002</v>
      </c>
      <c r="J38" s="36">
        <v>1942.25</v>
      </c>
      <c r="K38" s="31">
        <v>1906.25</v>
      </c>
      <c r="L38" s="31">
        <v>1875.05</v>
      </c>
      <c r="M38" s="31">
        <v>3.14208</v>
      </c>
      <c r="N38" s="1"/>
      <c r="O38" s="1"/>
    </row>
    <row r="39" spans="1:15" ht="12.75" customHeight="1">
      <c r="A39" s="33">
        <v>29</v>
      </c>
      <c r="B39" s="54" t="s">
        <v>327</v>
      </c>
      <c r="C39" s="31">
        <v>939.5</v>
      </c>
      <c r="D39" s="36">
        <v>943.61666666666667</v>
      </c>
      <c r="E39" s="36">
        <v>930.38333333333333</v>
      </c>
      <c r="F39" s="36">
        <v>921.26666666666665</v>
      </c>
      <c r="G39" s="36">
        <v>908.0333333333333</v>
      </c>
      <c r="H39" s="36">
        <v>952.73333333333335</v>
      </c>
      <c r="I39" s="36">
        <v>965.9666666666667</v>
      </c>
      <c r="J39" s="36">
        <v>975.08333333333337</v>
      </c>
      <c r="K39" s="31">
        <v>956.85</v>
      </c>
      <c r="L39" s="31">
        <v>934.5</v>
      </c>
      <c r="M39" s="31">
        <v>0.72463</v>
      </c>
      <c r="N39" s="1"/>
      <c r="O39" s="1"/>
    </row>
    <row r="40" spans="1:15" ht="12.75" customHeight="1">
      <c r="A40" s="33">
        <v>30</v>
      </c>
      <c r="B40" s="54" t="s">
        <v>846</v>
      </c>
      <c r="C40" s="31">
        <v>5236.8999999999996</v>
      </c>
      <c r="D40" s="36">
        <v>5196.9833333333336</v>
      </c>
      <c r="E40" s="36">
        <v>5142.9666666666672</v>
      </c>
      <c r="F40" s="36">
        <v>5049.0333333333338</v>
      </c>
      <c r="G40" s="36">
        <v>4995.0166666666673</v>
      </c>
      <c r="H40" s="36">
        <v>5290.916666666667</v>
      </c>
      <c r="I40" s="36">
        <v>5344.9333333333334</v>
      </c>
      <c r="J40" s="36">
        <v>5438.8666666666668</v>
      </c>
      <c r="K40" s="31">
        <v>5251</v>
      </c>
      <c r="L40" s="31">
        <v>5103.05</v>
      </c>
      <c r="M40" s="31">
        <v>0.8377</v>
      </c>
      <c r="N40" s="1"/>
      <c r="O40" s="1"/>
    </row>
    <row r="41" spans="1:15" ht="12.75" customHeight="1">
      <c r="A41" s="33">
        <v>31</v>
      </c>
      <c r="B41" s="54" t="s">
        <v>315</v>
      </c>
      <c r="C41" s="31">
        <v>1611.15</v>
      </c>
      <c r="D41" s="36">
        <v>1618.4666666666669</v>
      </c>
      <c r="E41" s="36">
        <v>1596.9833333333338</v>
      </c>
      <c r="F41" s="36">
        <v>1582.8166666666668</v>
      </c>
      <c r="G41" s="36">
        <v>1561.3333333333337</v>
      </c>
      <c r="H41" s="36">
        <v>1632.6333333333339</v>
      </c>
      <c r="I41" s="36">
        <v>1654.116666666667</v>
      </c>
      <c r="J41" s="36">
        <v>1668.283333333334</v>
      </c>
      <c r="K41" s="31">
        <v>1639.95</v>
      </c>
      <c r="L41" s="31">
        <v>1604.3</v>
      </c>
      <c r="M41" s="31">
        <v>3.36117</v>
      </c>
      <c r="N41" s="1"/>
      <c r="O41" s="1"/>
    </row>
    <row r="42" spans="1:15" ht="12.75" customHeight="1">
      <c r="A42" s="33">
        <v>32</v>
      </c>
      <c r="B42" s="54" t="s">
        <v>55</v>
      </c>
      <c r="C42" s="31">
        <v>5075.1499999999996</v>
      </c>
      <c r="D42" s="36">
        <v>5101.5</v>
      </c>
      <c r="E42" s="36">
        <v>5041</v>
      </c>
      <c r="F42" s="36">
        <v>5006.8500000000004</v>
      </c>
      <c r="G42" s="36">
        <v>4946.3500000000004</v>
      </c>
      <c r="H42" s="36">
        <v>5135.6499999999996</v>
      </c>
      <c r="I42" s="36">
        <v>5196.1499999999996</v>
      </c>
      <c r="J42" s="36">
        <v>5230.2999999999993</v>
      </c>
      <c r="K42" s="31">
        <v>5162</v>
      </c>
      <c r="L42" s="31">
        <v>5067.3500000000004</v>
      </c>
      <c r="M42" s="31">
        <v>3.7191200000000002</v>
      </c>
      <c r="N42" s="1"/>
      <c r="O42" s="1"/>
    </row>
    <row r="43" spans="1:15" ht="12.75" customHeight="1">
      <c r="A43" s="33">
        <v>33</v>
      </c>
      <c r="B43" s="54" t="s">
        <v>57</v>
      </c>
      <c r="C43" s="31">
        <v>373.05</v>
      </c>
      <c r="D43" s="36">
        <v>374.7</v>
      </c>
      <c r="E43" s="36">
        <v>370.4</v>
      </c>
      <c r="F43" s="36">
        <v>367.75</v>
      </c>
      <c r="G43" s="36">
        <v>363.45</v>
      </c>
      <c r="H43" s="36">
        <v>377.34999999999997</v>
      </c>
      <c r="I43" s="36">
        <v>381.65000000000003</v>
      </c>
      <c r="J43" s="36">
        <v>384.29999999999995</v>
      </c>
      <c r="K43" s="31">
        <v>379</v>
      </c>
      <c r="L43" s="31">
        <v>372.05</v>
      </c>
      <c r="M43" s="31">
        <v>40.732349999999997</v>
      </c>
      <c r="N43" s="1"/>
      <c r="O43" s="1"/>
    </row>
    <row r="44" spans="1:15" ht="12.75" customHeight="1">
      <c r="A44" s="33">
        <v>34</v>
      </c>
      <c r="B44" s="54" t="s">
        <v>328</v>
      </c>
      <c r="C44" s="31">
        <v>276.45</v>
      </c>
      <c r="D44" s="36">
        <v>276.31666666666666</v>
      </c>
      <c r="E44" s="36">
        <v>272.63333333333333</v>
      </c>
      <c r="F44" s="36">
        <v>268.81666666666666</v>
      </c>
      <c r="G44" s="36">
        <v>265.13333333333333</v>
      </c>
      <c r="H44" s="36">
        <v>280.13333333333333</v>
      </c>
      <c r="I44" s="36">
        <v>283.81666666666661</v>
      </c>
      <c r="J44" s="36">
        <v>287.63333333333333</v>
      </c>
      <c r="K44" s="31">
        <v>280</v>
      </c>
      <c r="L44" s="31">
        <v>272.5</v>
      </c>
      <c r="M44" s="31">
        <v>4.2080500000000001</v>
      </c>
      <c r="N44" s="1"/>
      <c r="O44" s="1"/>
    </row>
    <row r="45" spans="1:15" ht="12.75" customHeight="1">
      <c r="A45" s="33">
        <v>35</v>
      </c>
      <c r="B45" s="54" t="s">
        <v>845</v>
      </c>
      <c r="C45" s="31">
        <v>604.6</v>
      </c>
      <c r="D45" s="36">
        <v>609.2166666666667</v>
      </c>
      <c r="E45" s="36">
        <v>596.48333333333335</v>
      </c>
      <c r="F45" s="36">
        <v>588.36666666666667</v>
      </c>
      <c r="G45" s="36">
        <v>575.63333333333333</v>
      </c>
      <c r="H45" s="36">
        <v>617.33333333333337</v>
      </c>
      <c r="I45" s="36">
        <v>630.06666666666672</v>
      </c>
      <c r="J45" s="36">
        <v>638.18333333333339</v>
      </c>
      <c r="K45" s="31">
        <v>621.95000000000005</v>
      </c>
      <c r="L45" s="31">
        <v>601.1</v>
      </c>
      <c r="M45" s="31">
        <v>2.0167899999999999</v>
      </c>
      <c r="N45" s="1"/>
      <c r="O45" s="1"/>
    </row>
    <row r="46" spans="1:15" ht="12.75" customHeight="1">
      <c r="A46" s="33">
        <v>36</v>
      </c>
      <c r="B46" s="54" t="s">
        <v>329</v>
      </c>
      <c r="C46" s="31">
        <v>623.4</v>
      </c>
      <c r="D46" s="36">
        <v>618.9</v>
      </c>
      <c r="E46" s="36">
        <v>609.4</v>
      </c>
      <c r="F46" s="36">
        <v>595.4</v>
      </c>
      <c r="G46" s="36">
        <v>585.9</v>
      </c>
      <c r="H46" s="36">
        <v>632.9</v>
      </c>
      <c r="I46" s="36">
        <v>642.4</v>
      </c>
      <c r="J46" s="36">
        <v>656.4</v>
      </c>
      <c r="K46" s="31">
        <v>628.4</v>
      </c>
      <c r="L46" s="31">
        <v>604.9</v>
      </c>
      <c r="M46" s="31">
        <v>9.2981599999999993</v>
      </c>
      <c r="N46" s="1"/>
      <c r="O46" s="1"/>
    </row>
    <row r="47" spans="1:15" ht="12.75" customHeight="1">
      <c r="A47" s="33">
        <v>37</v>
      </c>
      <c r="B47" s="54" t="s">
        <v>58</v>
      </c>
      <c r="C47" s="31">
        <v>183.65</v>
      </c>
      <c r="D47" s="36">
        <v>183.33333333333334</v>
      </c>
      <c r="E47" s="36">
        <v>182.36666666666667</v>
      </c>
      <c r="F47" s="36">
        <v>181.08333333333334</v>
      </c>
      <c r="G47" s="36">
        <v>180.11666666666667</v>
      </c>
      <c r="H47" s="36">
        <v>184.61666666666667</v>
      </c>
      <c r="I47" s="36">
        <v>185.58333333333331</v>
      </c>
      <c r="J47" s="36">
        <v>186.86666666666667</v>
      </c>
      <c r="K47" s="31">
        <v>184.3</v>
      </c>
      <c r="L47" s="31">
        <v>182.05</v>
      </c>
      <c r="M47" s="31">
        <v>74.058869999999999</v>
      </c>
      <c r="N47" s="1"/>
      <c r="O47" s="1"/>
    </row>
    <row r="48" spans="1:15" ht="12.75" customHeight="1">
      <c r="A48" s="33">
        <v>38</v>
      </c>
      <c r="B48" s="54" t="s">
        <v>60</v>
      </c>
      <c r="C48" s="31">
        <v>3206.3</v>
      </c>
      <c r="D48" s="36">
        <v>3208.7333333333336</v>
      </c>
      <c r="E48" s="36">
        <v>3187.5666666666671</v>
      </c>
      <c r="F48" s="36">
        <v>3168.8333333333335</v>
      </c>
      <c r="G48" s="36">
        <v>3147.666666666667</v>
      </c>
      <c r="H48" s="36">
        <v>3227.4666666666672</v>
      </c>
      <c r="I48" s="36">
        <v>3248.6333333333332</v>
      </c>
      <c r="J48" s="36">
        <v>3267.3666666666672</v>
      </c>
      <c r="K48" s="31">
        <v>3229.9</v>
      </c>
      <c r="L48" s="31">
        <v>3190</v>
      </c>
      <c r="M48" s="31">
        <v>6.7360199999999999</v>
      </c>
      <c r="N48" s="1"/>
      <c r="O48" s="1"/>
    </row>
    <row r="49" spans="1:15" ht="12.75" customHeight="1">
      <c r="A49" s="33">
        <v>39</v>
      </c>
      <c r="B49" s="54" t="s">
        <v>330</v>
      </c>
      <c r="C49" s="31">
        <v>337.4</v>
      </c>
      <c r="D49" s="36">
        <v>338.88333333333333</v>
      </c>
      <c r="E49" s="36">
        <v>333.61666666666667</v>
      </c>
      <c r="F49" s="36">
        <v>329.83333333333337</v>
      </c>
      <c r="G49" s="36">
        <v>324.56666666666672</v>
      </c>
      <c r="H49" s="36">
        <v>342.66666666666663</v>
      </c>
      <c r="I49" s="36">
        <v>347.93333333333328</v>
      </c>
      <c r="J49" s="36">
        <v>351.71666666666658</v>
      </c>
      <c r="K49" s="31">
        <v>344.15</v>
      </c>
      <c r="L49" s="31">
        <v>335.1</v>
      </c>
      <c r="M49" s="31">
        <v>6.1426600000000002</v>
      </c>
      <c r="N49" s="1"/>
      <c r="O49" s="1"/>
    </row>
    <row r="50" spans="1:15" ht="12.75" customHeight="1">
      <c r="A50" s="33">
        <v>40</v>
      </c>
      <c r="B50" s="54" t="s">
        <v>61</v>
      </c>
      <c r="C50" s="31">
        <v>1902.7</v>
      </c>
      <c r="D50" s="36">
        <v>1905.4333333333332</v>
      </c>
      <c r="E50" s="36">
        <v>1885.8666666666663</v>
      </c>
      <c r="F50" s="36">
        <v>1869.0333333333331</v>
      </c>
      <c r="G50" s="36">
        <v>1849.4666666666662</v>
      </c>
      <c r="H50" s="36">
        <v>1922.2666666666664</v>
      </c>
      <c r="I50" s="36">
        <v>1941.8333333333335</v>
      </c>
      <c r="J50" s="36">
        <v>1958.6666666666665</v>
      </c>
      <c r="K50" s="31">
        <v>1925</v>
      </c>
      <c r="L50" s="31">
        <v>1888.6</v>
      </c>
      <c r="M50" s="31">
        <v>3.42835</v>
      </c>
      <c r="N50" s="1"/>
      <c r="O50" s="1"/>
    </row>
    <row r="51" spans="1:15" ht="12.75" customHeight="1">
      <c r="A51" s="33">
        <v>41</v>
      </c>
      <c r="B51" s="54" t="s">
        <v>62</v>
      </c>
      <c r="C51" s="31">
        <v>7238.35</v>
      </c>
      <c r="D51" s="36">
        <v>7257.5666666666666</v>
      </c>
      <c r="E51" s="36">
        <v>7196.833333333333</v>
      </c>
      <c r="F51" s="36">
        <v>7155.3166666666666</v>
      </c>
      <c r="G51" s="36">
        <v>7094.583333333333</v>
      </c>
      <c r="H51" s="36">
        <v>7299.083333333333</v>
      </c>
      <c r="I51" s="36">
        <v>7359.8166666666666</v>
      </c>
      <c r="J51" s="36">
        <v>7401.333333333333</v>
      </c>
      <c r="K51" s="31">
        <v>7318.3</v>
      </c>
      <c r="L51" s="31">
        <v>7216.05</v>
      </c>
      <c r="M51" s="31">
        <v>0.57869000000000004</v>
      </c>
      <c r="N51" s="1"/>
      <c r="O51" s="1"/>
    </row>
    <row r="52" spans="1:15" ht="12.75" customHeight="1">
      <c r="A52" s="33">
        <v>42</v>
      </c>
      <c r="B52" s="54" t="s">
        <v>64</v>
      </c>
      <c r="C52" s="31">
        <v>729.05</v>
      </c>
      <c r="D52" s="36">
        <v>730.65</v>
      </c>
      <c r="E52" s="36">
        <v>724.4</v>
      </c>
      <c r="F52" s="36">
        <v>719.75</v>
      </c>
      <c r="G52" s="36">
        <v>713.5</v>
      </c>
      <c r="H52" s="36">
        <v>735.3</v>
      </c>
      <c r="I52" s="36">
        <v>741.55</v>
      </c>
      <c r="J52" s="36">
        <v>746.19999999999993</v>
      </c>
      <c r="K52" s="31">
        <v>736.9</v>
      </c>
      <c r="L52" s="31">
        <v>726</v>
      </c>
      <c r="M52" s="31">
        <v>10.029960000000001</v>
      </c>
      <c r="N52" s="1"/>
      <c r="O52" s="1"/>
    </row>
    <row r="53" spans="1:15" ht="12.75" customHeight="1">
      <c r="A53" s="33">
        <v>43</v>
      </c>
      <c r="B53" s="54" t="s">
        <v>65</v>
      </c>
      <c r="C53" s="31">
        <v>894.6</v>
      </c>
      <c r="D53" s="36">
        <v>895.51666666666677</v>
      </c>
      <c r="E53" s="36">
        <v>883.83333333333348</v>
      </c>
      <c r="F53" s="36">
        <v>873.06666666666672</v>
      </c>
      <c r="G53" s="36">
        <v>861.38333333333344</v>
      </c>
      <c r="H53" s="36">
        <v>906.28333333333353</v>
      </c>
      <c r="I53" s="36">
        <v>917.9666666666667</v>
      </c>
      <c r="J53" s="36">
        <v>928.73333333333358</v>
      </c>
      <c r="K53" s="31">
        <v>907.2</v>
      </c>
      <c r="L53" s="31">
        <v>884.75</v>
      </c>
      <c r="M53" s="31">
        <v>15.73211</v>
      </c>
      <c r="N53" s="1"/>
      <c r="O53" s="1"/>
    </row>
    <row r="54" spans="1:15" ht="12.75" customHeight="1">
      <c r="A54" s="33">
        <v>44</v>
      </c>
      <c r="B54" s="54" t="s">
        <v>331</v>
      </c>
      <c r="C54" s="31">
        <v>446.05</v>
      </c>
      <c r="D54" s="36">
        <v>449.75</v>
      </c>
      <c r="E54" s="36">
        <v>439.6</v>
      </c>
      <c r="F54" s="36">
        <v>433.15000000000003</v>
      </c>
      <c r="G54" s="36">
        <v>423.00000000000006</v>
      </c>
      <c r="H54" s="36">
        <v>456.2</v>
      </c>
      <c r="I54" s="36">
        <v>466.34999999999997</v>
      </c>
      <c r="J54" s="36">
        <v>472.79999999999995</v>
      </c>
      <c r="K54" s="31">
        <v>459.9</v>
      </c>
      <c r="L54" s="31">
        <v>443.3</v>
      </c>
      <c r="M54" s="31">
        <v>4.5308799999999998</v>
      </c>
      <c r="N54" s="1"/>
      <c r="O54" s="1"/>
    </row>
    <row r="55" spans="1:15" ht="12.75" customHeight="1">
      <c r="A55" s="33">
        <v>45</v>
      </c>
      <c r="B55" s="54" t="s">
        <v>269</v>
      </c>
      <c r="C55" s="31">
        <v>3797.9</v>
      </c>
      <c r="D55" s="36">
        <v>3793.0499999999997</v>
      </c>
      <c r="E55" s="36">
        <v>3776.0999999999995</v>
      </c>
      <c r="F55" s="36">
        <v>3754.2999999999997</v>
      </c>
      <c r="G55" s="36">
        <v>3737.3499999999995</v>
      </c>
      <c r="H55" s="36">
        <v>3814.8499999999995</v>
      </c>
      <c r="I55" s="36">
        <v>3831.7999999999993</v>
      </c>
      <c r="J55" s="36">
        <v>3853.5999999999995</v>
      </c>
      <c r="K55" s="31">
        <v>3810</v>
      </c>
      <c r="L55" s="31">
        <v>3771.25</v>
      </c>
      <c r="M55" s="31">
        <v>1.14208</v>
      </c>
      <c r="N55" s="1"/>
      <c r="O55" s="1"/>
    </row>
    <row r="56" spans="1:15" ht="12" customHeight="1">
      <c r="A56" s="33">
        <v>46</v>
      </c>
      <c r="B56" s="54" t="s">
        <v>66</v>
      </c>
      <c r="C56" s="31">
        <v>1024.75</v>
      </c>
      <c r="D56" s="36">
        <v>1024.55</v>
      </c>
      <c r="E56" s="36">
        <v>1019.1999999999998</v>
      </c>
      <c r="F56" s="36">
        <v>1013.6499999999999</v>
      </c>
      <c r="G56" s="36">
        <v>1008.2999999999997</v>
      </c>
      <c r="H56" s="36">
        <v>1030.0999999999999</v>
      </c>
      <c r="I56" s="36">
        <v>1035.4499999999998</v>
      </c>
      <c r="J56" s="36">
        <v>1041</v>
      </c>
      <c r="K56" s="31">
        <v>1029.9000000000001</v>
      </c>
      <c r="L56" s="31">
        <v>1019</v>
      </c>
      <c r="M56" s="31">
        <v>63.973190000000002</v>
      </c>
      <c r="N56" s="1"/>
      <c r="O56" s="1"/>
    </row>
    <row r="57" spans="1:15" ht="12.75" customHeight="1">
      <c r="A57" s="33">
        <v>47</v>
      </c>
      <c r="B57" s="54" t="s">
        <v>67</v>
      </c>
      <c r="C57" s="31">
        <v>5176.6499999999996</v>
      </c>
      <c r="D57" s="36">
        <v>5181.9333333333334</v>
      </c>
      <c r="E57" s="36">
        <v>5088.9666666666672</v>
      </c>
      <c r="F57" s="36">
        <v>5001.2833333333338</v>
      </c>
      <c r="G57" s="36">
        <v>4908.3166666666675</v>
      </c>
      <c r="H57" s="36">
        <v>5269.6166666666668</v>
      </c>
      <c r="I57" s="36">
        <v>5362.5833333333321</v>
      </c>
      <c r="J57" s="36">
        <v>5450.2666666666664</v>
      </c>
      <c r="K57" s="31">
        <v>5274.9</v>
      </c>
      <c r="L57" s="31">
        <v>5094.25</v>
      </c>
      <c r="M57" s="31">
        <v>8.0497300000000003</v>
      </c>
      <c r="N57" s="1"/>
      <c r="O57" s="1"/>
    </row>
    <row r="58" spans="1:15" ht="12.75" customHeight="1">
      <c r="A58" s="33">
        <v>48</v>
      </c>
      <c r="B58" s="54" t="s">
        <v>70</v>
      </c>
      <c r="C58" s="31">
        <v>7548.65</v>
      </c>
      <c r="D58" s="36">
        <v>7524.55</v>
      </c>
      <c r="E58" s="36">
        <v>7489.1</v>
      </c>
      <c r="F58" s="36">
        <v>7429.55</v>
      </c>
      <c r="G58" s="36">
        <v>7394.1</v>
      </c>
      <c r="H58" s="36">
        <v>7584.1</v>
      </c>
      <c r="I58" s="36">
        <v>7619.5499999999993</v>
      </c>
      <c r="J58" s="36">
        <v>7679.1</v>
      </c>
      <c r="K58" s="31">
        <v>7560</v>
      </c>
      <c r="L58" s="31">
        <v>7465</v>
      </c>
      <c r="M58" s="31">
        <v>7.0661800000000001</v>
      </c>
      <c r="N58" s="1"/>
      <c r="O58" s="1"/>
    </row>
    <row r="59" spans="1:15" ht="12.75" customHeight="1">
      <c r="A59" s="33">
        <v>49</v>
      </c>
      <c r="B59" s="54" t="s">
        <v>69</v>
      </c>
      <c r="C59" s="31">
        <v>1559.95</v>
      </c>
      <c r="D59" s="36">
        <v>1552.7333333333336</v>
      </c>
      <c r="E59" s="36">
        <v>1540.1166666666672</v>
      </c>
      <c r="F59" s="36">
        <v>1520.2833333333338</v>
      </c>
      <c r="G59" s="36">
        <v>1507.6666666666674</v>
      </c>
      <c r="H59" s="36">
        <v>1572.5666666666671</v>
      </c>
      <c r="I59" s="36">
        <v>1585.1833333333334</v>
      </c>
      <c r="J59" s="36">
        <v>1605.0166666666669</v>
      </c>
      <c r="K59" s="31">
        <v>1565.35</v>
      </c>
      <c r="L59" s="31">
        <v>1532.9</v>
      </c>
      <c r="M59" s="31">
        <v>14.036350000000001</v>
      </c>
      <c r="N59" s="1"/>
      <c r="O59" s="1"/>
    </row>
    <row r="60" spans="1:15" ht="12.75" customHeight="1">
      <c r="A60" s="33">
        <v>50</v>
      </c>
      <c r="B60" s="54" t="s">
        <v>270</v>
      </c>
      <c r="C60" s="31">
        <v>7229.9</v>
      </c>
      <c r="D60" s="36">
        <v>7212.2333333333327</v>
      </c>
      <c r="E60" s="36">
        <v>7170.0666666666657</v>
      </c>
      <c r="F60" s="36">
        <v>7110.2333333333327</v>
      </c>
      <c r="G60" s="36">
        <v>7068.0666666666657</v>
      </c>
      <c r="H60" s="36">
        <v>7272.0666666666657</v>
      </c>
      <c r="I60" s="36">
        <v>7314.2333333333318</v>
      </c>
      <c r="J60" s="36">
        <v>7374.0666666666657</v>
      </c>
      <c r="K60" s="31">
        <v>7254.4</v>
      </c>
      <c r="L60" s="31">
        <v>7152.4</v>
      </c>
      <c r="M60" s="31">
        <v>0.42353000000000002</v>
      </c>
      <c r="N60" s="1"/>
      <c r="O60" s="1"/>
    </row>
    <row r="61" spans="1:15" ht="12.75" customHeight="1">
      <c r="A61" s="33">
        <v>51</v>
      </c>
      <c r="B61" s="54" t="s">
        <v>335</v>
      </c>
      <c r="C61" s="31">
        <v>2228.8000000000002</v>
      </c>
      <c r="D61" s="36">
        <v>2223.5833333333335</v>
      </c>
      <c r="E61" s="36">
        <v>2206.2166666666672</v>
      </c>
      <c r="F61" s="36">
        <v>2183.6333333333337</v>
      </c>
      <c r="G61" s="36">
        <v>2166.2666666666673</v>
      </c>
      <c r="H61" s="36">
        <v>2246.166666666667</v>
      </c>
      <c r="I61" s="36">
        <v>2263.5333333333328</v>
      </c>
      <c r="J61" s="36">
        <v>2286.1166666666668</v>
      </c>
      <c r="K61" s="31">
        <v>2240.9499999999998</v>
      </c>
      <c r="L61" s="31">
        <v>2201</v>
      </c>
      <c r="M61" s="31">
        <v>0.54437999999999998</v>
      </c>
      <c r="N61" s="1"/>
      <c r="O61" s="1"/>
    </row>
    <row r="62" spans="1:15" ht="12.75" customHeight="1">
      <c r="A62" s="33">
        <v>52</v>
      </c>
      <c r="B62" s="54" t="s">
        <v>71</v>
      </c>
      <c r="C62" s="31">
        <v>2526.9</v>
      </c>
      <c r="D62" s="36">
        <v>2519.7000000000003</v>
      </c>
      <c r="E62" s="36">
        <v>2501.8000000000006</v>
      </c>
      <c r="F62" s="36">
        <v>2476.7000000000003</v>
      </c>
      <c r="G62" s="36">
        <v>2458.8000000000006</v>
      </c>
      <c r="H62" s="36">
        <v>2544.8000000000006</v>
      </c>
      <c r="I62" s="36">
        <v>2562.7000000000003</v>
      </c>
      <c r="J62" s="36">
        <v>2587.8000000000006</v>
      </c>
      <c r="K62" s="31">
        <v>2537.6</v>
      </c>
      <c r="L62" s="31">
        <v>2494.6</v>
      </c>
      <c r="M62" s="31">
        <v>2.2016900000000001</v>
      </c>
      <c r="N62" s="1"/>
      <c r="O62" s="1"/>
    </row>
    <row r="63" spans="1:15" ht="12.75" customHeight="1">
      <c r="A63" s="33">
        <v>53</v>
      </c>
      <c r="B63" s="54" t="s">
        <v>72</v>
      </c>
      <c r="C63" s="31">
        <v>439.05</v>
      </c>
      <c r="D63" s="36">
        <v>440.73333333333335</v>
      </c>
      <c r="E63" s="36">
        <v>434.31666666666672</v>
      </c>
      <c r="F63" s="36">
        <v>429.58333333333337</v>
      </c>
      <c r="G63" s="36">
        <v>423.16666666666674</v>
      </c>
      <c r="H63" s="36">
        <v>445.4666666666667</v>
      </c>
      <c r="I63" s="36">
        <v>451.88333333333333</v>
      </c>
      <c r="J63" s="36">
        <v>456.61666666666667</v>
      </c>
      <c r="K63" s="31">
        <v>447.15</v>
      </c>
      <c r="L63" s="31">
        <v>436</v>
      </c>
      <c r="M63" s="31">
        <v>17.513000000000002</v>
      </c>
      <c r="N63" s="1"/>
      <c r="O63" s="1"/>
    </row>
    <row r="64" spans="1:15" ht="12.75" customHeight="1">
      <c r="A64" s="33">
        <v>54</v>
      </c>
      <c r="B64" s="54" t="s">
        <v>73</v>
      </c>
      <c r="C64" s="31">
        <v>246.6</v>
      </c>
      <c r="D64" s="36">
        <v>247.63333333333333</v>
      </c>
      <c r="E64" s="36">
        <v>244.96666666666664</v>
      </c>
      <c r="F64" s="36">
        <v>243.33333333333331</v>
      </c>
      <c r="G64" s="36">
        <v>240.66666666666663</v>
      </c>
      <c r="H64" s="36">
        <v>249.26666666666665</v>
      </c>
      <c r="I64" s="36">
        <v>251.93333333333334</v>
      </c>
      <c r="J64" s="36">
        <v>253.56666666666666</v>
      </c>
      <c r="K64" s="31">
        <v>250.3</v>
      </c>
      <c r="L64" s="31">
        <v>246</v>
      </c>
      <c r="M64" s="31">
        <v>124.09151</v>
      </c>
      <c r="N64" s="1"/>
      <c r="O64" s="1"/>
    </row>
    <row r="65" spans="1:15" ht="12.75" customHeight="1">
      <c r="A65" s="33">
        <v>55</v>
      </c>
      <c r="B65" s="54" t="s">
        <v>74</v>
      </c>
      <c r="C65" s="31">
        <v>217.35</v>
      </c>
      <c r="D65" s="36">
        <v>215.58333333333334</v>
      </c>
      <c r="E65" s="36">
        <v>211.51666666666668</v>
      </c>
      <c r="F65" s="36">
        <v>205.68333333333334</v>
      </c>
      <c r="G65" s="36">
        <v>201.61666666666667</v>
      </c>
      <c r="H65" s="36">
        <v>221.41666666666669</v>
      </c>
      <c r="I65" s="36">
        <v>225.48333333333335</v>
      </c>
      <c r="J65" s="36">
        <v>231.31666666666669</v>
      </c>
      <c r="K65" s="31">
        <v>219.65</v>
      </c>
      <c r="L65" s="31">
        <v>209.75</v>
      </c>
      <c r="M65" s="31">
        <v>363.22604000000001</v>
      </c>
      <c r="N65" s="1"/>
      <c r="O65" s="1"/>
    </row>
    <row r="66" spans="1:15" ht="12.75" customHeight="1">
      <c r="A66" s="33">
        <v>56</v>
      </c>
      <c r="B66" s="54" t="s">
        <v>271</v>
      </c>
      <c r="C66" s="31">
        <v>109.7</v>
      </c>
      <c r="D66" s="36">
        <v>109.46666666666665</v>
      </c>
      <c r="E66" s="36">
        <v>105.23333333333331</v>
      </c>
      <c r="F66" s="36">
        <v>100.76666666666665</v>
      </c>
      <c r="G66" s="36">
        <v>96.533333333333303</v>
      </c>
      <c r="H66" s="36">
        <v>113.93333333333331</v>
      </c>
      <c r="I66" s="36">
        <v>118.16666666666666</v>
      </c>
      <c r="J66" s="36">
        <v>122.63333333333331</v>
      </c>
      <c r="K66" s="31">
        <v>113.7</v>
      </c>
      <c r="L66" s="31">
        <v>105</v>
      </c>
      <c r="M66" s="31">
        <v>556.32514000000003</v>
      </c>
      <c r="N66" s="1"/>
      <c r="O66" s="1"/>
    </row>
    <row r="67" spans="1:15" ht="12.75" customHeight="1">
      <c r="A67" s="33">
        <v>57</v>
      </c>
      <c r="B67" s="54" t="s">
        <v>336</v>
      </c>
      <c r="C67" s="31">
        <v>48.15</v>
      </c>
      <c r="D67" s="36">
        <v>48.050000000000004</v>
      </c>
      <c r="E67" s="36">
        <v>44.70000000000001</v>
      </c>
      <c r="F67" s="36">
        <v>41.250000000000007</v>
      </c>
      <c r="G67" s="36">
        <v>37.900000000000013</v>
      </c>
      <c r="H67" s="36">
        <v>51.500000000000007</v>
      </c>
      <c r="I67" s="36">
        <v>54.85</v>
      </c>
      <c r="J67" s="36">
        <v>58.300000000000004</v>
      </c>
      <c r="K67" s="31">
        <v>51.4</v>
      </c>
      <c r="L67" s="31">
        <v>44.6</v>
      </c>
      <c r="M67" s="31">
        <v>2982.4297999999999</v>
      </c>
      <c r="N67" s="1"/>
      <c r="O67" s="1"/>
    </row>
    <row r="68" spans="1:15" ht="12.75" customHeight="1">
      <c r="A68" s="33">
        <v>58</v>
      </c>
      <c r="B68" s="54" t="s">
        <v>332</v>
      </c>
      <c r="C68" s="31">
        <v>2698.7</v>
      </c>
      <c r="D68" s="36">
        <v>2696.5333333333333</v>
      </c>
      <c r="E68" s="36">
        <v>2673.1666666666665</v>
      </c>
      <c r="F68" s="36">
        <v>2647.6333333333332</v>
      </c>
      <c r="G68" s="36">
        <v>2624.2666666666664</v>
      </c>
      <c r="H68" s="36">
        <v>2722.0666666666666</v>
      </c>
      <c r="I68" s="36">
        <v>2745.4333333333334</v>
      </c>
      <c r="J68" s="36">
        <v>2770.9666666666667</v>
      </c>
      <c r="K68" s="31">
        <v>2719.9</v>
      </c>
      <c r="L68" s="31">
        <v>2671</v>
      </c>
      <c r="M68" s="31">
        <v>7.8649999999999998E-2</v>
      </c>
      <c r="N68" s="1"/>
      <c r="O68" s="1"/>
    </row>
    <row r="69" spans="1:15" ht="12.75" customHeight="1">
      <c r="A69" s="33">
        <v>59</v>
      </c>
      <c r="B69" s="54" t="s">
        <v>75</v>
      </c>
      <c r="C69" s="31">
        <v>1678</v>
      </c>
      <c r="D69" s="36">
        <v>1680.2</v>
      </c>
      <c r="E69" s="36">
        <v>1667.8500000000001</v>
      </c>
      <c r="F69" s="36">
        <v>1657.7</v>
      </c>
      <c r="G69" s="36">
        <v>1645.3500000000001</v>
      </c>
      <c r="H69" s="36">
        <v>1690.3500000000001</v>
      </c>
      <c r="I69" s="36">
        <v>1702.7</v>
      </c>
      <c r="J69" s="36">
        <v>1712.8500000000001</v>
      </c>
      <c r="K69" s="31">
        <v>1692.55</v>
      </c>
      <c r="L69" s="31">
        <v>1670.05</v>
      </c>
      <c r="M69" s="31">
        <v>1.5939700000000001</v>
      </c>
      <c r="N69" s="1"/>
      <c r="O69" s="1"/>
    </row>
    <row r="70" spans="1:15" ht="12.75" customHeight="1">
      <c r="A70" s="33">
        <v>60</v>
      </c>
      <c r="B70" s="54" t="s">
        <v>337</v>
      </c>
      <c r="C70" s="31">
        <v>5220.1499999999996</v>
      </c>
      <c r="D70" s="36">
        <v>5241.75</v>
      </c>
      <c r="E70" s="36">
        <v>5188.5</v>
      </c>
      <c r="F70" s="36">
        <v>5156.8500000000004</v>
      </c>
      <c r="G70" s="36">
        <v>5103.6000000000004</v>
      </c>
      <c r="H70" s="36">
        <v>5273.4</v>
      </c>
      <c r="I70" s="36">
        <v>5326.65</v>
      </c>
      <c r="J70" s="36">
        <v>5358.2999999999993</v>
      </c>
      <c r="K70" s="31">
        <v>5295</v>
      </c>
      <c r="L70" s="31">
        <v>5210.1000000000004</v>
      </c>
      <c r="M70" s="31">
        <v>0.21110999999999999</v>
      </c>
      <c r="N70" s="1"/>
      <c r="O70" s="1"/>
    </row>
    <row r="71" spans="1:15" ht="12.75" customHeight="1">
      <c r="A71" s="33">
        <v>61</v>
      </c>
      <c r="B71" s="54" t="s">
        <v>333</v>
      </c>
      <c r="C71" s="31">
        <v>2347.6999999999998</v>
      </c>
      <c r="D71" s="36">
        <v>2374.9666666666667</v>
      </c>
      <c r="E71" s="36">
        <v>2306.7833333333333</v>
      </c>
      <c r="F71" s="36">
        <v>2265.8666666666668</v>
      </c>
      <c r="G71" s="36">
        <v>2197.6833333333334</v>
      </c>
      <c r="H71" s="36">
        <v>2415.8833333333332</v>
      </c>
      <c r="I71" s="36">
        <v>2484.0666666666666</v>
      </c>
      <c r="J71" s="36">
        <v>2524.9833333333331</v>
      </c>
      <c r="K71" s="31">
        <v>2443.15</v>
      </c>
      <c r="L71" s="31">
        <v>2334.0500000000002</v>
      </c>
      <c r="M71" s="31">
        <v>2.8033700000000001</v>
      </c>
      <c r="N71" s="1"/>
      <c r="O71" s="1"/>
    </row>
    <row r="72" spans="1:15" ht="12.75" customHeight="1">
      <c r="A72" s="33">
        <v>62</v>
      </c>
      <c r="B72" s="54" t="s">
        <v>77</v>
      </c>
      <c r="C72" s="31">
        <v>741.4</v>
      </c>
      <c r="D72" s="36">
        <v>734.23333333333323</v>
      </c>
      <c r="E72" s="36">
        <v>720.96666666666647</v>
      </c>
      <c r="F72" s="36">
        <v>700.53333333333319</v>
      </c>
      <c r="G72" s="36">
        <v>687.26666666666642</v>
      </c>
      <c r="H72" s="36">
        <v>754.66666666666652</v>
      </c>
      <c r="I72" s="36">
        <v>767.93333333333317</v>
      </c>
      <c r="J72" s="36">
        <v>788.36666666666656</v>
      </c>
      <c r="K72" s="31">
        <v>747.5</v>
      </c>
      <c r="L72" s="31">
        <v>713.8</v>
      </c>
      <c r="M72" s="31">
        <v>11.977410000000001</v>
      </c>
      <c r="N72" s="1"/>
      <c r="O72" s="1"/>
    </row>
    <row r="73" spans="1:15" ht="12.75" customHeight="1">
      <c r="A73" s="33">
        <v>63</v>
      </c>
      <c r="B73" s="54" t="s">
        <v>338</v>
      </c>
      <c r="C73" s="31">
        <v>1055</v>
      </c>
      <c r="D73" s="36">
        <v>1065.3333333333333</v>
      </c>
      <c r="E73" s="36">
        <v>1031.6666666666665</v>
      </c>
      <c r="F73" s="36">
        <v>1008.3333333333333</v>
      </c>
      <c r="G73" s="36">
        <v>974.66666666666652</v>
      </c>
      <c r="H73" s="36">
        <v>1088.6666666666665</v>
      </c>
      <c r="I73" s="36">
        <v>1122.333333333333</v>
      </c>
      <c r="J73" s="36">
        <v>1145.6666666666665</v>
      </c>
      <c r="K73" s="31">
        <v>1099</v>
      </c>
      <c r="L73" s="31">
        <v>1042</v>
      </c>
      <c r="M73" s="31">
        <v>9.8693000000000008</v>
      </c>
      <c r="N73" s="1"/>
      <c r="O73" s="1"/>
    </row>
    <row r="74" spans="1:15" ht="12.75" customHeight="1">
      <c r="A74" s="33">
        <v>64</v>
      </c>
      <c r="B74" s="54" t="s">
        <v>76</v>
      </c>
      <c r="C74" s="31">
        <v>139.9</v>
      </c>
      <c r="D74" s="36">
        <v>141.29999999999998</v>
      </c>
      <c r="E74" s="36">
        <v>137.59999999999997</v>
      </c>
      <c r="F74" s="36">
        <v>135.29999999999998</v>
      </c>
      <c r="G74" s="36">
        <v>131.59999999999997</v>
      </c>
      <c r="H74" s="36">
        <v>143.59999999999997</v>
      </c>
      <c r="I74" s="36">
        <v>147.29999999999995</v>
      </c>
      <c r="J74" s="36">
        <v>149.59999999999997</v>
      </c>
      <c r="K74" s="31">
        <v>145</v>
      </c>
      <c r="L74" s="31">
        <v>139</v>
      </c>
      <c r="M74" s="31">
        <v>518.59825000000001</v>
      </c>
      <c r="N74" s="1"/>
      <c r="O74" s="1"/>
    </row>
    <row r="75" spans="1:15" ht="12.75" customHeight="1">
      <c r="A75" s="33">
        <v>65</v>
      </c>
      <c r="B75" s="54" t="s">
        <v>78</v>
      </c>
      <c r="C75" s="31">
        <v>1121.55</v>
      </c>
      <c r="D75" s="36">
        <v>1128.1666666666667</v>
      </c>
      <c r="E75" s="36">
        <v>1111.3333333333335</v>
      </c>
      <c r="F75" s="36">
        <v>1101.1166666666668</v>
      </c>
      <c r="G75" s="36">
        <v>1084.2833333333335</v>
      </c>
      <c r="H75" s="36">
        <v>1138.3833333333334</v>
      </c>
      <c r="I75" s="36">
        <v>1155.2166666666669</v>
      </c>
      <c r="J75" s="36">
        <v>1165.4333333333334</v>
      </c>
      <c r="K75" s="31">
        <v>1145</v>
      </c>
      <c r="L75" s="31">
        <v>1117.95</v>
      </c>
      <c r="M75" s="31">
        <v>8.2458100000000005</v>
      </c>
      <c r="N75" s="1"/>
      <c r="O75" s="1"/>
    </row>
    <row r="76" spans="1:15" ht="12.75" customHeight="1">
      <c r="A76" s="33">
        <v>66</v>
      </c>
      <c r="B76" s="54" t="s">
        <v>81</v>
      </c>
      <c r="C76" s="31">
        <v>126.45</v>
      </c>
      <c r="D76" s="36">
        <v>127.38333333333333</v>
      </c>
      <c r="E76" s="36">
        <v>125.06666666666666</v>
      </c>
      <c r="F76" s="36">
        <v>123.68333333333334</v>
      </c>
      <c r="G76" s="36">
        <v>121.36666666666667</v>
      </c>
      <c r="H76" s="36">
        <v>128.76666666666665</v>
      </c>
      <c r="I76" s="36">
        <v>131.08333333333331</v>
      </c>
      <c r="J76" s="36">
        <v>132.46666666666664</v>
      </c>
      <c r="K76" s="31">
        <v>129.69999999999999</v>
      </c>
      <c r="L76" s="31">
        <v>126</v>
      </c>
      <c r="M76" s="31">
        <v>162.51908</v>
      </c>
      <c r="N76" s="1"/>
      <c r="O76" s="1"/>
    </row>
    <row r="77" spans="1:15" ht="12.75" customHeight="1">
      <c r="A77" s="33">
        <v>67</v>
      </c>
      <c r="B77" s="54" t="s">
        <v>85</v>
      </c>
      <c r="C77" s="31">
        <v>360.35</v>
      </c>
      <c r="D77" s="36">
        <v>357.36666666666662</v>
      </c>
      <c r="E77" s="36">
        <v>353.63333333333321</v>
      </c>
      <c r="F77" s="36">
        <v>346.91666666666657</v>
      </c>
      <c r="G77" s="36">
        <v>343.18333333333317</v>
      </c>
      <c r="H77" s="36">
        <v>364.08333333333326</v>
      </c>
      <c r="I77" s="36">
        <v>367.81666666666672</v>
      </c>
      <c r="J77" s="36">
        <v>374.5333333333333</v>
      </c>
      <c r="K77" s="31">
        <v>361.1</v>
      </c>
      <c r="L77" s="31">
        <v>350.65</v>
      </c>
      <c r="M77" s="31">
        <v>50.037439999999997</v>
      </c>
      <c r="N77" s="1"/>
      <c r="O77" s="1"/>
    </row>
    <row r="78" spans="1:15" ht="12.75" customHeight="1">
      <c r="A78" s="33">
        <v>68</v>
      </c>
      <c r="B78" s="54" t="s">
        <v>80</v>
      </c>
      <c r="C78" s="31">
        <v>920.2</v>
      </c>
      <c r="D78" s="36">
        <v>924.66666666666663</v>
      </c>
      <c r="E78" s="36">
        <v>913.5333333333333</v>
      </c>
      <c r="F78" s="36">
        <v>906.86666666666667</v>
      </c>
      <c r="G78" s="36">
        <v>895.73333333333335</v>
      </c>
      <c r="H78" s="36">
        <v>931.33333333333326</v>
      </c>
      <c r="I78" s="36">
        <v>942.4666666666667</v>
      </c>
      <c r="J78" s="36">
        <v>949.13333333333321</v>
      </c>
      <c r="K78" s="31">
        <v>935.8</v>
      </c>
      <c r="L78" s="31">
        <v>918</v>
      </c>
      <c r="M78" s="31">
        <v>29.77375</v>
      </c>
      <c r="N78" s="1"/>
      <c r="O78" s="1"/>
    </row>
    <row r="79" spans="1:15" ht="12.75" customHeight="1">
      <c r="A79" s="33">
        <v>69</v>
      </c>
      <c r="B79" s="54" t="s">
        <v>847</v>
      </c>
      <c r="C79" s="31">
        <v>492.6</v>
      </c>
      <c r="D79" s="36">
        <v>495.7</v>
      </c>
      <c r="E79" s="36">
        <v>487.95</v>
      </c>
      <c r="F79" s="36">
        <v>483.3</v>
      </c>
      <c r="G79" s="36">
        <v>475.55</v>
      </c>
      <c r="H79" s="36">
        <v>500.34999999999997</v>
      </c>
      <c r="I79" s="36">
        <v>508.09999999999997</v>
      </c>
      <c r="J79" s="36">
        <v>512.75</v>
      </c>
      <c r="K79" s="31">
        <v>503.45</v>
      </c>
      <c r="L79" s="31">
        <v>491.05</v>
      </c>
      <c r="M79" s="31">
        <v>1.55176</v>
      </c>
      <c r="N79" s="1"/>
      <c r="O79" s="1"/>
    </row>
    <row r="80" spans="1:15" ht="12.75" customHeight="1">
      <c r="A80" s="33">
        <v>70</v>
      </c>
      <c r="B80" s="54" t="s">
        <v>82</v>
      </c>
      <c r="C80" s="31">
        <v>273.2</v>
      </c>
      <c r="D80" s="36">
        <v>274.5333333333333</v>
      </c>
      <c r="E80" s="36">
        <v>270.66666666666663</v>
      </c>
      <c r="F80" s="36">
        <v>268.13333333333333</v>
      </c>
      <c r="G80" s="36">
        <v>264.26666666666665</v>
      </c>
      <c r="H80" s="36">
        <v>277.06666666666661</v>
      </c>
      <c r="I80" s="36">
        <v>280.93333333333328</v>
      </c>
      <c r="J80" s="36">
        <v>283.46666666666658</v>
      </c>
      <c r="K80" s="31">
        <v>278.39999999999998</v>
      </c>
      <c r="L80" s="31">
        <v>272</v>
      </c>
      <c r="M80" s="31">
        <v>25.541789999999999</v>
      </c>
      <c r="N80" s="1"/>
      <c r="O80" s="1"/>
    </row>
    <row r="81" spans="1:15" ht="12.75" customHeight="1">
      <c r="A81" s="33">
        <v>71</v>
      </c>
      <c r="B81" s="54" t="s">
        <v>339</v>
      </c>
      <c r="C81" s="31">
        <v>1215.6500000000001</v>
      </c>
      <c r="D81" s="36">
        <v>1222.9833333333333</v>
      </c>
      <c r="E81" s="36">
        <v>1202.6666666666667</v>
      </c>
      <c r="F81" s="36">
        <v>1189.6833333333334</v>
      </c>
      <c r="G81" s="36">
        <v>1169.3666666666668</v>
      </c>
      <c r="H81" s="36">
        <v>1235.9666666666667</v>
      </c>
      <c r="I81" s="36">
        <v>1256.2833333333333</v>
      </c>
      <c r="J81" s="36">
        <v>1269.2666666666667</v>
      </c>
      <c r="K81" s="31">
        <v>1243.3</v>
      </c>
      <c r="L81" s="31">
        <v>1210</v>
      </c>
      <c r="M81" s="31">
        <v>0.77980000000000005</v>
      </c>
      <c r="N81" s="1"/>
      <c r="O81" s="1"/>
    </row>
    <row r="82" spans="1:15" ht="12.75" customHeight="1">
      <c r="A82" s="33">
        <v>72</v>
      </c>
      <c r="B82" s="54" t="s">
        <v>88</v>
      </c>
      <c r="C82" s="31">
        <v>489.05</v>
      </c>
      <c r="D82" s="36">
        <v>492.56666666666666</v>
      </c>
      <c r="E82" s="36">
        <v>483.48333333333335</v>
      </c>
      <c r="F82" s="36">
        <v>477.91666666666669</v>
      </c>
      <c r="G82" s="36">
        <v>468.83333333333337</v>
      </c>
      <c r="H82" s="36">
        <v>498.13333333333333</v>
      </c>
      <c r="I82" s="36">
        <v>507.2166666666667</v>
      </c>
      <c r="J82" s="36">
        <v>512.7833333333333</v>
      </c>
      <c r="K82" s="31">
        <v>501.65</v>
      </c>
      <c r="L82" s="31">
        <v>487</v>
      </c>
      <c r="M82" s="31">
        <v>16.82037</v>
      </c>
      <c r="N82" s="1"/>
      <c r="O82" s="1"/>
    </row>
    <row r="83" spans="1:15" ht="12.75" customHeight="1">
      <c r="A83" s="33">
        <v>73</v>
      </c>
      <c r="B83" s="54" t="s">
        <v>848</v>
      </c>
      <c r="C83" s="31">
        <v>273.2</v>
      </c>
      <c r="D83" s="36">
        <v>273.61666666666667</v>
      </c>
      <c r="E83" s="36">
        <v>270.23333333333335</v>
      </c>
      <c r="F83" s="36">
        <v>267.26666666666665</v>
      </c>
      <c r="G83" s="36">
        <v>263.88333333333333</v>
      </c>
      <c r="H83" s="36">
        <v>276.58333333333337</v>
      </c>
      <c r="I83" s="36">
        <v>279.9666666666667</v>
      </c>
      <c r="J83" s="36">
        <v>282.93333333333339</v>
      </c>
      <c r="K83" s="31">
        <v>277</v>
      </c>
      <c r="L83" s="31">
        <v>270.64999999999998</v>
      </c>
      <c r="M83" s="31">
        <v>12.20402</v>
      </c>
      <c r="N83" s="1"/>
      <c r="O83" s="1"/>
    </row>
    <row r="84" spans="1:15" ht="12.75" customHeight="1">
      <c r="A84" s="33">
        <v>74</v>
      </c>
      <c r="B84" s="54" t="s">
        <v>340</v>
      </c>
      <c r="C84" s="31">
        <v>6832.65</v>
      </c>
      <c r="D84" s="36">
        <v>6868.9833333333336</v>
      </c>
      <c r="E84" s="36">
        <v>6689.166666666667</v>
      </c>
      <c r="F84" s="36">
        <v>6545.6833333333334</v>
      </c>
      <c r="G84" s="36">
        <v>6365.8666666666668</v>
      </c>
      <c r="H84" s="36">
        <v>7012.4666666666672</v>
      </c>
      <c r="I84" s="36">
        <v>7192.2833333333328</v>
      </c>
      <c r="J84" s="36">
        <v>7335.7666666666673</v>
      </c>
      <c r="K84" s="31">
        <v>7048.8</v>
      </c>
      <c r="L84" s="31">
        <v>6725.5</v>
      </c>
      <c r="M84" s="31">
        <v>0.12397</v>
      </c>
      <c r="N84" s="1"/>
      <c r="O84" s="1"/>
    </row>
    <row r="85" spans="1:15" ht="12.75" customHeight="1">
      <c r="A85" s="33">
        <v>75</v>
      </c>
      <c r="B85" s="54" t="s">
        <v>341</v>
      </c>
      <c r="C85" s="31">
        <v>800.05</v>
      </c>
      <c r="D85" s="36">
        <v>805.41666666666663</v>
      </c>
      <c r="E85" s="36">
        <v>784.88333333333321</v>
      </c>
      <c r="F85" s="36">
        <v>769.71666666666658</v>
      </c>
      <c r="G85" s="36">
        <v>749.18333333333317</v>
      </c>
      <c r="H85" s="36">
        <v>820.58333333333326</v>
      </c>
      <c r="I85" s="36">
        <v>841.11666666666679</v>
      </c>
      <c r="J85" s="36">
        <v>856.2833333333333</v>
      </c>
      <c r="K85" s="31">
        <v>825.95</v>
      </c>
      <c r="L85" s="31">
        <v>790.25</v>
      </c>
      <c r="M85" s="31">
        <v>5.74526</v>
      </c>
      <c r="N85" s="1"/>
      <c r="O85" s="1"/>
    </row>
    <row r="86" spans="1:15" ht="12.75" customHeight="1">
      <c r="A86" s="33">
        <v>76</v>
      </c>
      <c r="B86" s="54" t="s">
        <v>342</v>
      </c>
      <c r="C86" s="31">
        <v>1180.6500000000001</v>
      </c>
      <c r="D86" s="36">
        <v>1198.2</v>
      </c>
      <c r="E86" s="36">
        <v>1152.45</v>
      </c>
      <c r="F86" s="36">
        <v>1124.25</v>
      </c>
      <c r="G86" s="36">
        <v>1078.5</v>
      </c>
      <c r="H86" s="36">
        <v>1226.4000000000001</v>
      </c>
      <c r="I86" s="36">
        <v>1272.1500000000001</v>
      </c>
      <c r="J86" s="36">
        <v>1300.3500000000001</v>
      </c>
      <c r="K86" s="31">
        <v>1243.95</v>
      </c>
      <c r="L86" s="31">
        <v>1170</v>
      </c>
      <c r="M86" s="31">
        <v>1.5225</v>
      </c>
      <c r="N86" s="1"/>
      <c r="O86" s="1"/>
    </row>
    <row r="87" spans="1:15" ht="12.75" customHeight="1">
      <c r="A87" s="33">
        <v>77</v>
      </c>
      <c r="B87" s="54" t="s">
        <v>343</v>
      </c>
      <c r="C87" s="31">
        <v>424.8</v>
      </c>
      <c r="D87" s="36">
        <v>426.90000000000003</v>
      </c>
      <c r="E87" s="36">
        <v>421.90000000000009</v>
      </c>
      <c r="F87" s="36">
        <v>419.00000000000006</v>
      </c>
      <c r="G87" s="36">
        <v>414.00000000000011</v>
      </c>
      <c r="H87" s="36">
        <v>429.80000000000007</v>
      </c>
      <c r="I87" s="36">
        <v>434.79999999999995</v>
      </c>
      <c r="J87" s="36">
        <v>437.70000000000005</v>
      </c>
      <c r="K87" s="31">
        <v>431.9</v>
      </c>
      <c r="L87" s="31">
        <v>424</v>
      </c>
      <c r="M87" s="31">
        <v>5.7952899999999996</v>
      </c>
      <c r="N87" s="1"/>
      <c r="O87" s="1"/>
    </row>
    <row r="88" spans="1:15" ht="12.75" customHeight="1">
      <c r="A88" s="33">
        <v>78</v>
      </c>
      <c r="B88" s="54" t="s">
        <v>83</v>
      </c>
      <c r="C88" s="31">
        <v>19586.7</v>
      </c>
      <c r="D88" s="36">
        <v>19614.2</v>
      </c>
      <c r="E88" s="36">
        <v>19510.400000000001</v>
      </c>
      <c r="F88" s="36">
        <v>19434.100000000002</v>
      </c>
      <c r="G88" s="36">
        <v>19330.300000000003</v>
      </c>
      <c r="H88" s="36">
        <v>19690.5</v>
      </c>
      <c r="I88" s="36">
        <v>19794.299999999996</v>
      </c>
      <c r="J88" s="36">
        <v>19870.599999999999</v>
      </c>
      <c r="K88" s="31">
        <v>19718</v>
      </c>
      <c r="L88" s="31">
        <v>19537.900000000001</v>
      </c>
      <c r="M88" s="31">
        <v>0.16545000000000001</v>
      </c>
      <c r="N88" s="1"/>
      <c r="O88" s="1"/>
    </row>
    <row r="89" spans="1:15" ht="12.75" customHeight="1">
      <c r="A89" s="33">
        <v>79</v>
      </c>
      <c r="B89" s="54" t="s">
        <v>344</v>
      </c>
      <c r="C89" s="31">
        <v>609.70000000000005</v>
      </c>
      <c r="D89" s="36">
        <v>615.56666666666672</v>
      </c>
      <c r="E89" s="36">
        <v>597.13333333333344</v>
      </c>
      <c r="F89" s="36">
        <v>584.56666666666672</v>
      </c>
      <c r="G89" s="36">
        <v>566.13333333333344</v>
      </c>
      <c r="H89" s="36">
        <v>628.13333333333344</v>
      </c>
      <c r="I89" s="36">
        <v>646.56666666666661</v>
      </c>
      <c r="J89" s="36">
        <v>659.13333333333344</v>
      </c>
      <c r="K89" s="31">
        <v>634</v>
      </c>
      <c r="L89" s="31">
        <v>603</v>
      </c>
      <c r="M89" s="31">
        <v>1.84927</v>
      </c>
      <c r="N89" s="1"/>
      <c r="O89" s="1"/>
    </row>
    <row r="90" spans="1:15" ht="12.75" customHeight="1">
      <c r="A90" s="33">
        <v>80</v>
      </c>
      <c r="B90" s="54" t="s">
        <v>345</v>
      </c>
      <c r="C90" s="31">
        <v>18.350000000000001</v>
      </c>
      <c r="D90" s="36">
        <v>18.083333333333332</v>
      </c>
      <c r="E90" s="36">
        <v>17.816666666666663</v>
      </c>
      <c r="F90" s="36">
        <v>17.283333333333331</v>
      </c>
      <c r="G90" s="36">
        <v>17.016666666666662</v>
      </c>
      <c r="H90" s="36">
        <v>18.616666666666664</v>
      </c>
      <c r="I90" s="36">
        <v>18.883333333333336</v>
      </c>
      <c r="J90" s="36">
        <v>19.416666666666664</v>
      </c>
      <c r="K90" s="31">
        <v>18.350000000000001</v>
      </c>
      <c r="L90" s="31">
        <v>17.55</v>
      </c>
      <c r="M90" s="31">
        <v>290.21431999999999</v>
      </c>
      <c r="N90" s="1"/>
      <c r="O90" s="1"/>
    </row>
    <row r="91" spans="1:15" ht="12.75" customHeight="1">
      <c r="A91" s="33">
        <v>81</v>
      </c>
      <c r="B91" s="54" t="s">
        <v>86</v>
      </c>
      <c r="C91" s="31">
        <v>4596.2</v>
      </c>
      <c r="D91" s="36">
        <v>4573.0666666666666</v>
      </c>
      <c r="E91" s="36">
        <v>4543.1333333333332</v>
      </c>
      <c r="F91" s="36">
        <v>4490.0666666666666</v>
      </c>
      <c r="G91" s="36">
        <v>4460.1333333333332</v>
      </c>
      <c r="H91" s="36">
        <v>4626.1333333333332</v>
      </c>
      <c r="I91" s="36">
        <v>4656.0666666666657</v>
      </c>
      <c r="J91" s="36">
        <v>4709.1333333333332</v>
      </c>
      <c r="K91" s="31">
        <v>4603</v>
      </c>
      <c r="L91" s="31">
        <v>4520</v>
      </c>
      <c r="M91" s="31">
        <v>3.0484399999999998</v>
      </c>
      <c r="N91" s="1"/>
      <c r="O91" s="1"/>
    </row>
    <row r="92" spans="1:15" ht="12.75" customHeight="1">
      <c r="A92" s="33">
        <v>82</v>
      </c>
      <c r="B92" s="54" t="s">
        <v>334</v>
      </c>
      <c r="C92" s="31">
        <v>1246.3499999999999</v>
      </c>
      <c r="D92" s="36">
        <v>1258.8999999999999</v>
      </c>
      <c r="E92" s="36">
        <v>1223.9499999999998</v>
      </c>
      <c r="F92" s="36">
        <v>1201.55</v>
      </c>
      <c r="G92" s="36">
        <v>1166.5999999999999</v>
      </c>
      <c r="H92" s="36">
        <v>1281.2999999999997</v>
      </c>
      <c r="I92" s="36">
        <v>1316.25</v>
      </c>
      <c r="J92" s="36">
        <v>1338.6499999999996</v>
      </c>
      <c r="K92" s="31">
        <v>1293.8499999999999</v>
      </c>
      <c r="L92" s="31">
        <v>1236.5</v>
      </c>
      <c r="M92" s="31">
        <v>10.651289999999999</v>
      </c>
      <c r="N92" s="1"/>
      <c r="O92" s="1"/>
    </row>
    <row r="93" spans="1:15" ht="12.75" customHeight="1">
      <c r="A93" s="33">
        <v>83</v>
      </c>
      <c r="B93" s="54" t="s">
        <v>346</v>
      </c>
      <c r="C93" s="31">
        <v>1690.55</v>
      </c>
      <c r="D93" s="36">
        <v>1701.3833333333332</v>
      </c>
      <c r="E93" s="36">
        <v>1669.1666666666665</v>
      </c>
      <c r="F93" s="36">
        <v>1647.7833333333333</v>
      </c>
      <c r="G93" s="36">
        <v>1615.5666666666666</v>
      </c>
      <c r="H93" s="36">
        <v>1722.7666666666664</v>
      </c>
      <c r="I93" s="36">
        <v>1754.9833333333331</v>
      </c>
      <c r="J93" s="36">
        <v>1776.3666666666663</v>
      </c>
      <c r="K93" s="31">
        <v>1733.6</v>
      </c>
      <c r="L93" s="31">
        <v>1680</v>
      </c>
      <c r="M93" s="31">
        <v>0.64975000000000005</v>
      </c>
      <c r="N93" s="1"/>
      <c r="O93" s="1"/>
    </row>
    <row r="94" spans="1:15" ht="12.75" customHeight="1">
      <c r="A94" s="33">
        <v>84</v>
      </c>
      <c r="B94" s="54" t="s">
        <v>352</v>
      </c>
      <c r="C94" s="31">
        <v>298.75</v>
      </c>
      <c r="D94" s="36">
        <v>299.85000000000002</v>
      </c>
      <c r="E94" s="36">
        <v>297.00000000000006</v>
      </c>
      <c r="F94" s="36">
        <v>295.25000000000006</v>
      </c>
      <c r="G94" s="36">
        <v>292.40000000000009</v>
      </c>
      <c r="H94" s="36">
        <v>301.60000000000002</v>
      </c>
      <c r="I94" s="36">
        <v>304.44999999999993</v>
      </c>
      <c r="J94" s="36">
        <v>306.2</v>
      </c>
      <c r="K94" s="31">
        <v>302.7</v>
      </c>
      <c r="L94" s="31">
        <v>298.10000000000002</v>
      </c>
      <c r="M94" s="31">
        <v>9.5257400000000008</v>
      </c>
      <c r="N94" s="1"/>
      <c r="O94" s="1"/>
    </row>
    <row r="95" spans="1:15" ht="12.75" customHeight="1">
      <c r="A95" s="33">
        <v>85</v>
      </c>
      <c r="B95" s="54" t="s">
        <v>90</v>
      </c>
      <c r="C95" s="31">
        <v>769.6</v>
      </c>
      <c r="D95" s="36">
        <v>769.83333333333337</v>
      </c>
      <c r="E95" s="36">
        <v>757.7166666666667</v>
      </c>
      <c r="F95" s="36">
        <v>745.83333333333337</v>
      </c>
      <c r="G95" s="36">
        <v>733.7166666666667</v>
      </c>
      <c r="H95" s="36">
        <v>781.7166666666667</v>
      </c>
      <c r="I95" s="36">
        <v>793.83333333333326</v>
      </c>
      <c r="J95" s="36">
        <v>805.7166666666667</v>
      </c>
      <c r="K95" s="31">
        <v>781.95</v>
      </c>
      <c r="L95" s="31">
        <v>757.95</v>
      </c>
      <c r="M95" s="31">
        <v>6.6915199999999997</v>
      </c>
      <c r="N95" s="1"/>
      <c r="O95" s="1"/>
    </row>
    <row r="96" spans="1:15" ht="12.75" customHeight="1">
      <c r="A96" s="33">
        <v>86</v>
      </c>
      <c r="B96" s="54" t="s">
        <v>89</v>
      </c>
      <c r="C96" s="31">
        <v>372.25</v>
      </c>
      <c r="D96" s="36">
        <v>371.09999999999997</v>
      </c>
      <c r="E96" s="36">
        <v>365.19999999999993</v>
      </c>
      <c r="F96" s="36">
        <v>358.15</v>
      </c>
      <c r="G96" s="36">
        <v>352.24999999999994</v>
      </c>
      <c r="H96" s="36">
        <v>378.14999999999992</v>
      </c>
      <c r="I96" s="36">
        <v>384.0499999999999</v>
      </c>
      <c r="J96" s="36">
        <v>391.09999999999991</v>
      </c>
      <c r="K96" s="31">
        <v>377</v>
      </c>
      <c r="L96" s="31">
        <v>364.05</v>
      </c>
      <c r="M96" s="31">
        <v>180.69347999999999</v>
      </c>
      <c r="N96" s="1"/>
      <c r="O96" s="1"/>
    </row>
    <row r="97" spans="1:15" ht="12.75" customHeight="1">
      <c r="A97" s="33">
        <v>87</v>
      </c>
      <c r="B97" s="54" t="s">
        <v>353</v>
      </c>
      <c r="C97" s="31">
        <v>778.95</v>
      </c>
      <c r="D97" s="36">
        <v>773.03333333333342</v>
      </c>
      <c r="E97" s="36">
        <v>759.96666666666681</v>
      </c>
      <c r="F97" s="36">
        <v>740.98333333333335</v>
      </c>
      <c r="G97" s="36">
        <v>727.91666666666674</v>
      </c>
      <c r="H97" s="36">
        <v>792.01666666666688</v>
      </c>
      <c r="I97" s="36">
        <v>805.08333333333348</v>
      </c>
      <c r="J97" s="36">
        <v>824.06666666666695</v>
      </c>
      <c r="K97" s="31">
        <v>786.1</v>
      </c>
      <c r="L97" s="31">
        <v>754.05</v>
      </c>
      <c r="M97" s="31">
        <v>0.98900999999999994</v>
      </c>
      <c r="N97" s="1"/>
      <c r="O97" s="1"/>
    </row>
    <row r="98" spans="1:15" ht="12.75" customHeight="1">
      <c r="A98" s="33">
        <v>88</v>
      </c>
      <c r="B98" s="54" t="s">
        <v>354</v>
      </c>
      <c r="C98" s="31">
        <v>1181.45</v>
      </c>
      <c r="D98" s="36">
        <v>1184.5166666666667</v>
      </c>
      <c r="E98" s="36">
        <v>1167.9333333333334</v>
      </c>
      <c r="F98" s="36">
        <v>1154.4166666666667</v>
      </c>
      <c r="G98" s="36">
        <v>1137.8333333333335</v>
      </c>
      <c r="H98" s="36">
        <v>1198.0333333333333</v>
      </c>
      <c r="I98" s="36">
        <v>1214.6166666666668</v>
      </c>
      <c r="J98" s="36">
        <v>1228.1333333333332</v>
      </c>
      <c r="K98" s="31">
        <v>1201.0999999999999</v>
      </c>
      <c r="L98" s="31">
        <v>1171</v>
      </c>
      <c r="M98" s="31">
        <v>0.89326000000000005</v>
      </c>
      <c r="N98" s="1"/>
      <c r="O98" s="1"/>
    </row>
    <row r="99" spans="1:15" ht="12.75" customHeight="1">
      <c r="A99" s="33">
        <v>89</v>
      </c>
      <c r="B99" s="54" t="s">
        <v>355</v>
      </c>
      <c r="C99" s="31">
        <v>147.4</v>
      </c>
      <c r="D99" s="36">
        <v>146.65</v>
      </c>
      <c r="E99" s="36">
        <v>145.45000000000002</v>
      </c>
      <c r="F99" s="36">
        <v>143.5</v>
      </c>
      <c r="G99" s="36">
        <v>142.30000000000001</v>
      </c>
      <c r="H99" s="36">
        <v>148.60000000000002</v>
      </c>
      <c r="I99" s="36">
        <v>149.80000000000001</v>
      </c>
      <c r="J99" s="36">
        <v>151.75000000000003</v>
      </c>
      <c r="K99" s="31">
        <v>147.85</v>
      </c>
      <c r="L99" s="31">
        <v>144.69999999999999</v>
      </c>
      <c r="M99" s="31">
        <v>12.181620000000001</v>
      </c>
      <c r="N99" s="1"/>
      <c r="O99" s="1"/>
    </row>
    <row r="100" spans="1:15" ht="12.75" customHeight="1">
      <c r="A100" s="33">
        <v>90</v>
      </c>
      <c r="B100" s="54" t="s">
        <v>347</v>
      </c>
      <c r="C100" s="31">
        <v>655.4</v>
      </c>
      <c r="D100" s="36">
        <v>662.45</v>
      </c>
      <c r="E100" s="36">
        <v>643.15000000000009</v>
      </c>
      <c r="F100" s="36">
        <v>630.90000000000009</v>
      </c>
      <c r="G100" s="36">
        <v>611.60000000000014</v>
      </c>
      <c r="H100" s="36">
        <v>674.7</v>
      </c>
      <c r="I100" s="36">
        <v>694</v>
      </c>
      <c r="J100" s="36">
        <v>706.25</v>
      </c>
      <c r="K100" s="31">
        <v>681.75</v>
      </c>
      <c r="L100" s="31">
        <v>650.20000000000005</v>
      </c>
      <c r="M100" s="31">
        <v>1.28772</v>
      </c>
      <c r="N100" s="1"/>
      <c r="O100" s="1"/>
    </row>
    <row r="101" spans="1:15" ht="12.75" customHeight="1">
      <c r="A101" s="33">
        <v>91</v>
      </c>
      <c r="B101" s="54" t="s">
        <v>356</v>
      </c>
      <c r="C101" s="31">
        <v>2147.25</v>
      </c>
      <c r="D101" s="36">
        <v>2149.9500000000003</v>
      </c>
      <c r="E101" s="36">
        <v>2139.0500000000006</v>
      </c>
      <c r="F101" s="36">
        <v>2130.8500000000004</v>
      </c>
      <c r="G101" s="36">
        <v>2119.9500000000007</v>
      </c>
      <c r="H101" s="36">
        <v>2158.1500000000005</v>
      </c>
      <c r="I101" s="36">
        <v>2169.0500000000002</v>
      </c>
      <c r="J101" s="36">
        <v>2177.2500000000005</v>
      </c>
      <c r="K101" s="31">
        <v>2160.85</v>
      </c>
      <c r="L101" s="31">
        <v>2141.75</v>
      </c>
      <c r="M101" s="31">
        <v>0.49342999999999998</v>
      </c>
      <c r="N101" s="1"/>
      <c r="O101" s="1"/>
    </row>
    <row r="102" spans="1:15" ht="12.75" customHeight="1">
      <c r="A102" s="33">
        <v>92</v>
      </c>
      <c r="B102" s="54" t="s">
        <v>357</v>
      </c>
      <c r="C102" s="31">
        <v>51.75</v>
      </c>
      <c r="D102" s="36">
        <v>50.966666666666669</v>
      </c>
      <c r="E102" s="36">
        <v>45.933333333333337</v>
      </c>
      <c r="F102" s="36">
        <v>40.116666666666667</v>
      </c>
      <c r="G102" s="36">
        <v>35.083333333333336</v>
      </c>
      <c r="H102" s="36">
        <v>56.783333333333339</v>
      </c>
      <c r="I102" s="36">
        <v>61.81666666666667</v>
      </c>
      <c r="J102" s="36">
        <v>67.63333333333334</v>
      </c>
      <c r="K102" s="31">
        <v>56</v>
      </c>
      <c r="L102" s="31">
        <v>45.15</v>
      </c>
      <c r="M102" s="31">
        <v>3285.0950699999999</v>
      </c>
      <c r="N102" s="1"/>
      <c r="O102" s="1"/>
    </row>
    <row r="103" spans="1:15" ht="12.75" customHeight="1">
      <c r="A103" s="33">
        <v>93</v>
      </c>
      <c r="B103" s="54" t="s">
        <v>358</v>
      </c>
      <c r="C103" s="31">
        <v>1330.2</v>
      </c>
      <c r="D103" s="36">
        <v>1336.2333333333333</v>
      </c>
      <c r="E103" s="36">
        <v>1320.5166666666667</v>
      </c>
      <c r="F103" s="36">
        <v>1310.8333333333333</v>
      </c>
      <c r="G103" s="36">
        <v>1295.1166666666666</v>
      </c>
      <c r="H103" s="36">
        <v>1345.9166666666667</v>
      </c>
      <c r="I103" s="36">
        <v>1361.6333333333334</v>
      </c>
      <c r="J103" s="36">
        <v>1371.3166666666668</v>
      </c>
      <c r="K103" s="31">
        <v>1351.95</v>
      </c>
      <c r="L103" s="31">
        <v>1326.55</v>
      </c>
      <c r="M103" s="31">
        <v>7.1775000000000002</v>
      </c>
      <c r="N103" s="1"/>
      <c r="O103" s="1"/>
    </row>
    <row r="104" spans="1:15" ht="12.75" customHeight="1">
      <c r="A104" s="33">
        <v>94</v>
      </c>
      <c r="B104" s="54" t="s">
        <v>359</v>
      </c>
      <c r="C104" s="31">
        <v>653.65</v>
      </c>
      <c r="D104" s="36">
        <v>661.1</v>
      </c>
      <c r="E104" s="36">
        <v>643.25</v>
      </c>
      <c r="F104" s="36">
        <v>632.85</v>
      </c>
      <c r="G104" s="36">
        <v>615</v>
      </c>
      <c r="H104" s="36">
        <v>671.5</v>
      </c>
      <c r="I104" s="36">
        <v>689.35000000000014</v>
      </c>
      <c r="J104" s="36">
        <v>699.75</v>
      </c>
      <c r="K104" s="31">
        <v>678.95</v>
      </c>
      <c r="L104" s="31">
        <v>650.70000000000005</v>
      </c>
      <c r="M104" s="31">
        <v>0.85543000000000002</v>
      </c>
      <c r="N104" s="1"/>
      <c r="O104" s="1"/>
    </row>
    <row r="105" spans="1:15" ht="12.75" customHeight="1">
      <c r="A105" s="33">
        <v>95</v>
      </c>
      <c r="B105" s="54" t="s">
        <v>360</v>
      </c>
      <c r="C105" s="31">
        <v>1046.5999999999999</v>
      </c>
      <c r="D105" s="36">
        <v>1062.1666666666665</v>
      </c>
      <c r="E105" s="36">
        <v>1025.5333333333331</v>
      </c>
      <c r="F105" s="36">
        <v>1004.4666666666665</v>
      </c>
      <c r="G105" s="36">
        <v>967.83333333333303</v>
      </c>
      <c r="H105" s="36">
        <v>1083.2333333333331</v>
      </c>
      <c r="I105" s="36">
        <v>1119.8666666666663</v>
      </c>
      <c r="J105" s="36">
        <v>1140.9333333333332</v>
      </c>
      <c r="K105" s="31">
        <v>1098.8</v>
      </c>
      <c r="L105" s="31">
        <v>1041.0999999999999</v>
      </c>
      <c r="M105" s="31">
        <v>1.3986099999999999</v>
      </c>
      <c r="N105" s="1"/>
      <c r="O105" s="1"/>
    </row>
    <row r="106" spans="1:15" ht="12.75" customHeight="1">
      <c r="A106" s="33">
        <v>96</v>
      </c>
      <c r="B106" s="54" t="s">
        <v>361</v>
      </c>
      <c r="C106" s="31">
        <v>8521.2000000000007</v>
      </c>
      <c r="D106" s="36">
        <v>8563.7833333333328</v>
      </c>
      <c r="E106" s="36">
        <v>8447.5666666666657</v>
      </c>
      <c r="F106" s="36">
        <v>8373.9333333333325</v>
      </c>
      <c r="G106" s="36">
        <v>8257.7166666666653</v>
      </c>
      <c r="H106" s="36">
        <v>8637.4166666666661</v>
      </c>
      <c r="I106" s="36">
        <v>8753.6333333333332</v>
      </c>
      <c r="J106" s="36">
        <v>8827.2666666666664</v>
      </c>
      <c r="K106" s="31">
        <v>8680</v>
      </c>
      <c r="L106" s="31">
        <v>8490.15</v>
      </c>
      <c r="M106" s="31">
        <v>0.12311999999999999</v>
      </c>
      <c r="N106" s="1"/>
      <c r="O106" s="1"/>
    </row>
    <row r="107" spans="1:15" ht="12.75" customHeight="1">
      <c r="A107" s="33">
        <v>97</v>
      </c>
      <c r="B107" s="54" t="s">
        <v>348</v>
      </c>
      <c r="C107" s="31">
        <v>90.65</v>
      </c>
      <c r="D107" s="36">
        <v>90.7</v>
      </c>
      <c r="E107" s="36">
        <v>89</v>
      </c>
      <c r="F107" s="36">
        <v>87.35</v>
      </c>
      <c r="G107" s="36">
        <v>85.649999999999991</v>
      </c>
      <c r="H107" s="36">
        <v>92.350000000000009</v>
      </c>
      <c r="I107" s="36">
        <v>94.050000000000026</v>
      </c>
      <c r="J107" s="36">
        <v>95.700000000000017</v>
      </c>
      <c r="K107" s="31">
        <v>92.4</v>
      </c>
      <c r="L107" s="31">
        <v>89.05</v>
      </c>
      <c r="M107" s="31">
        <v>68.576170000000005</v>
      </c>
      <c r="N107" s="1"/>
      <c r="O107" s="1"/>
    </row>
    <row r="108" spans="1:15" ht="12.75" customHeight="1">
      <c r="A108" s="33">
        <v>98</v>
      </c>
      <c r="B108" s="54" t="s">
        <v>349</v>
      </c>
      <c r="C108" s="31">
        <v>439.1</v>
      </c>
      <c r="D108" s="36">
        <v>438.2833333333333</v>
      </c>
      <c r="E108" s="36">
        <v>433.61666666666662</v>
      </c>
      <c r="F108" s="36">
        <v>428.13333333333333</v>
      </c>
      <c r="G108" s="36">
        <v>423.46666666666664</v>
      </c>
      <c r="H108" s="36">
        <v>443.76666666666659</v>
      </c>
      <c r="I108" s="36">
        <v>448.43333333333334</v>
      </c>
      <c r="J108" s="36">
        <v>453.91666666666657</v>
      </c>
      <c r="K108" s="31">
        <v>442.95</v>
      </c>
      <c r="L108" s="31">
        <v>432.8</v>
      </c>
      <c r="M108" s="31">
        <v>12.75521</v>
      </c>
      <c r="N108" s="1"/>
      <c r="O108" s="1"/>
    </row>
    <row r="109" spans="1:15" ht="12.75" customHeight="1">
      <c r="A109" s="33">
        <v>99</v>
      </c>
      <c r="B109" s="54" t="s">
        <v>362</v>
      </c>
      <c r="C109" s="31">
        <v>561.35</v>
      </c>
      <c r="D109" s="36">
        <v>561.7833333333333</v>
      </c>
      <c r="E109" s="36">
        <v>551.56666666666661</v>
      </c>
      <c r="F109" s="36">
        <v>541.7833333333333</v>
      </c>
      <c r="G109" s="36">
        <v>531.56666666666661</v>
      </c>
      <c r="H109" s="36">
        <v>571.56666666666661</v>
      </c>
      <c r="I109" s="36">
        <v>581.7833333333333</v>
      </c>
      <c r="J109" s="36">
        <v>591.56666666666661</v>
      </c>
      <c r="K109" s="31">
        <v>572</v>
      </c>
      <c r="L109" s="31">
        <v>552</v>
      </c>
      <c r="M109" s="31">
        <v>1.2938000000000001</v>
      </c>
      <c r="N109" s="1"/>
      <c r="O109" s="1"/>
    </row>
    <row r="110" spans="1:15" ht="12.75" customHeight="1">
      <c r="A110" s="33">
        <v>100</v>
      </c>
      <c r="B110" s="54" t="s">
        <v>91</v>
      </c>
      <c r="C110" s="31">
        <v>281.95</v>
      </c>
      <c r="D110" s="36">
        <v>284.7833333333333</v>
      </c>
      <c r="E110" s="36">
        <v>278.16666666666663</v>
      </c>
      <c r="F110" s="36">
        <v>274.38333333333333</v>
      </c>
      <c r="G110" s="36">
        <v>267.76666666666665</v>
      </c>
      <c r="H110" s="36">
        <v>288.56666666666661</v>
      </c>
      <c r="I110" s="36">
        <v>295.18333333333328</v>
      </c>
      <c r="J110" s="36">
        <v>298.96666666666658</v>
      </c>
      <c r="K110" s="31">
        <v>291.39999999999998</v>
      </c>
      <c r="L110" s="31">
        <v>281</v>
      </c>
      <c r="M110" s="31">
        <v>47.061549999999997</v>
      </c>
      <c r="N110" s="1"/>
      <c r="O110" s="1"/>
    </row>
    <row r="111" spans="1:15" ht="12.75" customHeight="1">
      <c r="A111" s="33">
        <v>101</v>
      </c>
      <c r="B111" s="54" t="s">
        <v>363</v>
      </c>
      <c r="C111" s="31">
        <v>488.1</v>
      </c>
      <c r="D111" s="36">
        <v>491.56666666666666</v>
      </c>
      <c r="E111" s="36">
        <v>481.5333333333333</v>
      </c>
      <c r="F111" s="36">
        <v>474.96666666666664</v>
      </c>
      <c r="G111" s="36">
        <v>464.93333333333328</v>
      </c>
      <c r="H111" s="36">
        <v>498.13333333333333</v>
      </c>
      <c r="I111" s="36">
        <v>508.16666666666674</v>
      </c>
      <c r="J111" s="36">
        <v>514.73333333333335</v>
      </c>
      <c r="K111" s="31">
        <v>501.6</v>
      </c>
      <c r="L111" s="31">
        <v>485</v>
      </c>
      <c r="M111" s="31">
        <v>0.63958000000000004</v>
      </c>
      <c r="N111" s="1"/>
      <c r="O111" s="1"/>
    </row>
    <row r="112" spans="1:15" ht="12.75" customHeight="1">
      <c r="A112" s="33">
        <v>102</v>
      </c>
      <c r="B112" s="54" t="s">
        <v>364</v>
      </c>
      <c r="C112" s="31">
        <v>1171.4000000000001</v>
      </c>
      <c r="D112" s="36">
        <v>1167.9166666666667</v>
      </c>
      <c r="E112" s="36">
        <v>1155.8333333333335</v>
      </c>
      <c r="F112" s="36">
        <v>1140.2666666666667</v>
      </c>
      <c r="G112" s="36">
        <v>1128.1833333333334</v>
      </c>
      <c r="H112" s="36">
        <v>1183.4833333333336</v>
      </c>
      <c r="I112" s="36">
        <v>1195.5666666666671</v>
      </c>
      <c r="J112" s="36">
        <v>1211.1333333333337</v>
      </c>
      <c r="K112" s="31">
        <v>1180</v>
      </c>
      <c r="L112" s="31">
        <v>1152.3499999999999</v>
      </c>
      <c r="M112" s="31">
        <v>1.2499199999999999</v>
      </c>
      <c r="N112" s="1"/>
      <c r="O112" s="1"/>
    </row>
    <row r="113" spans="1:15" ht="12.75" customHeight="1">
      <c r="A113" s="33">
        <v>103</v>
      </c>
      <c r="B113" s="54" t="s">
        <v>92</v>
      </c>
      <c r="C113" s="31">
        <v>1193.55</v>
      </c>
      <c r="D113" s="36">
        <v>1200.6166666666668</v>
      </c>
      <c r="E113" s="36">
        <v>1171.2333333333336</v>
      </c>
      <c r="F113" s="36">
        <v>1148.9166666666667</v>
      </c>
      <c r="G113" s="36">
        <v>1119.5333333333335</v>
      </c>
      <c r="H113" s="36">
        <v>1222.9333333333336</v>
      </c>
      <c r="I113" s="36">
        <v>1252.3166666666668</v>
      </c>
      <c r="J113" s="36">
        <v>1274.6333333333337</v>
      </c>
      <c r="K113" s="31">
        <v>1230</v>
      </c>
      <c r="L113" s="31">
        <v>1178.3</v>
      </c>
      <c r="M113" s="31">
        <v>32.655430000000003</v>
      </c>
      <c r="N113" s="1"/>
      <c r="O113" s="1"/>
    </row>
    <row r="114" spans="1:15" ht="12.75" customHeight="1">
      <c r="A114" s="33">
        <v>104</v>
      </c>
      <c r="B114" s="54" t="s">
        <v>843</v>
      </c>
      <c r="C114" s="31">
        <v>495.1</v>
      </c>
      <c r="D114" s="36">
        <v>500.45</v>
      </c>
      <c r="E114" s="36">
        <v>487.15</v>
      </c>
      <c r="F114" s="36">
        <v>479.2</v>
      </c>
      <c r="G114" s="36">
        <v>465.9</v>
      </c>
      <c r="H114" s="36">
        <v>508.4</v>
      </c>
      <c r="I114" s="36">
        <v>521.70000000000005</v>
      </c>
      <c r="J114" s="36">
        <v>529.65</v>
      </c>
      <c r="K114" s="31">
        <v>513.75</v>
      </c>
      <c r="L114" s="31">
        <v>492.5</v>
      </c>
      <c r="M114" s="31">
        <v>4.2154199999999999</v>
      </c>
      <c r="N114" s="1"/>
      <c r="O114" s="1"/>
    </row>
    <row r="115" spans="1:15" ht="12.75" customHeight="1">
      <c r="A115" s="33">
        <v>105</v>
      </c>
      <c r="B115" s="54" t="s">
        <v>93</v>
      </c>
      <c r="C115" s="31">
        <v>1240.55</v>
      </c>
      <c r="D115" s="36">
        <v>1245.0666666666666</v>
      </c>
      <c r="E115" s="36">
        <v>1232.5333333333333</v>
      </c>
      <c r="F115" s="36">
        <v>1224.5166666666667</v>
      </c>
      <c r="G115" s="36">
        <v>1211.9833333333333</v>
      </c>
      <c r="H115" s="36">
        <v>1253.0833333333333</v>
      </c>
      <c r="I115" s="36">
        <v>1265.6166666666666</v>
      </c>
      <c r="J115" s="36">
        <v>1273.6333333333332</v>
      </c>
      <c r="K115" s="31">
        <v>1257.5999999999999</v>
      </c>
      <c r="L115" s="31">
        <v>1237.05</v>
      </c>
      <c r="M115" s="31">
        <v>18.6403</v>
      </c>
      <c r="N115" s="1"/>
      <c r="O115" s="1"/>
    </row>
    <row r="116" spans="1:15" ht="12.75" customHeight="1">
      <c r="A116" s="33">
        <v>106</v>
      </c>
      <c r="B116" s="54" t="s">
        <v>100</v>
      </c>
      <c r="C116" s="31">
        <v>133.05000000000001</v>
      </c>
      <c r="D116" s="36">
        <v>133.25</v>
      </c>
      <c r="E116" s="36">
        <v>131.9</v>
      </c>
      <c r="F116" s="36">
        <v>130.75</v>
      </c>
      <c r="G116" s="36">
        <v>129.4</v>
      </c>
      <c r="H116" s="36">
        <v>134.4</v>
      </c>
      <c r="I116" s="36">
        <v>135.75000000000003</v>
      </c>
      <c r="J116" s="36">
        <v>136.9</v>
      </c>
      <c r="K116" s="31">
        <v>134.6</v>
      </c>
      <c r="L116" s="31">
        <v>132.1</v>
      </c>
      <c r="M116" s="31">
        <v>38.866950000000003</v>
      </c>
      <c r="N116" s="1"/>
      <c r="O116" s="1"/>
    </row>
    <row r="117" spans="1:15" ht="12.75" customHeight="1">
      <c r="A117" s="33">
        <v>107</v>
      </c>
      <c r="B117" s="54" t="s">
        <v>272</v>
      </c>
      <c r="C117" s="31">
        <v>1446.85</v>
      </c>
      <c r="D117" s="36">
        <v>1447.2166666666665</v>
      </c>
      <c r="E117" s="36">
        <v>1440.0333333333328</v>
      </c>
      <c r="F117" s="36">
        <v>1433.2166666666665</v>
      </c>
      <c r="G117" s="36">
        <v>1426.0333333333328</v>
      </c>
      <c r="H117" s="36">
        <v>1454.0333333333328</v>
      </c>
      <c r="I117" s="36">
        <v>1461.2166666666667</v>
      </c>
      <c r="J117" s="36">
        <v>1468.0333333333328</v>
      </c>
      <c r="K117" s="31">
        <v>1454.4</v>
      </c>
      <c r="L117" s="31">
        <v>1440.4</v>
      </c>
      <c r="M117" s="31">
        <v>0.70170999999999994</v>
      </c>
      <c r="N117" s="1"/>
      <c r="O117" s="1"/>
    </row>
    <row r="118" spans="1:15" ht="12.75" customHeight="1">
      <c r="A118" s="33">
        <v>108</v>
      </c>
      <c r="B118" s="54" t="s">
        <v>94</v>
      </c>
      <c r="C118" s="31">
        <v>281.25</v>
      </c>
      <c r="D118" s="36">
        <v>279.48333333333335</v>
      </c>
      <c r="E118" s="36">
        <v>276.2166666666667</v>
      </c>
      <c r="F118" s="36">
        <v>271.18333333333334</v>
      </c>
      <c r="G118" s="36">
        <v>267.91666666666669</v>
      </c>
      <c r="H118" s="36">
        <v>284.51666666666671</v>
      </c>
      <c r="I118" s="36">
        <v>287.78333333333336</v>
      </c>
      <c r="J118" s="36">
        <v>292.81666666666672</v>
      </c>
      <c r="K118" s="31">
        <v>282.75</v>
      </c>
      <c r="L118" s="31">
        <v>274.45</v>
      </c>
      <c r="M118" s="31">
        <v>87.548519999999996</v>
      </c>
      <c r="N118" s="1"/>
      <c r="O118" s="1"/>
    </row>
    <row r="119" spans="1:15" ht="12.75" customHeight="1">
      <c r="A119" s="33">
        <v>109</v>
      </c>
      <c r="B119" s="54" t="s">
        <v>365</v>
      </c>
      <c r="C119" s="31">
        <v>1089.5</v>
      </c>
      <c r="D119" s="36">
        <v>1099.5</v>
      </c>
      <c r="E119" s="36">
        <v>1071</v>
      </c>
      <c r="F119" s="36">
        <v>1052.5</v>
      </c>
      <c r="G119" s="36">
        <v>1024</v>
      </c>
      <c r="H119" s="36">
        <v>1118</v>
      </c>
      <c r="I119" s="36">
        <v>1146.5</v>
      </c>
      <c r="J119" s="36">
        <v>1165</v>
      </c>
      <c r="K119" s="31">
        <v>1128</v>
      </c>
      <c r="L119" s="31">
        <v>1081</v>
      </c>
      <c r="M119" s="31">
        <v>18.060580000000002</v>
      </c>
      <c r="N119" s="1"/>
      <c r="O119" s="1"/>
    </row>
    <row r="120" spans="1:15" ht="12.75" customHeight="1">
      <c r="A120" s="33">
        <v>110</v>
      </c>
      <c r="B120" s="54" t="s">
        <v>95</v>
      </c>
      <c r="C120" s="31">
        <v>5544.9</v>
      </c>
      <c r="D120" s="36">
        <v>5566.7</v>
      </c>
      <c r="E120" s="36">
        <v>5506.95</v>
      </c>
      <c r="F120" s="36">
        <v>5469</v>
      </c>
      <c r="G120" s="36">
        <v>5409.25</v>
      </c>
      <c r="H120" s="36">
        <v>5604.65</v>
      </c>
      <c r="I120" s="36">
        <v>5664.4</v>
      </c>
      <c r="J120" s="36">
        <v>5702.3499999999995</v>
      </c>
      <c r="K120" s="31">
        <v>5626.45</v>
      </c>
      <c r="L120" s="31">
        <v>5528.75</v>
      </c>
      <c r="M120" s="31">
        <v>2.8103099999999999</v>
      </c>
      <c r="N120" s="1"/>
      <c r="O120" s="1"/>
    </row>
    <row r="121" spans="1:15" ht="12.75" customHeight="1">
      <c r="A121" s="33">
        <v>111</v>
      </c>
      <c r="B121" s="54" t="s">
        <v>96</v>
      </c>
      <c r="C121" s="31">
        <v>1995.75</v>
      </c>
      <c r="D121" s="36">
        <v>1998.4833333333336</v>
      </c>
      <c r="E121" s="36">
        <v>1982.1666666666672</v>
      </c>
      <c r="F121" s="36">
        <v>1968.5833333333337</v>
      </c>
      <c r="G121" s="36">
        <v>1952.2666666666673</v>
      </c>
      <c r="H121" s="36">
        <v>2012.0666666666671</v>
      </c>
      <c r="I121" s="36">
        <v>2028.3833333333337</v>
      </c>
      <c r="J121" s="36">
        <v>2041.9666666666669</v>
      </c>
      <c r="K121" s="31">
        <v>2014.8</v>
      </c>
      <c r="L121" s="31">
        <v>1984.9</v>
      </c>
      <c r="M121" s="31">
        <v>4.6061800000000002</v>
      </c>
      <c r="N121" s="1"/>
      <c r="O121" s="1"/>
    </row>
    <row r="122" spans="1:15" ht="12.75" customHeight="1">
      <c r="A122" s="33">
        <v>112</v>
      </c>
      <c r="B122" s="54" t="s">
        <v>366</v>
      </c>
      <c r="C122" s="31">
        <v>2537.9499999999998</v>
      </c>
      <c r="D122" s="36">
        <v>2557.0333333333333</v>
      </c>
      <c r="E122" s="36">
        <v>2504.5166666666664</v>
      </c>
      <c r="F122" s="36">
        <v>2471.083333333333</v>
      </c>
      <c r="G122" s="36">
        <v>2418.5666666666662</v>
      </c>
      <c r="H122" s="36">
        <v>2590.4666666666667</v>
      </c>
      <c r="I122" s="36">
        <v>2642.983333333334</v>
      </c>
      <c r="J122" s="36">
        <v>2676.416666666667</v>
      </c>
      <c r="K122" s="31">
        <v>2609.5500000000002</v>
      </c>
      <c r="L122" s="31">
        <v>2523.6</v>
      </c>
      <c r="M122" s="31">
        <v>0.82415000000000005</v>
      </c>
      <c r="N122" s="1"/>
      <c r="O122" s="1"/>
    </row>
    <row r="123" spans="1:15" ht="12.75" customHeight="1">
      <c r="A123" s="33">
        <v>113</v>
      </c>
      <c r="B123" s="54" t="s">
        <v>97</v>
      </c>
      <c r="C123" s="31">
        <v>735.65</v>
      </c>
      <c r="D123" s="36">
        <v>726.70000000000016</v>
      </c>
      <c r="E123" s="36">
        <v>715.40000000000032</v>
      </c>
      <c r="F123" s="36">
        <v>695.1500000000002</v>
      </c>
      <c r="G123" s="36">
        <v>683.85000000000036</v>
      </c>
      <c r="H123" s="36">
        <v>746.95000000000027</v>
      </c>
      <c r="I123" s="36">
        <v>758.25000000000023</v>
      </c>
      <c r="J123" s="36">
        <v>778.50000000000023</v>
      </c>
      <c r="K123" s="31">
        <v>738</v>
      </c>
      <c r="L123" s="31">
        <v>706.45</v>
      </c>
      <c r="M123" s="31">
        <v>30.505549999999999</v>
      </c>
      <c r="N123" s="1"/>
      <c r="O123" s="1"/>
    </row>
    <row r="124" spans="1:15" ht="12.75" customHeight="1">
      <c r="A124" s="33">
        <v>114</v>
      </c>
      <c r="B124" s="54" t="s">
        <v>98</v>
      </c>
      <c r="C124" s="31">
        <v>1109.25</v>
      </c>
      <c r="D124" s="36">
        <v>1119</v>
      </c>
      <c r="E124" s="36">
        <v>1095.8</v>
      </c>
      <c r="F124" s="36">
        <v>1082.3499999999999</v>
      </c>
      <c r="G124" s="36">
        <v>1059.1499999999999</v>
      </c>
      <c r="H124" s="36">
        <v>1132.45</v>
      </c>
      <c r="I124" s="36">
        <v>1155.6499999999999</v>
      </c>
      <c r="J124" s="36">
        <v>1169.1000000000001</v>
      </c>
      <c r="K124" s="31">
        <v>1142.2</v>
      </c>
      <c r="L124" s="31">
        <v>1105.55</v>
      </c>
      <c r="M124" s="31">
        <v>2.95696</v>
      </c>
      <c r="N124" s="1"/>
      <c r="O124" s="1"/>
    </row>
    <row r="125" spans="1:15" ht="12.75" customHeight="1">
      <c r="A125" s="33">
        <v>115</v>
      </c>
      <c r="B125" s="54" t="s">
        <v>849</v>
      </c>
      <c r="C125" s="31">
        <v>4779.5</v>
      </c>
      <c r="D125" s="36">
        <v>4791.0666666666666</v>
      </c>
      <c r="E125" s="36">
        <v>4743.4333333333334</v>
      </c>
      <c r="F125" s="36">
        <v>4707.3666666666668</v>
      </c>
      <c r="G125" s="36">
        <v>4659.7333333333336</v>
      </c>
      <c r="H125" s="36">
        <v>4827.1333333333332</v>
      </c>
      <c r="I125" s="36">
        <v>4874.7666666666664</v>
      </c>
      <c r="J125" s="36">
        <v>4910.833333333333</v>
      </c>
      <c r="K125" s="31">
        <v>4838.7</v>
      </c>
      <c r="L125" s="31">
        <v>4755</v>
      </c>
      <c r="M125" s="31">
        <v>0.19051999999999999</v>
      </c>
      <c r="N125" s="1"/>
      <c r="O125" s="1"/>
    </row>
    <row r="126" spans="1:15" ht="12.75" customHeight="1">
      <c r="A126" s="33">
        <v>116</v>
      </c>
      <c r="B126" s="54" t="s">
        <v>367</v>
      </c>
      <c r="C126" s="31">
        <v>1331.55</v>
      </c>
      <c r="D126" s="36">
        <v>1348.1833333333334</v>
      </c>
      <c r="E126" s="36">
        <v>1311.3666666666668</v>
      </c>
      <c r="F126" s="36">
        <v>1291.1833333333334</v>
      </c>
      <c r="G126" s="36">
        <v>1254.3666666666668</v>
      </c>
      <c r="H126" s="36">
        <v>1368.3666666666668</v>
      </c>
      <c r="I126" s="36">
        <v>1405.1833333333334</v>
      </c>
      <c r="J126" s="36">
        <v>1425.3666666666668</v>
      </c>
      <c r="K126" s="31">
        <v>1385</v>
      </c>
      <c r="L126" s="31">
        <v>1328</v>
      </c>
      <c r="M126" s="31">
        <v>3.29915</v>
      </c>
      <c r="N126" s="1"/>
      <c r="O126" s="1"/>
    </row>
    <row r="127" spans="1:15" ht="12.75" customHeight="1">
      <c r="A127" s="33">
        <v>117</v>
      </c>
      <c r="B127" s="54" t="s">
        <v>350</v>
      </c>
      <c r="C127" s="31">
        <v>3850.8</v>
      </c>
      <c r="D127" s="36">
        <v>3854.2999999999997</v>
      </c>
      <c r="E127" s="36">
        <v>3833.4999999999995</v>
      </c>
      <c r="F127" s="36">
        <v>3816.2</v>
      </c>
      <c r="G127" s="36">
        <v>3795.3999999999996</v>
      </c>
      <c r="H127" s="36">
        <v>3871.5999999999995</v>
      </c>
      <c r="I127" s="36">
        <v>3892.3999999999996</v>
      </c>
      <c r="J127" s="36">
        <v>3909.6999999999994</v>
      </c>
      <c r="K127" s="31">
        <v>3875.1</v>
      </c>
      <c r="L127" s="31">
        <v>3837</v>
      </c>
      <c r="M127" s="31">
        <v>6.9860000000000005E-2</v>
      </c>
      <c r="N127" s="1"/>
      <c r="O127" s="1"/>
    </row>
    <row r="128" spans="1:15" ht="12.75" customHeight="1">
      <c r="A128" s="33">
        <v>118</v>
      </c>
      <c r="B128" s="54" t="s">
        <v>99</v>
      </c>
      <c r="C128" s="31">
        <v>305.2</v>
      </c>
      <c r="D128" s="36">
        <v>306.23333333333335</v>
      </c>
      <c r="E128" s="36">
        <v>302.9666666666667</v>
      </c>
      <c r="F128" s="36">
        <v>300.73333333333335</v>
      </c>
      <c r="G128" s="36">
        <v>297.4666666666667</v>
      </c>
      <c r="H128" s="36">
        <v>308.4666666666667</v>
      </c>
      <c r="I128" s="36">
        <v>311.73333333333335</v>
      </c>
      <c r="J128" s="36">
        <v>313.9666666666667</v>
      </c>
      <c r="K128" s="31">
        <v>309.5</v>
      </c>
      <c r="L128" s="31">
        <v>304</v>
      </c>
      <c r="M128" s="31">
        <v>17.54139</v>
      </c>
      <c r="N128" s="1"/>
      <c r="O128" s="1"/>
    </row>
    <row r="129" spans="1:15" ht="12.75" customHeight="1">
      <c r="A129" s="33">
        <v>119</v>
      </c>
      <c r="B129" s="54" t="s">
        <v>351</v>
      </c>
      <c r="C129" s="31">
        <v>331.6</v>
      </c>
      <c r="D129" s="36">
        <v>329.43333333333334</v>
      </c>
      <c r="E129" s="36">
        <v>325.31666666666666</v>
      </c>
      <c r="F129" s="36">
        <v>319.0333333333333</v>
      </c>
      <c r="G129" s="36">
        <v>314.91666666666663</v>
      </c>
      <c r="H129" s="36">
        <v>335.7166666666667</v>
      </c>
      <c r="I129" s="36">
        <v>339.83333333333337</v>
      </c>
      <c r="J129" s="36">
        <v>346.11666666666673</v>
      </c>
      <c r="K129" s="31">
        <v>333.55</v>
      </c>
      <c r="L129" s="31">
        <v>323.14999999999998</v>
      </c>
      <c r="M129" s="31">
        <v>5.18703</v>
      </c>
      <c r="N129" s="1"/>
      <c r="O129" s="1"/>
    </row>
    <row r="130" spans="1:15" ht="12.75" customHeight="1">
      <c r="A130" s="33">
        <v>120</v>
      </c>
      <c r="B130" s="54" t="s">
        <v>101</v>
      </c>
      <c r="C130" s="31">
        <v>1726.55</v>
      </c>
      <c r="D130" s="36">
        <v>1732.0833333333333</v>
      </c>
      <c r="E130" s="36">
        <v>1710.1666666666665</v>
      </c>
      <c r="F130" s="36">
        <v>1693.7833333333333</v>
      </c>
      <c r="G130" s="36">
        <v>1671.8666666666666</v>
      </c>
      <c r="H130" s="36">
        <v>1748.4666666666665</v>
      </c>
      <c r="I130" s="36">
        <v>1770.383333333333</v>
      </c>
      <c r="J130" s="36">
        <v>1786.7666666666664</v>
      </c>
      <c r="K130" s="31">
        <v>1754</v>
      </c>
      <c r="L130" s="31">
        <v>1715.7</v>
      </c>
      <c r="M130" s="31">
        <v>6.1559799999999996</v>
      </c>
      <c r="N130" s="1"/>
      <c r="O130" s="1"/>
    </row>
    <row r="131" spans="1:15" ht="12.75" customHeight="1">
      <c r="A131" s="33">
        <v>121</v>
      </c>
      <c r="B131" s="54" t="s">
        <v>368</v>
      </c>
      <c r="C131" s="31">
        <v>1674.45</v>
      </c>
      <c r="D131" s="36">
        <v>1689.1000000000001</v>
      </c>
      <c r="E131" s="36">
        <v>1657.3500000000004</v>
      </c>
      <c r="F131" s="36">
        <v>1640.2500000000002</v>
      </c>
      <c r="G131" s="36">
        <v>1608.5000000000005</v>
      </c>
      <c r="H131" s="36">
        <v>1706.2000000000003</v>
      </c>
      <c r="I131" s="36">
        <v>1737.9499999999998</v>
      </c>
      <c r="J131" s="36">
        <v>1755.0500000000002</v>
      </c>
      <c r="K131" s="31">
        <v>1720.85</v>
      </c>
      <c r="L131" s="31">
        <v>1672</v>
      </c>
      <c r="M131" s="31">
        <v>3.2713399999999999</v>
      </c>
      <c r="N131" s="1"/>
      <c r="O131" s="1"/>
    </row>
    <row r="132" spans="1:15" ht="12.75" customHeight="1">
      <c r="A132" s="33">
        <v>122</v>
      </c>
      <c r="B132" s="54" t="s">
        <v>102</v>
      </c>
      <c r="C132" s="31">
        <v>565.65</v>
      </c>
      <c r="D132" s="36">
        <v>568.5</v>
      </c>
      <c r="E132" s="36">
        <v>560.4</v>
      </c>
      <c r="F132" s="36">
        <v>555.15</v>
      </c>
      <c r="G132" s="36">
        <v>547.04999999999995</v>
      </c>
      <c r="H132" s="36">
        <v>573.75</v>
      </c>
      <c r="I132" s="36">
        <v>581.84999999999991</v>
      </c>
      <c r="J132" s="36">
        <v>587.1</v>
      </c>
      <c r="K132" s="31">
        <v>576.6</v>
      </c>
      <c r="L132" s="31">
        <v>563.25</v>
      </c>
      <c r="M132" s="31">
        <v>14.697010000000001</v>
      </c>
      <c r="N132" s="1"/>
      <c r="O132" s="1"/>
    </row>
    <row r="133" spans="1:15" ht="12.75" customHeight="1">
      <c r="A133" s="33">
        <v>123</v>
      </c>
      <c r="B133" s="54" t="s">
        <v>103</v>
      </c>
      <c r="C133" s="31">
        <v>2369.25</v>
      </c>
      <c r="D133" s="36">
        <v>2374.2000000000003</v>
      </c>
      <c r="E133" s="36">
        <v>2349.4000000000005</v>
      </c>
      <c r="F133" s="36">
        <v>2329.5500000000002</v>
      </c>
      <c r="G133" s="36">
        <v>2304.7500000000005</v>
      </c>
      <c r="H133" s="36">
        <v>2394.0500000000006</v>
      </c>
      <c r="I133" s="36">
        <v>2418.8500000000008</v>
      </c>
      <c r="J133" s="36">
        <v>2438.7000000000007</v>
      </c>
      <c r="K133" s="31">
        <v>2399</v>
      </c>
      <c r="L133" s="31">
        <v>2354.35</v>
      </c>
      <c r="M133" s="31">
        <v>2.1918899999999999</v>
      </c>
      <c r="N133" s="1"/>
      <c r="O133" s="1"/>
    </row>
    <row r="134" spans="1:15" ht="12.75" customHeight="1">
      <c r="A134" s="33">
        <v>124</v>
      </c>
      <c r="B134" s="54" t="s">
        <v>850</v>
      </c>
      <c r="C134" s="31">
        <v>2074.1</v>
      </c>
      <c r="D134" s="36">
        <v>2075.4</v>
      </c>
      <c r="E134" s="36">
        <v>2035.8000000000002</v>
      </c>
      <c r="F134" s="36">
        <v>1997.5</v>
      </c>
      <c r="G134" s="36">
        <v>1957.9</v>
      </c>
      <c r="H134" s="36">
        <v>2113.7000000000003</v>
      </c>
      <c r="I134" s="36">
        <v>2153.2999999999997</v>
      </c>
      <c r="J134" s="36">
        <v>2191.6000000000004</v>
      </c>
      <c r="K134" s="31">
        <v>2115</v>
      </c>
      <c r="L134" s="31">
        <v>2037.1</v>
      </c>
      <c r="M134" s="31">
        <v>2.11076</v>
      </c>
      <c r="N134" s="1"/>
      <c r="O134" s="1"/>
    </row>
    <row r="135" spans="1:15" ht="12.75" customHeight="1">
      <c r="A135" s="33">
        <v>125</v>
      </c>
      <c r="B135" s="54" t="s">
        <v>369</v>
      </c>
      <c r="C135" s="31">
        <v>1043.75</v>
      </c>
      <c r="D135" s="36">
        <v>1042.25</v>
      </c>
      <c r="E135" s="36">
        <v>1026.5</v>
      </c>
      <c r="F135" s="36">
        <v>1009.25</v>
      </c>
      <c r="G135" s="36">
        <v>993.5</v>
      </c>
      <c r="H135" s="36">
        <v>1059.5</v>
      </c>
      <c r="I135" s="36">
        <v>1075.25</v>
      </c>
      <c r="J135" s="36">
        <v>1092.5</v>
      </c>
      <c r="K135" s="31">
        <v>1058</v>
      </c>
      <c r="L135" s="31">
        <v>1025</v>
      </c>
      <c r="M135" s="31">
        <v>0.67486999999999997</v>
      </c>
      <c r="N135" s="1"/>
      <c r="O135" s="1"/>
    </row>
    <row r="136" spans="1:15" ht="12.75" customHeight="1">
      <c r="A136" s="33">
        <v>126</v>
      </c>
      <c r="B136" s="54" t="s">
        <v>370</v>
      </c>
      <c r="C136" s="31">
        <v>638.4</v>
      </c>
      <c r="D136" s="36">
        <v>640.05000000000007</v>
      </c>
      <c r="E136" s="36">
        <v>634.25000000000011</v>
      </c>
      <c r="F136" s="36">
        <v>630.1</v>
      </c>
      <c r="G136" s="36">
        <v>624.30000000000007</v>
      </c>
      <c r="H136" s="36">
        <v>644.20000000000016</v>
      </c>
      <c r="I136" s="36">
        <v>650.00000000000011</v>
      </c>
      <c r="J136" s="36">
        <v>654.1500000000002</v>
      </c>
      <c r="K136" s="31">
        <v>645.85</v>
      </c>
      <c r="L136" s="31">
        <v>635.9</v>
      </c>
      <c r="M136" s="31">
        <v>4.7802600000000002</v>
      </c>
      <c r="N136" s="1"/>
      <c r="O136" s="1"/>
    </row>
    <row r="137" spans="1:15" ht="12.75" customHeight="1">
      <c r="A137" s="33">
        <v>127</v>
      </c>
      <c r="B137" s="54" t="s">
        <v>104</v>
      </c>
      <c r="C137" s="31">
        <v>2248.4</v>
      </c>
      <c r="D137" s="36">
        <v>2251.8333333333335</v>
      </c>
      <c r="E137" s="36">
        <v>2227.5666666666671</v>
      </c>
      <c r="F137" s="36">
        <v>2206.7333333333336</v>
      </c>
      <c r="G137" s="36">
        <v>2182.4666666666672</v>
      </c>
      <c r="H137" s="36">
        <v>2272.666666666667</v>
      </c>
      <c r="I137" s="36">
        <v>2296.9333333333334</v>
      </c>
      <c r="J137" s="36">
        <v>2317.7666666666669</v>
      </c>
      <c r="K137" s="31">
        <v>2276.1</v>
      </c>
      <c r="L137" s="31">
        <v>2231</v>
      </c>
      <c r="M137" s="31">
        <v>3.2778499999999999</v>
      </c>
      <c r="N137" s="1"/>
      <c r="O137" s="1"/>
    </row>
    <row r="138" spans="1:15" ht="12.75" customHeight="1">
      <c r="A138" s="33">
        <v>128</v>
      </c>
      <c r="B138" s="54" t="s">
        <v>273</v>
      </c>
      <c r="C138" s="31">
        <v>427.5</v>
      </c>
      <c r="D138" s="36">
        <v>430.98333333333335</v>
      </c>
      <c r="E138" s="36">
        <v>422.51666666666671</v>
      </c>
      <c r="F138" s="36">
        <v>417.53333333333336</v>
      </c>
      <c r="G138" s="36">
        <v>409.06666666666672</v>
      </c>
      <c r="H138" s="36">
        <v>435.9666666666667</v>
      </c>
      <c r="I138" s="36">
        <v>444.43333333333339</v>
      </c>
      <c r="J138" s="36">
        <v>449.41666666666669</v>
      </c>
      <c r="K138" s="31">
        <v>439.45</v>
      </c>
      <c r="L138" s="31">
        <v>426</v>
      </c>
      <c r="M138" s="31">
        <v>5.02372</v>
      </c>
      <c r="N138" s="1"/>
      <c r="O138" s="1"/>
    </row>
    <row r="139" spans="1:15" ht="12.75" customHeight="1">
      <c r="A139" s="33">
        <v>129</v>
      </c>
      <c r="B139" s="54" t="s">
        <v>105</v>
      </c>
      <c r="C139" s="31">
        <v>177</v>
      </c>
      <c r="D139" s="36">
        <v>178.01666666666665</v>
      </c>
      <c r="E139" s="36">
        <v>174.5333333333333</v>
      </c>
      <c r="F139" s="36">
        <v>172.06666666666666</v>
      </c>
      <c r="G139" s="36">
        <v>168.58333333333331</v>
      </c>
      <c r="H139" s="36">
        <v>180.48333333333329</v>
      </c>
      <c r="I139" s="36">
        <v>183.96666666666664</v>
      </c>
      <c r="J139" s="36">
        <v>186.43333333333328</v>
      </c>
      <c r="K139" s="31">
        <v>181.5</v>
      </c>
      <c r="L139" s="31">
        <v>175.55</v>
      </c>
      <c r="M139" s="31">
        <v>60.303469999999997</v>
      </c>
      <c r="N139" s="1"/>
      <c r="O139" s="1"/>
    </row>
    <row r="140" spans="1:15" ht="12.75" customHeight="1">
      <c r="A140" s="33">
        <v>130</v>
      </c>
      <c r="B140" s="54" t="s">
        <v>371</v>
      </c>
      <c r="C140" s="31">
        <v>210.45</v>
      </c>
      <c r="D140" s="36">
        <v>210.75</v>
      </c>
      <c r="E140" s="36">
        <v>208.8</v>
      </c>
      <c r="F140" s="36">
        <v>207.15</v>
      </c>
      <c r="G140" s="36">
        <v>205.20000000000002</v>
      </c>
      <c r="H140" s="36">
        <v>212.4</v>
      </c>
      <c r="I140" s="36">
        <v>214.35</v>
      </c>
      <c r="J140" s="36">
        <v>216</v>
      </c>
      <c r="K140" s="31">
        <v>212.7</v>
      </c>
      <c r="L140" s="31">
        <v>209.1</v>
      </c>
      <c r="M140" s="31">
        <v>5.4706400000000004</v>
      </c>
      <c r="N140" s="1"/>
      <c r="O140" s="1"/>
    </row>
    <row r="141" spans="1:15" ht="12.75" customHeight="1">
      <c r="A141" s="33">
        <v>131</v>
      </c>
      <c r="B141" s="54" t="s">
        <v>106</v>
      </c>
      <c r="C141" s="31">
        <v>3785.3</v>
      </c>
      <c r="D141" s="36">
        <v>3792.2666666666664</v>
      </c>
      <c r="E141" s="36">
        <v>3764.5333333333328</v>
      </c>
      <c r="F141" s="36">
        <v>3743.7666666666664</v>
      </c>
      <c r="G141" s="36">
        <v>3716.0333333333328</v>
      </c>
      <c r="H141" s="36">
        <v>3813.0333333333328</v>
      </c>
      <c r="I141" s="36">
        <v>3840.7666666666664</v>
      </c>
      <c r="J141" s="36">
        <v>3861.5333333333328</v>
      </c>
      <c r="K141" s="31">
        <v>3820</v>
      </c>
      <c r="L141" s="31">
        <v>3771.5</v>
      </c>
      <c r="M141" s="31">
        <v>1.8572299999999999</v>
      </c>
      <c r="N141" s="1"/>
      <c r="O141" s="1"/>
    </row>
    <row r="142" spans="1:15" ht="12.75" customHeight="1">
      <c r="A142" s="33">
        <v>132</v>
      </c>
      <c r="B142" s="54" t="s">
        <v>107</v>
      </c>
      <c r="C142" s="31">
        <v>4920.3</v>
      </c>
      <c r="D142" s="36">
        <v>4965.7</v>
      </c>
      <c r="E142" s="36">
        <v>4861.3999999999996</v>
      </c>
      <c r="F142" s="36">
        <v>4802.5</v>
      </c>
      <c r="G142" s="36">
        <v>4698.2</v>
      </c>
      <c r="H142" s="36">
        <v>5024.5999999999995</v>
      </c>
      <c r="I142" s="36">
        <v>5128.9000000000005</v>
      </c>
      <c r="J142" s="36">
        <v>5187.7999999999993</v>
      </c>
      <c r="K142" s="31">
        <v>5070</v>
      </c>
      <c r="L142" s="31">
        <v>4906.8</v>
      </c>
      <c r="M142" s="31">
        <v>2.75779</v>
      </c>
      <c r="N142" s="1"/>
      <c r="O142" s="1"/>
    </row>
    <row r="143" spans="1:15" ht="12.75" customHeight="1">
      <c r="A143" s="33">
        <v>133</v>
      </c>
      <c r="B143" s="54" t="s">
        <v>109</v>
      </c>
      <c r="C143" s="31">
        <v>529.4</v>
      </c>
      <c r="D143" s="36">
        <v>530.94999999999993</v>
      </c>
      <c r="E143" s="36">
        <v>526.54999999999984</v>
      </c>
      <c r="F143" s="36">
        <v>523.69999999999993</v>
      </c>
      <c r="G143" s="36">
        <v>519.29999999999984</v>
      </c>
      <c r="H143" s="36">
        <v>533.79999999999984</v>
      </c>
      <c r="I143" s="36">
        <v>538.19999999999993</v>
      </c>
      <c r="J143" s="36">
        <v>541.04999999999984</v>
      </c>
      <c r="K143" s="31">
        <v>535.35</v>
      </c>
      <c r="L143" s="31">
        <v>528.1</v>
      </c>
      <c r="M143" s="31">
        <v>14.94139</v>
      </c>
      <c r="N143" s="1"/>
      <c r="O143" s="1"/>
    </row>
    <row r="144" spans="1:15" ht="12.75" customHeight="1">
      <c r="A144" s="33">
        <v>134</v>
      </c>
      <c r="B144" s="54" t="s">
        <v>164</v>
      </c>
      <c r="C144" s="31">
        <v>2361.6</v>
      </c>
      <c r="D144" s="36">
        <v>2367.1166666666668</v>
      </c>
      <c r="E144" s="36">
        <v>2324.2333333333336</v>
      </c>
      <c r="F144" s="36">
        <v>2286.8666666666668</v>
      </c>
      <c r="G144" s="36">
        <v>2243.9833333333336</v>
      </c>
      <c r="H144" s="36">
        <v>2404.4833333333336</v>
      </c>
      <c r="I144" s="36">
        <v>2447.3666666666668</v>
      </c>
      <c r="J144" s="36">
        <v>2484.7333333333336</v>
      </c>
      <c r="K144" s="31">
        <v>2410</v>
      </c>
      <c r="L144" s="31">
        <v>2329.75</v>
      </c>
      <c r="M144" s="31">
        <v>6.0989000000000004</v>
      </c>
      <c r="N144" s="1"/>
      <c r="O144" s="1"/>
    </row>
    <row r="145" spans="1:15" ht="12.75" customHeight="1">
      <c r="A145" s="33">
        <v>135</v>
      </c>
      <c r="B145" s="54" t="s">
        <v>110</v>
      </c>
      <c r="C145" s="31">
        <v>5728</v>
      </c>
      <c r="D145" s="36">
        <v>5759.5666666666657</v>
      </c>
      <c r="E145" s="36">
        <v>5690.3333333333312</v>
      </c>
      <c r="F145" s="36">
        <v>5652.6666666666652</v>
      </c>
      <c r="G145" s="36">
        <v>5583.4333333333307</v>
      </c>
      <c r="H145" s="36">
        <v>5797.2333333333318</v>
      </c>
      <c r="I145" s="36">
        <v>5866.4666666666653</v>
      </c>
      <c r="J145" s="36">
        <v>5904.1333333333323</v>
      </c>
      <c r="K145" s="31">
        <v>5828.8</v>
      </c>
      <c r="L145" s="31">
        <v>5721.9</v>
      </c>
      <c r="M145" s="31">
        <v>2.5134799999999999</v>
      </c>
      <c r="N145" s="1"/>
      <c r="O145" s="1"/>
    </row>
    <row r="146" spans="1:15" ht="12.75" customHeight="1">
      <c r="A146" s="33">
        <v>136</v>
      </c>
      <c r="B146" s="54" t="s">
        <v>372</v>
      </c>
      <c r="C146" s="31">
        <v>555.95000000000005</v>
      </c>
      <c r="D146" s="36">
        <v>558.06666666666672</v>
      </c>
      <c r="E146" s="36">
        <v>548.88333333333344</v>
      </c>
      <c r="F146" s="36">
        <v>541.81666666666672</v>
      </c>
      <c r="G146" s="36">
        <v>532.63333333333344</v>
      </c>
      <c r="H146" s="36">
        <v>565.13333333333344</v>
      </c>
      <c r="I146" s="36">
        <v>574.31666666666661</v>
      </c>
      <c r="J146" s="36">
        <v>581.38333333333344</v>
      </c>
      <c r="K146" s="31">
        <v>567.25</v>
      </c>
      <c r="L146" s="31">
        <v>551</v>
      </c>
      <c r="M146" s="31">
        <v>6.2446900000000003</v>
      </c>
      <c r="N146" s="1"/>
      <c r="O146" s="1"/>
    </row>
    <row r="147" spans="1:15" ht="12.75" customHeight="1">
      <c r="A147" s="33">
        <v>137</v>
      </c>
      <c r="B147" s="54" t="s">
        <v>375</v>
      </c>
      <c r="C147" s="31">
        <v>44.7</v>
      </c>
      <c r="D147" s="36">
        <v>43.56666666666667</v>
      </c>
      <c r="E147" s="36">
        <v>41.783333333333339</v>
      </c>
      <c r="F147" s="36">
        <v>38.866666666666667</v>
      </c>
      <c r="G147" s="36">
        <v>37.083333333333336</v>
      </c>
      <c r="H147" s="36">
        <v>46.483333333333341</v>
      </c>
      <c r="I147" s="36">
        <v>48.266666666666673</v>
      </c>
      <c r="J147" s="36">
        <v>51.183333333333344</v>
      </c>
      <c r="K147" s="31">
        <v>45.35</v>
      </c>
      <c r="L147" s="31">
        <v>40.65</v>
      </c>
      <c r="M147" s="31">
        <v>1323.63553</v>
      </c>
      <c r="N147" s="1"/>
      <c r="O147" s="1"/>
    </row>
    <row r="148" spans="1:15" ht="12.75" customHeight="1">
      <c r="A148" s="33">
        <v>138</v>
      </c>
      <c r="B148" s="54" t="s">
        <v>563</v>
      </c>
      <c r="C148" s="31">
        <v>1846.85</v>
      </c>
      <c r="D148" s="36">
        <v>1847.9666666666665</v>
      </c>
      <c r="E148" s="36">
        <v>1821.883333333333</v>
      </c>
      <c r="F148" s="36">
        <v>1796.9166666666665</v>
      </c>
      <c r="G148" s="36">
        <v>1770.833333333333</v>
      </c>
      <c r="H148" s="36">
        <v>1872.9333333333329</v>
      </c>
      <c r="I148" s="36">
        <v>1899.0166666666664</v>
      </c>
      <c r="J148" s="36">
        <v>1923.9833333333329</v>
      </c>
      <c r="K148" s="31">
        <v>1874.05</v>
      </c>
      <c r="L148" s="31">
        <v>1823</v>
      </c>
      <c r="M148" s="31">
        <v>1.02115</v>
      </c>
      <c r="N148" s="1"/>
      <c r="O148" s="1"/>
    </row>
    <row r="149" spans="1:15" ht="12.75" customHeight="1">
      <c r="A149" s="33">
        <v>139</v>
      </c>
      <c r="B149" s="54" t="s">
        <v>111</v>
      </c>
      <c r="C149" s="31">
        <v>3431.75</v>
      </c>
      <c r="D149" s="36">
        <v>3432.2000000000003</v>
      </c>
      <c r="E149" s="36">
        <v>3411.5500000000006</v>
      </c>
      <c r="F149" s="36">
        <v>3391.3500000000004</v>
      </c>
      <c r="G149" s="36">
        <v>3370.7000000000007</v>
      </c>
      <c r="H149" s="36">
        <v>3452.4000000000005</v>
      </c>
      <c r="I149" s="36">
        <v>3473.05</v>
      </c>
      <c r="J149" s="36">
        <v>3493.2500000000005</v>
      </c>
      <c r="K149" s="31">
        <v>3452.85</v>
      </c>
      <c r="L149" s="31">
        <v>3412</v>
      </c>
      <c r="M149" s="31">
        <v>5.9637599999999997</v>
      </c>
      <c r="N149" s="1"/>
      <c r="O149" s="1"/>
    </row>
    <row r="150" spans="1:15" ht="12.75" customHeight="1">
      <c r="A150" s="33">
        <v>140</v>
      </c>
      <c r="B150" s="54" t="s">
        <v>373</v>
      </c>
      <c r="C150" s="31">
        <v>233.05</v>
      </c>
      <c r="D150" s="36">
        <v>235.01666666666665</v>
      </c>
      <c r="E150" s="36">
        <v>230.0333333333333</v>
      </c>
      <c r="F150" s="36">
        <v>227.01666666666665</v>
      </c>
      <c r="G150" s="36">
        <v>222.0333333333333</v>
      </c>
      <c r="H150" s="36">
        <v>238.0333333333333</v>
      </c>
      <c r="I150" s="36">
        <v>243.01666666666665</v>
      </c>
      <c r="J150" s="36">
        <v>246.0333333333333</v>
      </c>
      <c r="K150" s="31">
        <v>240</v>
      </c>
      <c r="L150" s="31">
        <v>232</v>
      </c>
      <c r="M150" s="31">
        <v>6.6532499999999999</v>
      </c>
      <c r="N150" s="1"/>
      <c r="O150" s="1"/>
    </row>
    <row r="151" spans="1:15" ht="12.75" customHeight="1">
      <c r="A151" s="33">
        <v>141</v>
      </c>
      <c r="B151" s="54" t="s">
        <v>376</v>
      </c>
      <c r="C151" s="31">
        <v>513.20000000000005</v>
      </c>
      <c r="D151" s="36">
        <v>514.4</v>
      </c>
      <c r="E151" s="36">
        <v>508.79999999999995</v>
      </c>
      <c r="F151" s="36">
        <v>504.4</v>
      </c>
      <c r="G151" s="36">
        <v>498.79999999999995</v>
      </c>
      <c r="H151" s="36">
        <v>518.79999999999995</v>
      </c>
      <c r="I151" s="36">
        <v>524.40000000000009</v>
      </c>
      <c r="J151" s="36">
        <v>528.79999999999995</v>
      </c>
      <c r="K151" s="31">
        <v>520</v>
      </c>
      <c r="L151" s="31">
        <v>510</v>
      </c>
      <c r="M151" s="31">
        <v>1.65107</v>
      </c>
      <c r="N151" s="1"/>
      <c r="O151" s="1"/>
    </row>
    <row r="152" spans="1:15" ht="12.75" customHeight="1">
      <c r="A152" s="33">
        <v>142</v>
      </c>
      <c r="B152" s="54" t="s">
        <v>274</v>
      </c>
      <c r="C152" s="31">
        <v>549.79999999999995</v>
      </c>
      <c r="D152" s="36">
        <v>551.41666666666663</v>
      </c>
      <c r="E152" s="36">
        <v>544.83333333333326</v>
      </c>
      <c r="F152" s="36">
        <v>539.86666666666667</v>
      </c>
      <c r="G152" s="36">
        <v>533.2833333333333</v>
      </c>
      <c r="H152" s="36">
        <v>556.38333333333321</v>
      </c>
      <c r="I152" s="36">
        <v>562.96666666666647</v>
      </c>
      <c r="J152" s="36">
        <v>567.93333333333317</v>
      </c>
      <c r="K152" s="31">
        <v>558</v>
      </c>
      <c r="L152" s="31">
        <v>546.45000000000005</v>
      </c>
      <c r="M152" s="31">
        <v>4.3044099999999998</v>
      </c>
      <c r="N152" s="1"/>
      <c r="O152" s="1"/>
    </row>
    <row r="153" spans="1:15" ht="12.75" customHeight="1">
      <c r="A153" s="33">
        <v>143</v>
      </c>
      <c r="B153" s="54" t="s">
        <v>377</v>
      </c>
      <c r="C153" s="31">
        <v>1649.65</v>
      </c>
      <c r="D153" s="36">
        <v>1643.5166666666667</v>
      </c>
      <c r="E153" s="36">
        <v>1629.9333333333334</v>
      </c>
      <c r="F153" s="36">
        <v>1610.2166666666667</v>
      </c>
      <c r="G153" s="36">
        <v>1596.6333333333334</v>
      </c>
      <c r="H153" s="36">
        <v>1663.2333333333333</v>
      </c>
      <c r="I153" s="36">
        <v>1676.8166666666668</v>
      </c>
      <c r="J153" s="36">
        <v>1696.5333333333333</v>
      </c>
      <c r="K153" s="31">
        <v>1657.1</v>
      </c>
      <c r="L153" s="31">
        <v>1623.8</v>
      </c>
      <c r="M153" s="31">
        <v>0.63798999999999995</v>
      </c>
      <c r="N153" s="1"/>
      <c r="O153" s="1"/>
    </row>
    <row r="154" spans="1:15" ht="12.75" customHeight="1">
      <c r="A154" s="33">
        <v>144</v>
      </c>
      <c r="B154" s="54" t="s">
        <v>378</v>
      </c>
      <c r="C154" s="31">
        <v>151.19999999999999</v>
      </c>
      <c r="D154" s="36">
        <v>152.06666666666666</v>
      </c>
      <c r="E154" s="36">
        <v>149.68333333333334</v>
      </c>
      <c r="F154" s="36">
        <v>148.16666666666669</v>
      </c>
      <c r="G154" s="36">
        <v>145.78333333333336</v>
      </c>
      <c r="H154" s="36">
        <v>153.58333333333331</v>
      </c>
      <c r="I154" s="36">
        <v>155.96666666666664</v>
      </c>
      <c r="J154" s="36">
        <v>157.48333333333329</v>
      </c>
      <c r="K154" s="31">
        <v>154.44999999999999</v>
      </c>
      <c r="L154" s="31">
        <v>150.55000000000001</v>
      </c>
      <c r="M154" s="31">
        <v>21.713999999999999</v>
      </c>
      <c r="N154" s="1"/>
      <c r="O154" s="1"/>
    </row>
    <row r="155" spans="1:15" ht="12.75" customHeight="1">
      <c r="A155" s="33">
        <v>145</v>
      </c>
      <c r="B155" s="54" t="s">
        <v>374</v>
      </c>
      <c r="C155" s="31">
        <v>197.95</v>
      </c>
      <c r="D155" s="36">
        <v>199.23333333333335</v>
      </c>
      <c r="E155" s="36">
        <v>196.2166666666667</v>
      </c>
      <c r="F155" s="36">
        <v>194.48333333333335</v>
      </c>
      <c r="G155" s="36">
        <v>191.4666666666667</v>
      </c>
      <c r="H155" s="36">
        <v>200.9666666666667</v>
      </c>
      <c r="I155" s="36">
        <v>203.98333333333335</v>
      </c>
      <c r="J155" s="36">
        <v>205.7166666666667</v>
      </c>
      <c r="K155" s="31">
        <v>202.25</v>
      </c>
      <c r="L155" s="31">
        <v>197.5</v>
      </c>
      <c r="M155" s="31">
        <v>5.7051100000000003</v>
      </c>
      <c r="N155" s="1"/>
      <c r="O155" s="1"/>
    </row>
    <row r="156" spans="1:15" ht="12.75" customHeight="1">
      <c r="A156" s="33">
        <v>146</v>
      </c>
      <c r="B156" s="54" t="s">
        <v>379</v>
      </c>
      <c r="C156" s="31">
        <v>84.65</v>
      </c>
      <c r="D156" s="36">
        <v>85.083333333333329</v>
      </c>
      <c r="E156" s="36">
        <v>84.066666666666663</v>
      </c>
      <c r="F156" s="36">
        <v>83.483333333333334</v>
      </c>
      <c r="G156" s="36">
        <v>82.466666666666669</v>
      </c>
      <c r="H156" s="36">
        <v>85.666666666666657</v>
      </c>
      <c r="I156" s="36">
        <v>86.683333333333337</v>
      </c>
      <c r="J156" s="36">
        <v>87.266666666666652</v>
      </c>
      <c r="K156" s="31">
        <v>86.1</v>
      </c>
      <c r="L156" s="31">
        <v>84.5</v>
      </c>
      <c r="M156" s="31">
        <v>83.069460000000007</v>
      </c>
      <c r="N156" s="1"/>
      <c r="O156" s="1"/>
    </row>
    <row r="157" spans="1:15" ht="12.75" customHeight="1">
      <c r="A157" s="33">
        <v>147</v>
      </c>
      <c r="B157" s="54" t="s">
        <v>851</v>
      </c>
      <c r="C157" s="31">
        <v>818.85</v>
      </c>
      <c r="D157" s="36">
        <v>820.61666666666667</v>
      </c>
      <c r="E157" s="36">
        <v>811.23333333333335</v>
      </c>
      <c r="F157" s="36">
        <v>803.61666666666667</v>
      </c>
      <c r="G157" s="36">
        <v>794.23333333333335</v>
      </c>
      <c r="H157" s="36">
        <v>828.23333333333335</v>
      </c>
      <c r="I157" s="36">
        <v>837.61666666666679</v>
      </c>
      <c r="J157" s="36">
        <v>845.23333333333335</v>
      </c>
      <c r="K157" s="31">
        <v>830</v>
      </c>
      <c r="L157" s="31">
        <v>813</v>
      </c>
      <c r="M157" s="31">
        <v>0.44817000000000001</v>
      </c>
      <c r="N157" s="1"/>
      <c r="O157" s="1"/>
    </row>
    <row r="158" spans="1:15" ht="12.75" customHeight="1">
      <c r="A158" s="33">
        <v>148</v>
      </c>
      <c r="B158" s="54" t="s">
        <v>112</v>
      </c>
      <c r="C158" s="31">
        <v>3170.15</v>
      </c>
      <c r="D158" s="36">
        <v>3180.9</v>
      </c>
      <c r="E158" s="36">
        <v>3131.8</v>
      </c>
      <c r="F158" s="36">
        <v>3093.4500000000003</v>
      </c>
      <c r="G158" s="36">
        <v>3044.3500000000004</v>
      </c>
      <c r="H158" s="36">
        <v>3219.25</v>
      </c>
      <c r="I158" s="36">
        <v>3268.3499999999995</v>
      </c>
      <c r="J158" s="36">
        <v>3306.7</v>
      </c>
      <c r="K158" s="31">
        <v>3230</v>
      </c>
      <c r="L158" s="31">
        <v>3142.55</v>
      </c>
      <c r="M158" s="31">
        <v>7.09504</v>
      </c>
      <c r="N158" s="1"/>
      <c r="O158" s="1"/>
    </row>
    <row r="159" spans="1:15" ht="12.75" customHeight="1">
      <c r="A159" s="33">
        <v>149</v>
      </c>
      <c r="B159" s="54" t="s">
        <v>113</v>
      </c>
      <c r="C159" s="31">
        <v>265.95</v>
      </c>
      <c r="D159" s="36">
        <v>267.2833333333333</v>
      </c>
      <c r="E159" s="36">
        <v>264.16666666666663</v>
      </c>
      <c r="F159" s="36">
        <v>262.38333333333333</v>
      </c>
      <c r="G159" s="36">
        <v>259.26666666666665</v>
      </c>
      <c r="H159" s="36">
        <v>269.06666666666661</v>
      </c>
      <c r="I159" s="36">
        <v>272.18333333333328</v>
      </c>
      <c r="J159" s="36">
        <v>273.96666666666658</v>
      </c>
      <c r="K159" s="31">
        <v>270.39999999999998</v>
      </c>
      <c r="L159" s="31">
        <v>265.5</v>
      </c>
      <c r="M159" s="31">
        <v>17.22758</v>
      </c>
      <c r="N159" s="1"/>
      <c r="O159" s="1"/>
    </row>
    <row r="160" spans="1:15" ht="12.75" customHeight="1">
      <c r="A160" s="33">
        <v>150</v>
      </c>
      <c r="B160" s="54" t="s">
        <v>380</v>
      </c>
      <c r="C160" s="31">
        <v>368.2</v>
      </c>
      <c r="D160" s="36">
        <v>370.18333333333334</v>
      </c>
      <c r="E160" s="36">
        <v>365.56666666666666</v>
      </c>
      <c r="F160" s="36">
        <v>362.93333333333334</v>
      </c>
      <c r="G160" s="36">
        <v>358.31666666666666</v>
      </c>
      <c r="H160" s="36">
        <v>372.81666666666666</v>
      </c>
      <c r="I160" s="36">
        <v>377.43333333333334</v>
      </c>
      <c r="J160" s="36">
        <v>380.06666666666666</v>
      </c>
      <c r="K160" s="31">
        <v>374.8</v>
      </c>
      <c r="L160" s="31">
        <v>367.55</v>
      </c>
      <c r="M160" s="31">
        <v>2.5133999999999999</v>
      </c>
      <c r="N160" s="1"/>
      <c r="O160" s="1"/>
    </row>
    <row r="161" spans="1:15" ht="12.75" customHeight="1">
      <c r="A161" s="33">
        <v>151</v>
      </c>
      <c r="B161" s="54" t="s">
        <v>114</v>
      </c>
      <c r="C161" s="31">
        <v>146.1</v>
      </c>
      <c r="D161" s="36">
        <v>146.48333333333332</v>
      </c>
      <c r="E161" s="36">
        <v>145.26666666666665</v>
      </c>
      <c r="F161" s="36">
        <v>144.43333333333334</v>
      </c>
      <c r="G161" s="36">
        <v>143.21666666666667</v>
      </c>
      <c r="H161" s="36">
        <v>147.31666666666663</v>
      </c>
      <c r="I161" s="36">
        <v>148.53333333333327</v>
      </c>
      <c r="J161" s="36">
        <v>149.36666666666662</v>
      </c>
      <c r="K161" s="31">
        <v>147.69999999999999</v>
      </c>
      <c r="L161" s="31">
        <v>145.65</v>
      </c>
      <c r="M161" s="31">
        <v>114.69598999999999</v>
      </c>
      <c r="N161" s="1"/>
      <c r="O161" s="1"/>
    </row>
    <row r="162" spans="1:15" ht="12.75" customHeight="1">
      <c r="A162" s="33">
        <v>152</v>
      </c>
      <c r="B162" s="54" t="s">
        <v>381</v>
      </c>
      <c r="C162" s="31">
        <v>545.79999999999995</v>
      </c>
      <c r="D162" s="36">
        <v>554.75</v>
      </c>
      <c r="E162" s="36">
        <v>532.79999999999995</v>
      </c>
      <c r="F162" s="36">
        <v>519.79999999999995</v>
      </c>
      <c r="G162" s="36">
        <v>497.84999999999991</v>
      </c>
      <c r="H162" s="36">
        <v>567.75</v>
      </c>
      <c r="I162" s="36">
        <v>589.70000000000005</v>
      </c>
      <c r="J162" s="36">
        <v>602.70000000000005</v>
      </c>
      <c r="K162" s="31">
        <v>576.70000000000005</v>
      </c>
      <c r="L162" s="31">
        <v>541.75</v>
      </c>
      <c r="M162" s="31">
        <v>26.30471</v>
      </c>
      <c r="N162" s="1"/>
      <c r="O162" s="1"/>
    </row>
    <row r="163" spans="1:15" ht="12.75" customHeight="1">
      <c r="A163" s="33">
        <v>153</v>
      </c>
      <c r="B163" s="54" t="s">
        <v>382</v>
      </c>
      <c r="C163" s="31">
        <v>5091.8</v>
      </c>
      <c r="D163" s="36">
        <v>5071.6333333333341</v>
      </c>
      <c r="E163" s="36">
        <v>4983.3666666666686</v>
      </c>
      <c r="F163" s="36">
        <v>4874.9333333333343</v>
      </c>
      <c r="G163" s="36">
        <v>4786.6666666666688</v>
      </c>
      <c r="H163" s="36">
        <v>5180.0666666666684</v>
      </c>
      <c r="I163" s="36">
        <v>5268.333333333333</v>
      </c>
      <c r="J163" s="36">
        <v>5376.7666666666682</v>
      </c>
      <c r="K163" s="31">
        <v>5159.8999999999996</v>
      </c>
      <c r="L163" s="31">
        <v>4963.2</v>
      </c>
      <c r="M163" s="31">
        <v>0.74809999999999999</v>
      </c>
      <c r="N163" s="1"/>
      <c r="O163" s="1"/>
    </row>
    <row r="164" spans="1:15" ht="12.75" customHeight="1">
      <c r="A164" s="33">
        <v>154</v>
      </c>
      <c r="B164" s="54" t="s">
        <v>383</v>
      </c>
      <c r="C164" s="31">
        <v>1110.2</v>
      </c>
      <c r="D164" s="36">
        <v>1111.2833333333333</v>
      </c>
      <c r="E164" s="36">
        <v>1095.0166666666667</v>
      </c>
      <c r="F164" s="36">
        <v>1079.8333333333333</v>
      </c>
      <c r="G164" s="36">
        <v>1063.5666666666666</v>
      </c>
      <c r="H164" s="36">
        <v>1126.4666666666667</v>
      </c>
      <c r="I164" s="36">
        <v>1142.7333333333331</v>
      </c>
      <c r="J164" s="36">
        <v>1157.9166666666667</v>
      </c>
      <c r="K164" s="31">
        <v>1127.55</v>
      </c>
      <c r="L164" s="31">
        <v>1096.0999999999999</v>
      </c>
      <c r="M164" s="31">
        <v>1.4663200000000001</v>
      </c>
      <c r="N164" s="1"/>
      <c r="O164" s="1"/>
    </row>
    <row r="165" spans="1:15" ht="12.75" customHeight="1">
      <c r="A165" s="33">
        <v>155</v>
      </c>
      <c r="B165" s="54" t="s">
        <v>384</v>
      </c>
      <c r="C165" s="31">
        <v>227.1</v>
      </c>
      <c r="D165" s="36">
        <v>228.06666666666663</v>
      </c>
      <c r="E165" s="36">
        <v>224.43333333333328</v>
      </c>
      <c r="F165" s="36">
        <v>221.76666666666665</v>
      </c>
      <c r="G165" s="36">
        <v>218.1333333333333</v>
      </c>
      <c r="H165" s="36">
        <v>230.73333333333326</v>
      </c>
      <c r="I165" s="36">
        <v>234.36666666666665</v>
      </c>
      <c r="J165" s="36">
        <v>237.03333333333325</v>
      </c>
      <c r="K165" s="31">
        <v>231.7</v>
      </c>
      <c r="L165" s="31">
        <v>225.4</v>
      </c>
      <c r="M165" s="31">
        <v>6.3825700000000003</v>
      </c>
      <c r="N165" s="1"/>
      <c r="O165" s="1"/>
    </row>
    <row r="166" spans="1:15" ht="12.75" customHeight="1">
      <c r="A166" s="33">
        <v>156</v>
      </c>
      <c r="B166" s="54" t="s">
        <v>385</v>
      </c>
      <c r="C166" s="31">
        <v>166.7</v>
      </c>
      <c r="D166" s="36">
        <v>167.11666666666667</v>
      </c>
      <c r="E166" s="36">
        <v>165.23333333333335</v>
      </c>
      <c r="F166" s="36">
        <v>163.76666666666668</v>
      </c>
      <c r="G166" s="36">
        <v>161.88333333333335</v>
      </c>
      <c r="H166" s="36">
        <v>168.58333333333334</v>
      </c>
      <c r="I166" s="36">
        <v>170.46666666666667</v>
      </c>
      <c r="J166" s="36">
        <v>171.93333333333334</v>
      </c>
      <c r="K166" s="31">
        <v>169</v>
      </c>
      <c r="L166" s="31">
        <v>165.65</v>
      </c>
      <c r="M166" s="31">
        <v>16.30387</v>
      </c>
      <c r="N166" s="1"/>
      <c r="O166" s="1"/>
    </row>
    <row r="167" spans="1:15" ht="12.75" customHeight="1">
      <c r="A167" s="33">
        <v>157</v>
      </c>
      <c r="B167" s="54" t="s">
        <v>852</v>
      </c>
      <c r="C167" s="31">
        <v>699.85</v>
      </c>
      <c r="D167" s="36">
        <v>701.08333333333337</v>
      </c>
      <c r="E167" s="36">
        <v>692.26666666666677</v>
      </c>
      <c r="F167" s="36">
        <v>684.68333333333339</v>
      </c>
      <c r="G167" s="36">
        <v>675.86666666666679</v>
      </c>
      <c r="H167" s="36">
        <v>708.66666666666674</v>
      </c>
      <c r="I167" s="36">
        <v>717.48333333333335</v>
      </c>
      <c r="J167" s="36">
        <v>725.06666666666672</v>
      </c>
      <c r="K167" s="31">
        <v>709.9</v>
      </c>
      <c r="L167" s="31">
        <v>693.5</v>
      </c>
      <c r="M167" s="31">
        <v>4.0507600000000004</v>
      </c>
      <c r="N167" s="1"/>
      <c r="O167" s="1"/>
    </row>
    <row r="168" spans="1:15" ht="12.75" customHeight="1">
      <c r="A168" s="33">
        <v>158</v>
      </c>
      <c r="B168" s="54" t="s">
        <v>276</v>
      </c>
      <c r="C168" s="31">
        <v>325.39999999999998</v>
      </c>
      <c r="D168" s="36">
        <v>327.45</v>
      </c>
      <c r="E168" s="36">
        <v>321.95</v>
      </c>
      <c r="F168" s="36">
        <v>318.5</v>
      </c>
      <c r="G168" s="36">
        <v>313</v>
      </c>
      <c r="H168" s="36">
        <v>330.9</v>
      </c>
      <c r="I168" s="36">
        <v>336.4</v>
      </c>
      <c r="J168" s="36">
        <v>339.84999999999997</v>
      </c>
      <c r="K168" s="31">
        <v>332.95</v>
      </c>
      <c r="L168" s="31">
        <v>324</v>
      </c>
      <c r="M168" s="31">
        <v>32.44509</v>
      </c>
      <c r="N168" s="1"/>
      <c r="O168" s="1"/>
    </row>
    <row r="169" spans="1:15" ht="12.75" customHeight="1">
      <c r="A169" s="33">
        <v>159</v>
      </c>
      <c r="B169" s="54" t="s">
        <v>275</v>
      </c>
      <c r="C169" s="31">
        <v>149.1</v>
      </c>
      <c r="D169" s="36">
        <v>150.61666666666667</v>
      </c>
      <c r="E169" s="36">
        <v>146.83333333333334</v>
      </c>
      <c r="F169" s="36">
        <v>144.56666666666666</v>
      </c>
      <c r="G169" s="36">
        <v>140.78333333333333</v>
      </c>
      <c r="H169" s="36">
        <v>152.88333333333335</v>
      </c>
      <c r="I169" s="36">
        <v>156.66666666666666</v>
      </c>
      <c r="J169" s="36">
        <v>158.93333333333337</v>
      </c>
      <c r="K169" s="31">
        <v>154.4</v>
      </c>
      <c r="L169" s="31">
        <v>148.35</v>
      </c>
      <c r="M169" s="31">
        <v>60.601889999999997</v>
      </c>
      <c r="N169" s="1"/>
      <c r="O169" s="1"/>
    </row>
    <row r="170" spans="1:15" ht="12.75" customHeight="1">
      <c r="A170" s="33">
        <v>160</v>
      </c>
      <c r="B170" s="54" t="s">
        <v>386</v>
      </c>
      <c r="C170" s="31">
        <v>1258.8499999999999</v>
      </c>
      <c r="D170" s="36">
        <v>1262.6499999999999</v>
      </c>
      <c r="E170" s="36">
        <v>1245.2999999999997</v>
      </c>
      <c r="F170" s="36">
        <v>1231.7499999999998</v>
      </c>
      <c r="G170" s="36">
        <v>1214.3999999999996</v>
      </c>
      <c r="H170" s="36">
        <v>1276.1999999999998</v>
      </c>
      <c r="I170" s="36">
        <v>1293.5499999999997</v>
      </c>
      <c r="J170" s="36">
        <v>1307.0999999999999</v>
      </c>
      <c r="K170" s="31">
        <v>1280</v>
      </c>
      <c r="L170" s="31">
        <v>1249.0999999999999</v>
      </c>
      <c r="M170" s="31">
        <v>0.16811000000000001</v>
      </c>
      <c r="N170" s="1"/>
      <c r="O170" s="1"/>
    </row>
    <row r="171" spans="1:15" ht="12.75" customHeight="1">
      <c r="A171" s="33">
        <v>161</v>
      </c>
      <c r="B171" s="54" t="s">
        <v>115</v>
      </c>
      <c r="C171" s="31">
        <v>123.5</v>
      </c>
      <c r="D171" s="36">
        <v>123.61666666666667</v>
      </c>
      <c r="E171" s="36">
        <v>122.68333333333335</v>
      </c>
      <c r="F171" s="36">
        <v>121.86666666666667</v>
      </c>
      <c r="G171" s="36">
        <v>120.93333333333335</v>
      </c>
      <c r="H171" s="36">
        <v>124.43333333333335</v>
      </c>
      <c r="I171" s="36">
        <v>125.36666666666669</v>
      </c>
      <c r="J171" s="36">
        <v>126.18333333333335</v>
      </c>
      <c r="K171" s="31">
        <v>124.55</v>
      </c>
      <c r="L171" s="31">
        <v>122.8</v>
      </c>
      <c r="M171" s="31">
        <v>133.76212000000001</v>
      </c>
      <c r="N171" s="1"/>
      <c r="O171" s="1"/>
    </row>
    <row r="172" spans="1:15" ht="12.75" customHeight="1">
      <c r="A172" s="33">
        <v>162</v>
      </c>
      <c r="B172" s="54" t="s">
        <v>388</v>
      </c>
      <c r="C172" s="31">
        <v>2660.25</v>
      </c>
      <c r="D172" s="36">
        <v>2657.8333333333335</v>
      </c>
      <c r="E172" s="36">
        <v>2641.416666666667</v>
      </c>
      <c r="F172" s="36">
        <v>2622.5833333333335</v>
      </c>
      <c r="G172" s="36">
        <v>2606.166666666667</v>
      </c>
      <c r="H172" s="36">
        <v>2676.666666666667</v>
      </c>
      <c r="I172" s="36">
        <v>2693.0833333333339</v>
      </c>
      <c r="J172" s="36">
        <v>2711.916666666667</v>
      </c>
      <c r="K172" s="31">
        <v>2674.25</v>
      </c>
      <c r="L172" s="31">
        <v>2639</v>
      </c>
      <c r="M172" s="31">
        <v>0.12773999999999999</v>
      </c>
      <c r="N172" s="1"/>
      <c r="O172" s="1"/>
    </row>
    <row r="173" spans="1:15" ht="12.75" customHeight="1">
      <c r="A173" s="33">
        <v>163</v>
      </c>
      <c r="B173" s="54" t="s">
        <v>389</v>
      </c>
      <c r="C173" s="31">
        <v>3125.45</v>
      </c>
      <c r="D173" s="36">
        <v>3123.8166666666671</v>
      </c>
      <c r="E173" s="36">
        <v>3081.6333333333341</v>
      </c>
      <c r="F173" s="36">
        <v>3037.8166666666671</v>
      </c>
      <c r="G173" s="36">
        <v>2995.6333333333341</v>
      </c>
      <c r="H173" s="36">
        <v>3167.6333333333341</v>
      </c>
      <c r="I173" s="36">
        <v>3209.8166666666675</v>
      </c>
      <c r="J173" s="36">
        <v>3253.6333333333341</v>
      </c>
      <c r="K173" s="31">
        <v>3166</v>
      </c>
      <c r="L173" s="31">
        <v>3080</v>
      </c>
      <c r="M173" s="31">
        <v>0.11917999999999999</v>
      </c>
      <c r="N173" s="1"/>
      <c r="O173" s="1"/>
    </row>
    <row r="174" spans="1:15" ht="12.75" customHeight="1">
      <c r="A174" s="33">
        <v>164</v>
      </c>
      <c r="B174" s="54" t="s">
        <v>390</v>
      </c>
      <c r="C174" s="31">
        <v>231.4</v>
      </c>
      <c r="D174" s="36">
        <v>233.68333333333331</v>
      </c>
      <c r="E174" s="36">
        <v>227.86666666666662</v>
      </c>
      <c r="F174" s="36">
        <v>224.33333333333331</v>
      </c>
      <c r="G174" s="36">
        <v>218.51666666666662</v>
      </c>
      <c r="H174" s="36">
        <v>237.21666666666661</v>
      </c>
      <c r="I174" s="36">
        <v>243.03333333333327</v>
      </c>
      <c r="J174" s="36">
        <v>246.56666666666661</v>
      </c>
      <c r="K174" s="31">
        <v>239.5</v>
      </c>
      <c r="L174" s="31">
        <v>230.15</v>
      </c>
      <c r="M174" s="31">
        <v>18.104990000000001</v>
      </c>
      <c r="N174" s="1"/>
      <c r="O174" s="1"/>
    </row>
    <row r="175" spans="1:15" ht="12.75" customHeight="1">
      <c r="A175" s="33">
        <v>165</v>
      </c>
      <c r="B175" s="54" t="s">
        <v>277</v>
      </c>
      <c r="C175" s="31">
        <v>1696.95</v>
      </c>
      <c r="D175" s="36">
        <v>1698.7333333333333</v>
      </c>
      <c r="E175" s="36">
        <v>1683.2166666666667</v>
      </c>
      <c r="F175" s="36">
        <v>1669.4833333333333</v>
      </c>
      <c r="G175" s="36">
        <v>1653.9666666666667</v>
      </c>
      <c r="H175" s="36">
        <v>1712.4666666666667</v>
      </c>
      <c r="I175" s="36">
        <v>1727.9833333333336</v>
      </c>
      <c r="J175" s="36">
        <v>1741.7166666666667</v>
      </c>
      <c r="K175" s="31">
        <v>1714.25</v>
      </c>
      <c r="L175" s="31">
        <v>1685</v>
      </c>
      <c r="M175" s="31">
        <v>1.9103699999999999</v>
      </c>
      <c r="N175" s="1"/>
      <c r="O175" s="1"/>
    </row>
    <row r="176" spans="1:15" ht="12.75" customHeight="1">
      <c r="A176" s="33">
        <v>166</v>
      </c>
      <c r="B176" s="54" t="s">
        <v>391</v>
      </c>
      <c r="C176" s="31">
        <v>1592.95</v>
      </c>
      <c r="D176" s="36">
        <v>1598.5333333333335</v>
      </c>
      <c r="E176" s="36">
        <v>1573.0666666666671</v>
      </c>
      <c r="F176" s="36">
        <v>1553.1833333333336</v>
      </c>
      <c r="G176" s="36">
        <v>1527.7166666666672</v>
      </c>
      <c r="H176" s="36">
        <v>1618.416666666667</v>
      </c>
      <c r="I176" s="36">
        <v>1643.8833333333337</v>
      </c>
      <c r="J176" s="36">
        <v>1663.7666666666669</v>
      </c>
      <c r="K176" s="31">
        <v>1624</v>
      </c>
      <c r="L176" s="31">
        <v>1578.65</v>
      </c>
      <c r="M176" s="31">
        <v>1.3815</v>
      </c>
      <c r="N176" s="1"/>
      <c r="O176" s="1"/>
    </row>
    <row r="177" spans="1:15" ht="12.75" customHeight="1">
      <c r="A177" s="33">
        <v>167</v>
      </c>
      <c r="B177" s="54" t="s">
        <v>116</v>
      </c>
      <c r="C177" s="31">
        <v>851.55</v>
      </c>
      <c r="D177" s="36">
        <v>853.61666666666667</v>
      </c>
      <c r="E177" s="36">
        <v>841.93333333333339</v>
      </c>
      <c r="F177" s="36">
        <v>832.31666666666672</v>
      </c>
      <c r="G177" s="36">
        <v>820.63333333333344</v>
      </c>
      <c r="H177" s="36">
        <v>863.23333333333335</v>
      </c>
      <c r="I177" s="36">
        <v>874.91666666666652</v>
      </c>
      <c r="J177" s="36">
        <v>884.5333333333333</v>
      </c>
      <c r="K177" s="31">
        <v>865.3</v>
      </c>
      <c r="L177" s="31">
        <v>844</v>
      </c>
      <c r="M177" s="31">
        <v>10.94585</v>
      </c>
      <c r="N177" s="1"/>
      <c r="O177" s="1"/>
    </row>
    <row r="178" spans="1:15" ht="12.75" customHeight="1">
      <c r="A178" s="33">
        <v>168</v>
      </c>
      <c r="B178" s="54" t="s">
        <v>858</v>
      </c>
      <c r="C178" s="31">
        <v>696.3</v>
      </c>
      <c r="D178" s="36">
        <v>698.25</v>
      </c>
      <c r="E178" s="36">
        <v>690.55</v>
      </c>
      <c r="F178" s="36">
        <v>684.8</v>
      </c>
      <c r="G178" s="36">
        <v>677.09999999999991</v>
      </c>
      <c r="H178" s="36">
        <v>704</v>
      </c>
      <c r="I178" s="36">
        <v>711.7</v>
      </c>
      <c r="J178" s="36">
        <v>717.45</v>
      </c>
      <c r="K178" s="31">
        <v>705.95</v>
      </c>
      <c r="L178" s="31">
        <v>692.5</v>
      </c>
      <c r="M178" s="31">
        <v>1.5351600000000001</v>
      </c>
      <c r="N178" s="1"/>
      <c r="O178" s="1"/>
    </row>
    <row r="179" spans="1:15" ht="12.75" customHeight="1">
      <c r="A179" s="33">
        <v>169</v>
      </c>
      <c r="B179" s="54" t="s">
        <v>387</v>
      </c>
      <c r="C179" s="31">
        <v>1810.15</v>
      </c>
      <c r="D179" s="36">
        <v>1816.5166666666664</v>
      </c>
      <c r="E179" s="36">
        <v>1788.7333333333329</v>
      </c>
      <c r="F179" s="36">
        <v>1767.3166666666664</v>
      </c>
      <c r="G179" s="36">
        <v>1739.5333333333328</v>
      </c>
      <c r="H179" s="36">
        <v>1837.9333333333329</v>
      </c>
      <c r="I179" s="36">
        <v>1865.7166666666667</v>
      </c>
      <c r="J179" s="36">
        <v>1887.133333333333</v>
      </c>
      <c r="K179" s="31">
        <v>1844.3</v>
      </c>
      <c r="L179" s="31">
        <v>1795.1</v>
      </c>
      <c r="M179" s="31">
        <v>1.4444999999999999</v>
      </c>
      <c r="N179" s="1"/>
      <c r="O179" s="1"/>
    </row>
    <row r="180" spans="1:15" ht="12.75" customHeight="1">
      <c r="A180" s="33">
        <v>170</v>
      </c>
      <c r="B180" s="54" t="s">
        <v>118</v>
      </c>
      <c r="C180" s="31">
        <v>59.85</v>
      </c>
      <c r="D180" s="36">
        <v>60.166666666666664</v>
      </c>
      <c r="E180" s="36">
        <v>59.333333333333329</v>
      </c>
      <c r="F180" s="36">
        <v>58.816666666666663</v>
      </c>
      <c r="G180" s="36">
        <v>57.983333333333327</v>
      </c>
      <c r="H180" s="36">
        <v>60.68333333333333</v>
      </c>
      <c r="I180" s="36">
        <v>61.516666666666659</v>
      </c>
      <c r="J180" s="36">
        <v>62.033333333333331</v>
      </c>
      <c r="K180" s="31">
        <v>61</v>
      </c>
      <c r="L180" s="31">
        <v>59.65</v>
      </c>
      <c r="M180" s="31">
        <v>42.456040000000002</v>
      </c>
      <c r="N180" s="1"/>
      <c r="O180" s="1"/>
    </row>
    <row r="181" spans="1:15" ht="12.75" customHeight="1">
      <c r="A181" s="33">
        <v>171</v>
      </c>
      <c r="B181" s="54" t="s">
        <v>392</v>
      </c>
      <c r="C181" s="31">
        <v>1361.05</v>
      </c>
      <c r="D181" s="36">
        <v>1370.0166666666667</v>
      </c>
      <c r="E181" s="36">
        <v>1341.0333333333333</v>
      </c>
      <c r="F181" s="36">
        <v>1321.0166666666667</v>
      </c>
      <c r="G181" s="36">
        <v>1292.0333333333333</v>
      </c>
      <c r="H181" s="36">
        <v>1390.0333333333333</v>
      </c>
      <c r="I181" s="36">
        <v>1419.0166666666664</v>
      </c>
      <c r="J181" s="36">
        <v>1439.0333333333333</v>
      </c>
      <c r="K181" s="31">
        <v>1399</v>
      </c>
      <c r="L181" s="31">
        <v>1350</v>
      </c>
      <c r="M181" s="31">
        <v>0.55501999999999996</v>
      </c>
      <c r="N181" s="1"/>
      <c r="O181" s="1"/>
    </row>
    <row r="182" spans="1:15" ht="12.75" customHeight="1">
      <c r="A182" s="33">
        <v>172</v>
      </c>
      <c r="B182" s="54" t="s">
        <v>393</v>
      </c>
      <c r="C182" s="31">
        <v>2056.35</v>
      </c>
      <c r="D182" s="36">
        <v>2061.2833333333333</v>
      </c>
      <c r="E182" s="36">
        <v>2036.1166666666668</v>
      </c>
      <c r="F182" s="36">
        <v>2015.8833333333334</v>
      </c>
      <c r="G182" s="36">
        <v>1990.7166666666669</v>
      </c>
      <c r="H182" s="36">
        <v>2081.5166666666664</v>
      </c>
      <c r="I182" s="36">
        <v>2106.6833333333334</v>
      </c>
      <c r="J182" s="36">
        <v>2126.9166666666665</v>
      </c>
      <c r="K182" s="31">
        <v>2086.4499999999998</v>
      </c>
      <c r="L182" s="31">
        <v>2041.05</v>
      </c>
      <c r="M182" s="31">
        <v>0.31122</v>
      </c>
      <c r="N182" s="1"/>
      <c r="O182" s="1"/>
    </row>
    <row r="183" spans="1:15" ht="12.75" customHeight="1">
      <c r="A183" s="33">
        <v>173</v>
      </c>
      <c r="B183" s="54" t="s">
        <v>394</v>
      </c>
      <c r="C183" s="31">
        <v>485.8</v>
      </c>
      <c r="D183" s="36">
        <v>490.01666666666665</v>
      </c>
      <c r="E183" s="36">
        <v>480.2833333333333</v>
      </c>
      <c r="F183" s="36">
        <v>474.76666666666665</v>
      </c>
      <c r="G183" s="36">
        <v>465.0333333333333</v>
      </c>
      <c r="H183" s="36">
        <v>495.5333333333333</v>
      </c>
      <c r="I183" s="36">
        <v>505.26666666666665</v>
      </c>
      <c r="J183" s="36">
        <v>510.7833333333333</v>
      </c>
      <c r="K183" s="31">
        <v>499.75</v>
      </c>
      <c r="L183" s="31">
        <v>484.5</v>
      </c>
      <c r="M183" s="31">
        <v>1.0295300000000001</v>
      </c>
      <c r="N183" s="1"/>
      <c r="O183" s="1"/>
    </row>
    <row r="184" spans="1:15" ht="12.75" customHeight="1">
      <c r="A184" s="33">
        <v>174</v>
      </c>
      <c r="B184" s="54" t="s">
        <v>120</v>
      </c>
      <c r="C184" s="31">
        <v>993.3</v>
      </c>
      <c r="D184" s="36">
        <v>997.58333333333337</v>
      </c>
      <c r="E184" s="36">
        <v>988.06666666666672</v>
      </c>
      <c r="F184" s="36">
        <v>982.83333333333337</v>
      </c>
      <c r="G184" s="36">
        <v>973.31666666666672</v>
      </c>
      <c r="H184" s="36">
        <v>1002.8166666666667</v>
      </c>
      <c r="I184" s="36">
        <v>1012.3333333333334</v>
      </c>
      <c r="J184" s="36">
        <v>1017.5666666666667</v>
      </c>
      <c r="K184" s="31">
        <v>1007.1</v>
      </c>
      <c r="L184" s="31">
        <v>992.35</v>
      </c>
      <c r="M184" s="31">
        <v>7.0738899999999996</v>
      </c>
      <c r="N184" s="1"/>
      <c r="O184" s="1"/>
    </row>
    <row r="185" spans="1:15" ht="12.75" customHeight="1">
      <c r="A185" s="33">
        <v>175</v>
      </c>
      <c r="B185" s="54" t="s">
        <v>395</v>
      </c>
      <c r="C185" s="31">
        <v>575.45000000000005</v>
      </c>
      <c r="D185" s="36">
        <v>574.18333333333339</v>
      </c>
      <c r="E185" s="36">
        <v>569.36666666666679</v>
      </c>
      <c r="F185" s="36">
        <v>563.28333333333342</v>
      </c>
      <c r="G185" s="36">
        <v>558.46666666666681</v>
      </c>
      <c r="H185" s="36">
        <v>580.26666666666677</v>
      </c>
      <c r="I185" s="36">
        <v>585.08333333333337</v>
      </c>
      <c r="J185" s="36">
        <v>591.16666666666674</v>
      </c>
      <c r="K185" s="31">
        <v>579</v>
      </c>
      <c r="L185" s="31">
        <v>568.1</v>
      </c>
      <c r="M185" s="31">
        <v>1.8793</v>
      </c>
      <c r="N185" s="1"/>
      <c r="O185" s="1"/>
    </row>
    <row r="186" spans="1:15" ht="12.75" customHeight="1">
      <c r="A186" s="33">
        <v>176</v>
      </c>
      <c r="B186" s="54" t="s">
        <v>121</v>
      </c>
      <c r="C186" s="31">
        <v>1621.35</v>
      </c>
      <c r="D186" s="36">
        <v>1631.6333333333332</v>
      </c>
      <c r="E186" s="36">
        <v>1603.2666666666664</v>
      </c>
      <c r="F186" s="36">
        <v>1585.1833333333332</v>
      </c>
      <c r="G186" s="36">
        <v>1556.8166666666664</v>
      </c>
      <c r="H186" s="36">
        <v>1649.7166666666665</v>
      </c>
      <c r="I186" s="36">
        <v>1678.0833333333333</v>
      </c>
      <c r="J186" s="36">
        <v>1696.1666666666665</v>
      </c>
      <c r="K186" s="31">
        <v>1660</v>
      </c>
      <c r="L186" s="31">
        <v>1613.55</v>
      </c>
      <c r="M186" s="31">
        <v>5.2981999999999996</v>
      </c>
      <c r="N186" s="1"/>
      <c r="O186" s="1"/>
    </row>
    <row r="187" spans="1:15" ht="12.75" customHeight="1">
      <c r="A187" s="33">
        <v>177</v>
      </c>
      <c r="B187" s="54" t="s">
        <v>122</v>
      </c>
      <c r="C187" s="31">
        <v>326.89999999999998</v>
      </c>
      <c r="D187" s="36">
        <v>329.21666666666664</v>
      </c>
      <c r="E187" s="36">
        <v>323.68333333333328</v>
      </c>
      <c r="F187" s="36">
        <v>320.46666666666664</v>
      </c>
      <c r="G187" s="36">
        <v>314.93333333333328</v>
      </c>
      <c r="H187" s="36">
        <v>332.43333333333328</v>
      </c>
      <c r="I187" s="36">
        <v>337.9666666666667</v>
      </c>
      <c r="J187" s="36">
        <v>341.18333333333328</v>
      </c>
      <c r="K187" s="31">
        <v>334.75</v>
      </c>
      <c r="L187" s="31">
        <v>326</v>
      </c>
      <c r="M187" s="31">
        <v>12.290380000000001</v>
      </c>
      <c r="N187" s="1"/>
      <c r="O187" s="1"/>
    </row>
    <row r="188" spans="1:15" ht="12.75" customHeight="1">
      <c r="A188" s="33">
        <v>178</v>
      </c>
      <c r="B188" s="54" t="s">
        <v>396</v>
      </c>
      <c r="C188" s="31">
        <v>492.15</v>
      </c>
      <c r="D188" s="36">
        <v>496.63333333333338</v>
      </c>
      <c r="E188" s="36">
        <v>485.71666666666675</v>
      </c>
      <c r="F188" s="36">
        <v>479.28333333333336</v>
      </c>
      <c r="G188" s="36">
        <v>468.36666666666673</v>
      </c>
      <c r="H188" s="36">
        <v>503.06666666666678</v>
      </c>
      <c r="I188" s="36">
        <v>513.98333333333335</v>
      </c>
      <c r="J188" s="36">
        <v>520.41666666666674</v>
      </c>
      <c r="K188" s="31">
        <v>507.55</v>
      </c>
      <c r="L188" s="31">
        <v>490.2</v>
      </c>
      <c r="M188" s="31">
        <v>5.1826499999999998</v>
      </c>
      <c r="N188" s="1"/>
      <c r="O188" s="1"/>
    </row>
    <row r="189" spans="1:15" ht="12.75" customHeight="1">
      <c r="A189" s="33">
        <v>179</v>
      </c>
      <c r="B189" s="54" t="s">
        <v>123</v>
      </c>
      <c r="C189" s="31">
        <v>1957.45</v>
      </c>
      <c r="D189" s="36">
        <v>1966.1833333333334</v>
      </c>
      <c r="E189" s="36">
        <v>1944.2666666666669</v>
      </c>
      <c r="F189" s="36">
        <v>1931.0833333333335</v>
      </c>
      <c r="G189" s="36">
        <v>1909.166666666667</v>
      </c>
      <c r="H189" s="36">
        <v>1979.3666666666668</v>
      </c>
      <c r="I189" s="36">
        <v>2001.2833333333333</v>
      </c>
      <c r="J189" s="36">
        <v>2014.4666666666667</v>
      </c>
      <c r="K189" s="31">
        <v>1988.1</v>
      </c>
      <c r="L189" s="31">
        <v>1953</v>
      </c>
      <c r="M189" s="31">
        <v>6.7977100000000004</v>
      </c>
      <c r="N189" s="1"/>
      <c r="O189" s="1"/>
    </row>
    <row r="190" spans="1:15" ht="12.75" customHeight="1">
      <c r="A190" s="33">
        <v>180</v>
      </c>
      <c r="B190" s="54" t="s">
        <v>397</v>
      </c>
      <c r="C190" s="31">
        <v>829.2</v>
      </c>
      <c r="D190" s="36">
        <v>833.9</v>
      </c>
      <c r="E190" s="36">
        <v>817.3</v>
      </c>
      <c r="F190" s="36">
        <v>805.4</v>
      </c>
      <c r="G190" s="36">
        <v>788.8</v>
      </c>
      <c r="H190" s="36">
        <v>845.8</v>
      </c>
      <c r="I190" s="36">
        <v>862.40000000000009</v>
      </c>
      <c r="J190" s="36">
        <v>874.3</v>
      </c>
      <c r="K190" s="31">
        <v>850.5</v>
      </c>
      <c r="L190" s="31">
        <v>822</v>
      </c>
      <c r="M190" s="31">
        <v>3.45642</v>
      </c>
      <c r="N190" s="1"/>
      <c r="O190" s="1"/>
    </row>
    <row r="191" spans="1:15" ht="12.75" customHeight="1">
      <c r="A191" s="33">
        <v>181</v>
      </c>
      <c r="B191" s="54" t="s">
        <v>398</v>
      </c>
      <c r="C191" s="31">
        <v>386.9</v>
      </c>
      <c r="D191" s="36">
        <v>387.9666666666667</v>
      </c>
      <c r="E191" s="36">
        <v>381.93333333333339</v>
      </c>
      <c r="F191" s="36">
        <v>376.9666666666667</v>
      </c>
      <c r="G191" s="36">
        <v>370.93333333333339</v>
      </c>
      <c r="H191" s="36">
        <v>392.93333333333339</v>
      </c>
      <c r="I191" s="36">
        <v>398.9666666666667</v>
      </c>
      <c r="J191" s="36">
        <v>403.93333333333339</v>
      </c>
      <c r="K191" s="31">
        <v>394</v>
      </c>
      <c r="L191" s="31">
        <v>383</v>
      </c>
      <c r="M191" s="31">
        <v>2.5653800000000002</v>
      </c>
      <c r="N191" s="1"/>
      <c r="O191" s="1"/>
    </row>
    <row r="192" spans="1:15" ht="12.75" customHeight="1">
      <c r="A192" s="33">
        <v>182</v>
      </c>
      <c r="B192" s="54" t="s">
        <v>399</v>
      </c>
      <c r="C192" s="31">
        <v>2066.65</v>
      </c>
      <c r="D192" s="36">
        <v>2134.0166666666669</v>
      </c>
      <c r="E192" s="36">
        <v>1953.6333333333337</v>
      </c>
      <c r="F192" s="36">
        <v>1840.6166666666668</v>
      </c>
      <c r="G192" s="36">
        <v>1660.2333333333336</v>
      </c>
      <c r="H192" s="36">
        <v>2247.0333333333338</v>
      </c>
      <c r="I192" s="36">
        <v>2427.416666666667</v>
      </c>
      <c r="J192" s="36">
        <v>2540.4333333333338</v>
      </c>
      <c r="K192" s="31">
        <v>2314.4</v>
      </c>
      <c r="L192" s="31">
        <v>2021</v>
      </c>
      <c r="M192" s="31">
        <v>0.82976000000000005</v>
      </c>
      <c r="N192" s="1"/>
      <c r="O192" s="1"/>
    </row>
    <row r="193" spans="1:15" ht="12.75" customHeight="1">
      <c r="A193" s="33">
        <v>183</v>
      </c>
      <c r="B193" s="54" t="s">
        <v>400</v>
      </c>
      <c r="C193" s="31">
        <v>718.2</v>
      </c>
      <c r="D193" s="36">
        <v>718.93333333333339</v>
      </c>
      <c r="E193" s="36">
        <v>714.36666666666679</v>
      </c>
      <c r="F193" s="36">
        <v>710.53333333333342</v>
      </c>
      <c r="G193" s="36">
        <v>705.96666666666681</v>
      </c>
      <c r="H193" s="36">
        <v>722.76666666666677</v>
      </c>
      <c r="I193" s="36">
        <v>727.33333333333337</v>
      </c>
      <c r="J193" s="36">
        <v>731.16666666666674</v>
      </c>
      <c r="K193" s="31">
        <v>723.5</v>
      </c>
      <c r="L193" s="31">
        <v>715.1</v>
      </c>
      <c r="M193" s="31">
        <v>1.18699</v>
      </c>
      <c r="N193" s="1"/>
      <c r="O193" s="1"/>
    </row>
    <row r="194" spans="1:15" ht="12.75" customHeight="1">
      <c r="A194" s="33">
        <v>184</v>
      </c>
      <c r="B194" s="54" t="s">
        <v>401</v>
      </c>
      <c r="C194" s="31">
        <v>285.45</v>
      </c>
      <c r="D194" s="36">
        <v>287.55</v>
      </c>
      <c r="E194" s="36">
        <v>281.90000000000003</v>
      </c>
      <c r="F194" s="36">
        <v>278.35000000000002</v>
      </c>
      <c r="G194" s="36">
        <v>272.70000000000005</v>
      </c>
      <c r="H194" s="36">
        <v>291.10000000000002</v>
      </c>
      <c r="I194" s="36">
        <v>296.75</v>
      </c>
      <c r="J194" s="36">
        <v>300.3</v>
      </c>
      <c r="K194" s="31">
        <v>293.2</v>
      </c>
      <c r="L194" s="31">
        <v>284</v>
      </c>
      <c r="M194" s="31">
        <v>3.6377999999999999</v>
      </c>
      <c r="N194" s="1"/>
      <c r="O194" s="1"/>
    </row>
    <row r="195" spans="1:15" ht="12.75" customHeight="1">
      <c r="A195" s="33">
        <v>185</v>
      </c>
      <c r="B195" s="54" t="s">
        <v>402</v>
      </c>
      <c r="C195" s="31">
        <v>3073.35</v>
      </c>
      <c r="D195" s="36">
        <v>3078.2666666666664</v>
      </c>
      <c r="E195" s="36">
        <v>3036.6333333333328</v>
      </c>
      <c r="F195" s="36">
        <v>2999.9166666666665</v>
      </c>
      <c r="G195" s="36">
        <v>2958.2833333333328</v>
      </c>
      <c r="H195" s="36">
        <v>3114.9833333333327</v>
      </c>
      <c r="I195" s="36">
        <v>3156.6166666666659</v>
      </c>
      <c r="J195" s="36">
        <v>3193.3333333333326</v>
      </c>
      <c r="K195" s="31">
        <v>3119.9</v>
      </c>
      <c r="L195" s="31">
        <v>3041.55</v>
      </c>
      <c r="M195" s="31">
        <v>1.1969399999999999</v>
      </c>
      <c r="N195" s="1"/>
      <c r="O195" s="1"/>
    </row>
    <row r="196" spans="1:15" ht="12.75" customHeight="1">
      <c r="A196" s="33">
        <v>186</v>
      </c>
      <c r="B196" s="54" t="s">
        <v>124</v>
      </c>
      <c r="C196" s="31">
        <v>453.2</v>
      </c>
      <c r="D196" s="36">
        <v>452.5</v>
      </c>
      <c r="E196" s="36">
        <v>449.1</v>
      </c>
      <c r="F196" s="36">
        <v>445</v>
      </c>
      <c r="G196" s="36">
        <v>441.6</v>
      </c>
      <c r="H196" s="36">
        <v>456.6</v>
      </c>
      <c r="I196" s="36">
        <v>460</v>
      </c>
      <c r="J196" s="36">
        <v>464.1</v>
      </c>
      <c r="K196" s="31">
        <v>455.9</v>
      </c>
      <c r="L196" s="31">
        <v>448.4</v>
      </c>
      <c r="M196" s="31">
        <v>11.4916</v>
      </c>
      <c r="N196" s="1"/>
      <c r="O196" s="1"/>
    </row>
    <row r="197" spans="1:15" ht="12.75" customHeight="1">
      <c r="A197" s="33">
        <v>187</v>
      </c>
      <c r="B197" s="54" t="s">
        <v>119</v>
      </c>
      <c r="C197" s="31">
        <v>617.95000000000005</v>
      </c>
      <c r="D197" s="36">
        <v>620.05000000000007</v>
      </c>
      <c r="E197" s="36">
        <v>613.10000000000014</v>
      </c>
      <c r="F197" s="36">
        <v>608.25000000000011</v>
      </c>
      <c r="G197" s="36">
        <v>601.30000000000018</v>
      </c>
      <c r="H197" s="36">
        <v>624.90000000000009</v>
      </c>
      <c r="I197" s="36">
        <v>631.85000000000014</v>
      </c>
      <c r="J197" s="36">
        <v>636.70000000000005</v>
      </c>
      <c r="K197" s="31">
        <v>627</v>
      </c>
      <c r="L197" s="31">
        <v>615.20000000000005</v>
      </c>
      <c r="M197" s="31">
        <v>17.510719999999999</v>
      </c>
      <c r="N197" s="1"/>
      <c r="O197" s="1"/>
    </row>
    <row r="198" spans="1:15" ht="12.75" customHeight="1">
      <c r="A198" s="33">
        <v>188</v>
      </c>
      <c r="B198" s="54" t="s">
        <v>403</v>
      </c>
      <c r="C198" s="31">
        <v>128.44999999999999</v>
      </c>
      <c r="D198" s="36">
        <v>129.71666666666667</v>
      </c>
      <c r="E198" s="36">
        <v>126.73333333333335</v>
      </c>
      <c r="F198" s="36">
        <v>125.01666666666668</v>
      </c>
      <c r="G198" s="36">
        <v>122.03333333333336</v>
      </c>
      <c r="H198" s="36">
        <v>131.43333333333334</v>
      </c>
      <c r="I198" s="36">
        <v>134.41666666666663</v>
      </c>
      <c r="J198" s="36">
        <v>136.13333333333333</v>
      </c>
      <c r="K198" s="31">
        <v>132.69999999999999</v>
      </c>
      <c r="L198" s="31">
        <v>128</v>
      </c>
      <c r="M198" s="31">
        <v>10.79391</v>
      </c>
      <c r="N198" s="1"/>
      <c r="O198" s="1"/>
    </row>
    <row r="199" spans="1:15" ht="12.75" customHeight="1">
      <c r="A199" s="33">
        <v>189</v>
      </c>
      <c r="B199" s="54" t="s">
        <v>404</v>
      </c>
      <c r="C199" s="31">
        <v>172.25</v>
      </c>
      <c r="D199" s="36">
        <v>173.08333333333334</v>
      </c>
      <c r="E199" s="36">
        <v>170.91666666666669</v>
      </c>
      <c r="F199" s="36">
        <v>169.58333333333334</v>
      </c>
      <c r="G199" s="36">
        <v>167.41666666666669</v>
      </c>
      <c r="H199" s="36">
        <v>174.41666666666669</v>
      </c>
      <c r="I199" s="36">
        <v>176.58333333333337</v>
      </c>
      <c r="J199" s="36">
        <v>177.91666666666669</v>
      </c>
      <c r="K199" s="31">
        <v>175.25</v>
      </c>
      <c r="L199" s="31">
        <v>171.75</v>
      </c>
      <c r="M199" s="31">
        <v>14.209110000000001</v>
      </c>
      <c r="N199" s="1"/>
      <c r="O199" s="1"/>
    </row>
    <row r="200" spans="1:15" ht="12.75" customHeight="1">
      <c r="A200" s="33">
        <v>190</v>
      </c>
      <c r="B200" s="54" t="s">
        <v>278</v>
      </c>
      <c r="C200" s="31">
        <v>281.85000000000002</v>
      </c>
      <c r="D200" s="36">
        <v>282.16666666666669</v>
      </c>
      <c r="E200" s="36">
        <v>279.58333333333337</v>
      </c>
      <c r="F200" s="36">
        <v>277.31666666666666</v>
      </c>
      <c r="G200" s="36">
        <v>274.73333333333335</v>
      </c>
      <c r="H200" s="36">
        <v>284.43333333333339</v>
      </c>
      <c r="I200" s="36">
        <v>287.01666666666677</v>
      </c>
      <c r="J200" s="36">
        <v>289.28333333333342</v>
      </c>
      <c r="K200" s="31">
        <v>284.75</v>
      </c>
      <c r="L200" s="31">
        <v>279.89999999999998</v>
      </c>
      <c r="M200" s="31">
        <v>11.22996</v>
      </c>
      <c r="N200" s="1"/>
      <c r="O200" s="1"/>
    </row>
    <row r="201" spans="1:15" ht="12.75" customHeight="1">
      <c r="A201" s="33">
        <v>191</v>
      </c>
      <c r="B201" s="54" t="s">
        <v>405</v>
      </c>
      <c r="C201" s="31">
        <v>1723.7</v>
      </c>
      <c r="D201" s="36">
        <v>1731.8999999999999</v>
      </c>
      <c r="E201" s="36">
        <v>1708.7999999999997</v>
      </c>
      <c r="F201" s="36">
        <v>1693.8999999999999</v>
      </c>
      <c r="G201" s="36">
        <v>1670.7999999999997</v>
      </c>
      <c r="H201" s="36">
        <v>1746.7999999999997</v>
      </c>
      <c r="I201" s="36">
        <v>1769.8999999999996</v>
      </c>
      <c r="J201" s="36">
        <v>1784.7999999999997</v>
      </c>
      <c r="K201" s="31">
        <v>1755</v>
      </c>
      <c r="L201" s="31">
        <v>1717</v>
      </c>
      <c r="M201" s="31">
        <v>1.0924700000000001</v>
      </c>
      <c r="N201" s="1"/>
      <c r="O201" s="1"/>
    </row>
    <row r="202" spans="1:15" ht="12.75" customHeight="1">
      <c r="A202" s="33">
        <v>192</v>
      </c>
      <c r="B202" s="54" t="s">
        <v>408</v>
      </c>
      <c r="C202" s="31">
        <v>930.05</v>
      </c>
      <c r="D202" s="36">
        <v>935.08333333333337</v>
      </c>
      <c r="E202" s="36">
        <v>922.7166666666667</v>
      </c>
      <c r="F202" s="36">
        <v>915.38333333333333</v>
      </c>
      <c r="G202" s="36">
        <v>903.01666666666665</v>
      </c>
      <c r="H202" s="36">
        <v>942.41666666666674</v>
      </c>
      <c r="I202" s="36">
        <v>954.7833333333333</v>
      </c>
      <c r="J202" s="36">
        <v>962.11666666666679</v>
      </c>
      <c r="K202" s="31">
        <v>947.45</v>
      </c>
      <c r="L202" s="31">
        <v>927.75</v>
      </c>
      <c r="M202" s="31">
        <v>2.6608399999999999</v>
      </c>
      <c r="N202" s="1"/>
      <c r="O202" s="1"/>
    </row>
    <row r="203" spans="1:15" ht="12.75" customHeight="1">
      <c r="A203" s="33">
        <v>193</v>
      </c>
      <c r="B203" s="54" t="s">
        <v>126</v>
      </c>
      <c r="C203" s="31">
        <v>1425.9</v>
      </c>
      <c r="D203" s="36">
        <v>1427.25</v>
      </c>
      <c r="E203" s="36">
        <v>1413.7</v>
      </c>
      <c r="F203" s="36">
        <v>1401.5</v>
      </c>
      <c r="G203" s="36">
        <v>1387.95</v>
      </c>
      <c r="H203" s="36">
        <v>1439.45</v>
      </c>
      <c r="I203" s="36">
        <v>1453.0000000000002</v>
      </c>
      <c r="J203" s="36">
        <v>1465.2</v>
      </c>
      <c r="K203" s="31">
        <v>1440.8</v>
      </c>
      <c r="L203" s="31">
        <v>1415.05</v>
      </c>
      <c r="M203" s="31">
        <v>8.2411899999999996</v>
      </c>
      <c r="N203" s="1"/>
      <c r="O203" s="1"/>
    </row>
    <row r="204" spans="1:15" ht="12.75" customHeight="1">
      <c r="A204" s="33">
        <v>194</v>
      </c>
      <c r="B204" s="54" t="s">
        <v>127</v>
      </c>
      <c r="C204" s="31">
        <v>1305</v>
      </c>
      <c r="D204" s="36">
        <v>1302</v>
      </c>
      <c r="E204" s="36">
        <v>1292.7</v>
      </c>
      <c r="F204" s="36">
        <v>1280.4000000000001</v>
      </c>
      <c r="G204" s="36">
        <v>1271.1000000000001</v>
      </c>
      <c r="H204" s="36">
        <v>1314.3</v>
      </c>
      <c r="I204" s="36">
        <v>1323.6000000000001</v>
      </c>
      <c r="J204" s="36">
        <v>1335.8999999999999</v>
      </c>
      <c r="K204" s="31">
        <v>1311.3</v>
      </c>
      <c r="L204" s="31">
        <v>1289.7</v>
      </c>
      <c r="M204" s="31">
        <v>27.618849999999998</v>
      </c>
      <c r="N204" s="1"/>
      <c r="O204" s="1"/>
    </row>
    <row r="205" spans="1:15" ht="12.75" customHeight="1">
      <c r="A205" s="33">
        <v>195</v>
      </c>
      <c r="B205" s="54" t="s">
        <v>128</v>
      </c>
      <c r="C205" s="31">
        <v>2648.55</v>
      </c>
      <c r="D205" s="36">
        <v>2667.5166666666669</v>
      </c>
      <c r="E205" s="36">
        <v>2611.0333333333338</v>
      </c>
      <c r="F205" s="36">
        <v>2573.5166666666669</v>
      </c>
      <c r="G205" s="36">
        <v>2517.0333333333338</v>
      </c>
      <c r="H205" s="36">
        <v>2705.0333333333338</v>
      </c>
      <c r="I205" s="36">
        <v>2761.5166666666664</v>
      </c>
      <c r="J205" s="36">
        <v>2799.0333333333338</v>
      </c>
      <c r="K205" s="31">
        <v>2724</v>
      </c>
      <c r="L205" s="31">
        <v>2630</v>
      </c>
      <c r="M205" s="31">
        <v>7.1301600000000001</v>
      </c>
      <c r="N205" s="1"/>
      <c r="O205" s="1"/>
    </row>
    <row r="206" spans="1:15" ht="12.75" customHeight="1">
      <c r="A206" s="33">
        <v>196</v>
      </c>
      <c r="B206" s="54" t="s">
        <v>129</v>
      </c>
      <c r="C206" s="31">
        <v>1629.05</v>
      </c>
      <c r="D206" s="36">
        <v>1636.7166666666665</v>
      </c>
      <c r="E206" s="36">
        <v>1618.4333333333329</v>
      </c>
      <c r="F206" s="36">
        <v>1607.8166666666664</v>
      </c>
      <c r="G206" s="36">
        <v>1589.5333333333328</v>
      </c>
      <c r="H206" s="36">
        <v>1647.333333333333</v>
      </c>
      <c r="I206" s="36">
        <v>1665.6166666666663</v>
      </c>
      <c r="J206" s="36">
        <v>1676.2333333333331</v>
      </c>
      <c r="K206" s="31">
        <v>1655</v>
      </c>
      <c r="L206" s="31">
        <v>1626.1</v>
      </c>
      <c r="M206" s="31">
        <v>185.28144</v>
      </c>
      <c r="N206" s="1"/>
      <c r="O206" s="1"/>
    </row>
    <row r="207" spans="1:15" ht="12.75" customHeight="1">
      <c r="A207" s="33">
        <v>197</v>
      </c>
      <c r="B207" s="54" t="s">
        <v>130</v>
      </c>
      <c r="C207" s="31">
        <v>659.95</v>
      </c>
      <c r="D207" s="36">
        <v>656.69999999999993</v>
      </c>
      <c r="E207" s="36">
        <v>647.84999999999991</v>
      </c>
      <c r="F207" s="36">
        <v>635.75</v>
      </c>
      <c r="G207" s="36">
        <v>626.9</v>
      </c>
      <c r="H207" s="36">
        <v>668.79999999999984</v>
      </c>
      <c r="I207" s="36">
        <v>677.65</v>
      </c>
      <c r="J207" s="36">
        <v>689.74999999999977</v>
      </c>
      <c r="K207" s="31">
        <v>665.55</v>
      </c>
      <c r="L207" s="31">
        <v>644.6</v>
      </c>
      <c r="M207" s="31">
        <v>40.12209</v>
      </c>
      <c r="N207" s="1"/>
      <c r="O207" s="1"/>
    </row>
    <row r="208" spans="1:15" ht="12.75" customHeight="1">
      <c r="A208" s="33">
        <v>198</v>
      </c>
      <c r="B208" s="54" t="s">
        <v>131</v>
      </c>
      <c r="C208" s="31">
        <v>3114.65</v>
      </c>
      <c r="D208" s="36">
        <v>3093.5499999999997</v>
      </c>
      <c r="E208" s="36">
        <v>3059.0999999999995</v>
      </c>
      <c r="F208" s="36">
        <v>3003.5499999999997</v>
      </c>
      <c r="G208" s="36">
        <v>2969.0999999999995</v>
      </c>
      <c r="H208" s="36">
        <v>3149.0999999999995</v>
      </c>
      <c r="I208" s="36">
        <v>3183.5499999999993</v>
      </c>
      <c r="J208" s="36">
        <v>3239.0999999999995</v>
      </c>
      <c r="K208" s="31">
        <v>3128</v>
      </c>
      <c r="L208" s="31">
        <v>3038</v>
      </c>
      <c r="M208" s="31">
        <v>8.9732199999999995</v>
      </c>
      <c r="N208" s="1"/>
      <c r="O208" s="1"/>
    </row>
    <row r="209" spans="1:15" ht="12.75" customHeight="1">
      <c r="A209" s="33">
        <v>199</v>
      </c>
      <c r="B209" s="54" t="s">
        <v>406</v>
      </c>
      <c r="C209" s="31">
        <v>74.05</v>
      </c>
      <c r="D209" s="36">
        <v>75.016666666666666</v>
      </c>
      <c r="E209" s="36">
        <v>72.483333333333334</v>
      </c>
      <c r="F209" s="36">
        <v>70.916666666666671</v>
      </c>
      <c r="G209" s="36">
        <v>68.38333333333334</v>
      </c>
      <c r="H209" s="36">
        <v>76.583333333333329</v>
      </c>
      <c r="I209" s="36">
        <v>79.11666666666666</v>
      </c>
      <c r="J209" s="36">
        <v>80.683333333333323</v>
      </c>
      <c r="K209" s="31">
        <v>77.55</v>
      </c>
      <c r="L209" s="31">
        <v>73.45</v>
      </c>
      <c r="M209" s="31">
        <v>260.97872999999998</v>
      </c>
      <c r="N209" s="1"/>
      <c r="O209" s="1"/>
    </row>
    <row r="210" spans="1:15" ht="12.75" customHeight="1">
      <c r="A210" s="33">
        <v>200</v>
      </c>
      <c r="B210" s="54" t="s">
        <v>410</v>
      </c>
      <c r="C210" s="31">
        <v>309.10000000000002</v>
      </c>
      <c r="D210" s="36">
        <v>308.83333333333331</v>
      </c>
      <c r="E210" s="36">
        <v>305.66666666666663</v>
      </c>
      <c r="F210" s="36">
        <v>302.23333333333329</v>
      </c>
      <c r="G210" s="36">
        <v>299.06666666666661</v>
      </c>
      <c r="H210" s="36">
        <v>312.26666666666665</v>
      </c>
      <c r="I210" s="36">
        <v>315.43333333333328</v>
      </c>
      <c r="J210" s="36">
        <v>318.86666666666667</v>
      </c>
      <c r="K210" s="31">
        <v>312</v>
      </c>
      <c r="L210" s="31">
        <v>305.39999999999998</v>
      </c>
      <c r="M210" s="31">
        <v>3.3067500000000001</v>
      </c>
      <c r="N210" s="1"/>
      <c r="O210" s="1"/>
    </row>
    <row r="211" spans="1:15" ht="12.75" customHeight="1">
      <c r="A211" s="33">
        <v>201</v>
      </c>
      <c r="B211" s="54" t="s">
        <v>133</v>
      </c>
      <c r="C211" s="31">
        <v>484.5</v>
      </c>
      <c r="D211" s="36">
        <v>487.2166666666667</v>
      </c>
      <c r="E211" s="36">
        <v>480.43333333333339</v>
      </c>
      <c r="F211" s="36">
        <v>476.36666666666667</v>
      </c>
      <c r="G211" s="36">
        <v>469.58333333333337</v>
      </c>
      <c r="H211" s="36">
        <v>491.28333333333342</v>
      </c>
      <c r="I211" s="36">
        <v>498.06666666666672</v>
      </c>
      <c r="J211" s="36">
        <v>502.13333333333344</v>
      </c>
      <c r="K211" s="31">
        <v>494</v>
      </c>
      <c r="L211" s="31">
        <v>483.15</v>
      </c>
      <c r="M211" s="31">
        <v>62.386000000000003</v>
      </c>
      <c r="N211" s="1"/>
      <c r="O211" s="1"/>
    </row>
    <row r="212" spans="1:15" ht="12.75" customHeight="1">
      <c r="A212" s="33">
        <v>202</v>
      </c>
      <c r="B212" s="54" t="s">
        <v>411</v>
      </c>
      <c r="C212" s="31">
        <v>1011.8</v>
      </c>
      <c r="D212" s="36">
        <v>1015.6</v>
      </c>
      <c r="E212" s="36">
        <v>1006.2</v>
      </c>
      <c r="F212" s="36">
        <v>1000.6</v>
      </c>
      <c r="G212" s="36">
        <v>991.2</v>
      </c>
      <c r="H212" s="36">
        <v>1021.2</v>
      </c>
      <c r="I212" s="36">
        <v>1030.5999999999999</v>
      </c>
      <c r="J212" s="36">
        <v>1036.2</v>
      </c>
      <c r="K212" s="31">
        <v>1025</v>
      </c>
      <c r="L212" s="31">
        <v>1010</v>
      </c>
      <c r="M212" s="31">
        <v>0.27605000000000002</v>
      </c>
      <c r="N212" s="1"/>
      <c r="O212" s="1"/>
    </row>
    <row r="213" spans="1:15" ht="12.75" customHeight="1">
      <c r="A213" s="33">
        <v>203</v>
      </c>
      <c r="B213" s="54" t="s">
        <v>125</v>
      </c>
      <c r="C213" s="31">
        <v>3983.6</v>
      </c>
      <c r="D213" s="36">
        <v>4017.5333333333333</v>
      </c>
      <c r="E213" s="36">
        <v>3923.916666666667</v>
      </c>
      <c r="F213" s="36">
        <v>3864.2333333333336</v>
      </c>
      <c r="G213" s="36">
        <v>3770.6166666666672</v>
      </c>
      <c r="H213" s="36">
        <v>4077.2166666666667</v>
      </c>
      <c r="I213" s="36">
        <v>4170.8333333333321</v>
      </c>
      <c r="J213" s="36">
        <v>4230.5166666666664</v>
      </c>
      <c r="K213" s="31">
        <v>4111.1499999999996</v>
      </c>
      <c r="L213" s="31">
        <v>3957.85</v>
      </c>
      <c r="M213" s="31">
        <v>14.72484</v>
      </c>
      <c r="N213" s="1"/>
      <c r="O213" s="1"/>
    </row>
    <row r="214" spans="1:15" ht="12.75" customHeight="1">
      <c r="A214" s="33">
        <v>204</v>
      </c>
      <c r="B214" s="54" t="s">
        <v>134</v>
      </c>
      <c r="C214" s="31">
        <v>157.35</v>
      </c>
      <c r="D214" s="36">
        <v>157.95000000000002</v>
      </c>
      <c r="E214" s="36">
        <v>154.40000000000003</v>
      </c>
      <c r="F214" s="36">
        <v>151.45000000000002</v>
      </c>
      <c r="G214" s="36">
        <v>147.90000000000003</v>
      </c>
      <c r="H214" s="36">
        <v>160.90000000000003</v>
      </c>
      <c r="I214" s="36">
        <v>164.45000000000005</v>
      </c>
      <c r="J214" s="36">
        <v>167.40000000000003</v>
      </c>
      <c r="K214" s="31">
        <v>161.5</v>
      </c>
      <c r="L214" s="31">
        <v>155</v>
      </c>
      <c r="M214" s="31">
        <v>37.754710000000003</v>
      </c>
      <c r="N214" s="1"/>
      <c r="O214" s="1"/>
    </row>
    <row r="215" spans="1:15" ht="12.75" customHeight="1">
      <c r="A215" s="33">
        <v>205</v>
      </c>
      <c r="B215" s="54" t="s">
        <v>135</v>
      </c>
      <c r="C215" s="31">
        <v>257.10000000000002</v>
      </c>
      <c r="D215" s="36">
        <v>256.51666666666665</v>
      </c>
      <c r="E215" s="36">
        <v>251.7833333333333</v>
      </c>
      <c r="F215" s="36">
        <v>246.46666666666664</v>
      </c>
      <c r="G215" s="36">
        <v>241.73333333333329</v>
      </c>
      <c r="H215" s="36">
        <v>261.83333333333331</v>
      </c>
      <c r="I215" s="36">
        <v>266.56666666666666</v>
      </c>
      <c r="J215" s="36">
        <v>271.88333333333333</v>
      </c>
      <c r="K215" s="31">
        <v>261.25</v>
      </c>
      <c r="L215" s="31">
        <v>251.2</v>
      </c>
      <c r="M215" s="31">
        <v>49.338410000000003</v>
      </c>
      <c r="N215" s="1"/>
      <c r="O215" s="1"/>
    </row>
    <row r="216" spans="1:15" ht="12.75" customHeight="1">
      <c r="A216" s="33">
        <v>206</v>
      </c>
      <c r="B216" s="54" t="s">
        <v>136</v>
      </c>
      <c r="C216" s="31">
        <v>2488.65</v>
      </c>
      <c r="D216" s="36">
        <v>2481.2000000000003</v>
      </c>
      <c r="E216" s="36">
        <v>2469.4500000000007</v>
      </c>
      <c r="F216" s="36">
        <v>2450.2500000000005</v>
      </c>
      <c r="G216" s="36">
        <v>2438.5000000000009</v>
      </c>
      <c r="H216" s="36">
        <v>2500.4000000000005</v>
      </c>
      <c r="I216" s="36">
        <v>2512.1499999999996</v>
      </c>
      <c r="J216" s="36">
        <v>2531.3500000000004</v>
      </c>
      <c r="K216" s="31">
        <v>2492.9499999999998</v>
      </c>
      <c r="L216" s="31">
        <v>2462</v>
      </c>
      <c r="M216" s="31">
        <v>14.996409999999999</v>
      </c>
      <c r="N216" s="1"/>
      <c r="O216" s="1"/>
    </row>
    <row r="217" spans="1:15" ht="12.75" customHeight="1">
      <c r="A217" s="33">
        <v>207</v>
      </c>
      <c r="B217" s="54" t="s">
        <v>279</v>
      </c>
      <c r="C217" s="31">
        <v>318.14999999999998</v>
      </c>
      <c r="D217" s="36">
        <v>319.36666666666662</v>
      </c>
      <c r="E217" s="36">
        <v>316.28333333333325</v>
      </c>
      <c r="F217" s="36">
        <v>314.41666666666663</v>
      </c>
      <c r="G217" s="36">
        <v>311.33333333333326</v>
      </c>
      <c r="H217" s="36">
        <v>321.23333333333323</v>
      </c>
      <c r="I217" s="36">
        <v>324.31666666666661</v>
      </c>
      <c r="J217" s="36">
        <v>326.18333333333322</v>
      </c>
      <c r="K217" s="31">
        <v>322.45</v>
      </c>
      <c r="L217" s="31">
        <v>317.5</v>
      </c>
      <c r="M217" s="31">
        <v>2.99525</v>
      </c>
      <c r="N217" s="1"/>
      <c r="O217" s="1"/>
    </row>
    <row r="218" spans="1:15" ht="12.75" customHeight="1">
      <c r="A218" s="33">
        <v>208</v>
      </c>
      <c r="B218" s="54" t="s">
        <v>412</v>
      </c>
      <c r="C218" s="31">
        <v>4201.3500000000004</v>
      </c>
      <c r="D218" s="36">
        <v>4236.3499999999995</v>
      </c>
      <c r="E218" s="36">
        <v>4130.9999999999991</v>
      </c>
      <c r="F218" s="36">
        <v>4060.6499999999996</v>
      </c>
      <c r="G218" s="36">
        <v>3955.2999999999993</v>
      </c>
      <c r="H218" s="36">
        <v>4306.6999999999989</v>
      </c>
      <c r="I218" s="36">
        <v>4412.0499999999993</v>
      </c>
      <c r="J218" s="36">
        <v>4482.3999999999987</v>
      </c>
      <c r="K218" s="31">
        <v>4341.7</v>
      </c>
      <c r="L218" s="31">
        <v>4166</v>
      </c>
      <c r="M218" s="31">
        <v>0.31896000000000002</v>
      </c>
      <c r="N218" s="1"/>
      <c r="O218" s="1"/>
    </row>
    <row r="219" spans="1:15" ht="12.75" customHeight="1">
      <c r="A219" s="33">
        <v>209</v>
      </c>
      <c r="B219" s="54" t="s">
        <v>407</v>
      </c>
      <c r="C219" s="31">
        <v>587.75</v>
      </c>
      <c r="D219" s="36">
        <v>589.81666666666672</v>
      </c>
      <c r="E219" s="36">
        <v>584.63333333333344</v>
      </c>
      <c r="F219" s="36">
        <v>581.51666666666677</v>
      </c>
      <c r="G219" s="36">
        <v>576.33333333333348</v>
      </c>
      <c r="H219" s="36">
        <v>592.93333333333339</v>
      </c>
      <c r="I219" s="36">
        <v>598.11666666666656</v>
      </c>
      <c r="J219" s="36">
        <v>601.23333333333335</v>
      </c>
      <c r="K219" s="31">
        <v>595</v>
      </c>
      <c r="L219" s="31">
        <v>586.70000000000005</v>
      </c>
      <c r="M219" s="31">
        <v>0.35194999999999999</v>
      </c>
      <c r="N219" s="1"/>
      <c r="O219" s="1"/>
    </row>
    <row r="220" spans="1:15" ht="12.75" customHeight="1">
      <c r="A220" s="33">
        <v>210</v>
      </c>
      <c r="B220" s="54" t="s">
        <v>413</v>
      </c>
      <c r="C220" s="31">
        <v>843.95</v>
      </c>
      <c r="D220" s="36">
        <v>849.2166666666667</v>
      </c>
      <c r="E220" s="36">
        <v>833.68333333333339</v>
      </c>
      <c r="F220" s="36">
        <v>823.41666666666674</v>
      </c>
      <c r="G220" s="36">
        <v>807.88333333333344</v>
      </c>
      <c r="H220" s="36">
        <v>859.48333333333335</v>
      </c>
      <c r="I220" s="36">
        <v>875.01666666666665</v>
      </c>
      <c r="J220" s="36">
        <v>885.2833333333333</v>
      </c>
      <c r="K220" s="31">
        <v>864.75</v>
      </c>
      <c r="L220" s="31">
        <v>838.95</v>
      </c>
      <c r="M220" s="31">
        <v>0.73148999999999997</v>
      </c>
      <c r="N220" s="1"/>
      <c r="O220" s="1"/>
    </row>
    <row r="221" spans="1:15" ht="12.75" customHeight="1">
      <c r="A221" s="33">
        <v>211</v>
      </c>
      <c r="B221" s="54" t="s">
        <v>280</v>
      </c>
      <c r="C221" s="31">
        <v>39998.15</v>
      </c>
      <c r="D221" s="36">
        <v>40022.200000000004</v>
      </c>
      <c r="E221" s="36">
        <v>39844.450000000012</v>
      </c>
      <c r="F221" s="36">
        <v>39690.750000000007</v>
      </c>
      <c r="G221" s="36">
        <v>39513.000000000015</v>
      </c>
      <c r="H221" s="36">
        <v>40175.900000000009</v>
      </c>
      <c r="I221" s="36">
        <v>40353.649999999994</v>
      </c>
      <c r="J221" s="36">
        <v>40507.350000000006</v>
      </c>
      <c r="K221" s="31">
        <v>40199.949999999997</v>
      </c>
      <c r="L221" s="31">
        <v>39868.5</v>
      </c>
      <c r="M221" s="31">
        <v>5.0639999999999998E-2</v>
      </c>
      <c r="N221" s="1"/>
      <c r="O221" s="1"/>
    </row>
    <row r="222" spans="1:15" ht="12.75" customHeight="1">
      <c r="A222" s="33">
        <v>212</v>
      </c>
      <c r="B222" s="54" t="s">
        <v>414</v>
      </c>
      <c r="C222" s="31">
        <v>72.650000000000006</v>
      </c>
      <c r="D222" s="36">
        <v>72.866666666666674</v>
      </c>
      <c r="E222" s="36">
        <v>72.033333333333346</v>
      </c>
      <c r="F222" s="36">
        <v>71.416666666666671</v>
      </c>
      <c r="G222" s="36">
        <v>70.583333333333343</v>
      </c>
      <c r="H222" s="36">
        <v>73.483333333333348</v>
      </c>
      <c r="I222" s="36">
        <v>74.316666666666663</v>
      </c>
      <c r="J222" s="36">
        <v>74.933333333333351</v>
      </c>
      <c r="K222" s="31">
        <v>73.7</v>
      </c>
      <c r="L222" s="31">
        <v>72.25</v>
      </c>
      <c r="M222" s="31">
        <v>31.254079999999998</v>
      </c>
      <c r="N222" s="1"/>
      <c r="O222" s="1"/>
    </row>
    <row r="223" spans="1:15" ht="12.75" customHeight="1">
      <c r="A223" s="33">
        <v>213</v>
      </c>
      <c r="B223" s="54" t="s">
        <v>138</v>
      </c>
      <c r="C223" s="31">
        <v>990.2</v>
      </c>
      <c r="D223" s="36">
        <v>991.25</v>
      </c>
      <c r="E223" s="36">
        <v>986.25</v>
      </c>
      <c r="F223" s="36">
        <v>982.3</v>
      </c>
      <c r="G223" s="36">
        <v>977.3</v>
      </c>
      <c r="H223" s="36">
        <v>995.2</v>
      </c>
      <c r="I223" s="36">
        <v>1000.2</v>
      </c>
      <c r="J223" s="36">
        <v>1004.1500000000001</v>
      </c>
      <c r="K223" s="31">
        <v>996.25</v>
      </c>
      <c r="L223" s="31">
        <v>987.3</v>
      </c>
      <c r="M223" s="31">
        <v>167.13221999999999</v>
      </c>
      <c r="N223" s="1"/>
      <c r="O223" s="1"/>
    </row>
    <row r="224" spans="1:15" ht="12.75" customHeight="1">
      <c r="A224" s="33">
        <v>214</v>
      </c>
      <c r="B224" s="54" t="s">
        <v>139</v>
      </c>
      <c r="C224" s="31">
        <v>1378.2</v>
      </c>
      <c r="D224" s="36">
        <v>1376.3833333333334</v>
      </c>
      <c r="E224" s="36">
        <v>1365.8666666666668</v>
      </c>
      <c r="F224" s="36">
        <v>1353.5333333333333</v>
      </c>
      <c r="G224" s="36">
        <v>1343.0166666666667</v>
      </c>
      <c r="H224" s="36">
        <v>1388.7166666666669</v>
      </c>
      <c r="I224" s="36">
        <v>1399.2333333333338</v>
      </c>
      <c r="J224" s="36">
        <v>1411.5666666666671</v>
      </c>
      <c r="K224" s="31">
        <v>1386.9</v>
      </c>
      <c r="L224" s="31">
        <v>1364.05</v>
      </c>
      <c r="M224" s="31">
        <v>7.8316699999999999</v>
      </c>
      <c r="N224" s="1"/>
      <c r="O224" s="1"/>
    </row>
    <row r="225" spans="1:15" ht="12.75" customHeight="1">
      <c r="A225" s="33">
        <v>215</v>
      </c>
      <c r="B225" s="54" t="s">
        <v>140</v>
      </c>
      <c r="C225" s="31">
        <v>602.6</v>
      </c>
      <c r="D225" s="36">
        <v>599.9</v>
      </c>
      <c r="E225" s="36">
        <v>593.4</v>
      </c>
      <c r="F225" s="36">
        <v>584.20000000000005</v>
      </c>
      <c r="G225" s="36">
        <v>577.70000000000005</v>
      </c>
      <c r="H225" s="36">
        <v>609.09999999999991</v>
      </c>
      <c r="I225" s="36">
        <v>615.59999999999991</v>
      </c>
      <c r="J225" s="36">
        <v>624.79999999999984</v>
      </c>
      <c r="K225" s="31">
        <v>606.4</v>
      </c>
      <c r="L225" s="31">
        <v>590.70000000000005</v>
      </c>
      <c r="M225" s="31">
        <v>43.252459999999999</v>
      </c>
      <c r="N225" s="1"/>
      <c r="O225" s="1"/>
    </row>
    <row r="226" spans="1:15" ht="12.75" customHeight="1">
      <c r="A226" s="33">
        <v>216</v>
      </c>
      <c r="B226" s="54" t="s">
        <v>281</v>
      </c>
      <c r="C226" s="31">
        <v>641.25</v>
      </c>
      <c r="D226" s="36">
        <v>640.69999999999993</v>
      </c>
      <c r="E226" s="36">
        <v>637.39999999999986</v>
      </c>
      <c r="F226" s="36">
        <v>633.54999999999995</v>
      </c>
      <c r="G226" s="36">
        <v>630.24999999999989</v>
      </c>
      <c r="H226" s="36">
        <v>644.54999999999984</v>
      </c>
      <c r="I226" s="36">
        <v>647.8499999999998</v>
      </c>
      <c r="J226" s="36">
        <v>651.69999999999982</v>
      </c>
      <c r="K226" s="31">
        <v>644</v>
      </c>
      <c r="L226" s="31">
        <v>636.85</v>
      </c>
      <c r="M226" s="31">
        <v>2.2863199999999999</v>
      </c>
      <c r="N226" s="1"/>
      <c r="O226" s="1"/>
    </row>
    <row r="227" spans="1:15" ht="12.75" customHeight="1">
      <c r="A227" s="33">
        <v>217</v>
      </c>
      <c r="B227" s="54" t="s">
        <v>415</v>
      </c>
      <c r="C227" s="31">
        <v>72.55</v>
      </c>
      <c r="D227" s="36">
        <v>72.2</v>
      </c>
      <c r="E227" s="36">
        <v>69.650000000000006</v>
      </c>
      <c r="F227" s="36">
        <v>66.75</v>
      </c>
      <c r="G227" s="36">
        <v>64.2</v>
      </c>
      <c r="H227" s="36">
        <v>75.100000000000009</v>
      </c>
      <c r="I227" s="36">
        <v>77.649999999999991</v>
      </c>
      <c r="J227" s="36">
        <v>80.550000000000011</v>
      </c>
      <c r="K227" s="31">
        <v>74.75</v>
      </c>
      <c r="L227" s="31">
        <v>69.3</v>
      </c>
      <c r="M227" s="31">
        <v>492.05306999999999</v>
      </c>
      <c r="N227" s="1"/>
      <c r="O227" s="1"/>
    </row>
    <row r="228" spans="1:15" ht="12.75" customHeight="1">
      <c r="A228" s="33">
        <v>218</v>
      </c>
      <c r="B228" s="54" t="s">
        <v>143</v>
      </c>
      <c r="C228" s="31">
        <v>93.15</v>
      </c>
      <c r="D228" s="36">
        <v>93.516666666666652</v>
      </c>
      <c r="E228" s="36">
        <v>92.483333333333306</v>
      </c>
      <c r="F228" s="36">
        <v>91.816666666666649</v>
      </c>
      <c r="G228" s="36">
        <v>90.783333333333303</v>
      </c>
      <c r="H228" s="36">
        <v>94.183333333333309</v>
      </c>
      <c r="I228" s="36">
        <v>95.216666666666669</v>
      </c>
      <c r="J228" s="36">
        <v>95.883333333333312</v>
      </c>
      <c r="K228" s="31">
        <v>94.55</v>
      </c>
      <c r="L228" s="31">
        <v>92.85</v>
      </c>
      <c r="M228" s="31">
        <v>244.02173999999999</v>
      </c>
      <c r="N228" s="1"/>
      <c r="O228" s="1"/>
    </row>
    <row r="229" spans="1:15" ht="12.75" customHeight="1">
      <c r="A229" s="33">
        <v>219</v>
      </c>
      <c r="B229" s="54" t="s">
        <v>142</v>
      </c>
      <c r="C229" s="31">
        <v>125.85</v>
      </c>
      <c r="D229" s="36">
        <v>125.91666666666667</v>
      </c>
      <c r="E229" s="36">
        <v>124.78333333333335</v>
      </c>
      <c r="F229" s="36">
        <v>123.71666666666667</v>
      </c>
      <c r="G229" s="36">
        <v>122.58333333333334</v>
      </c>
      <c r="H229" s="36">
        <v>126.98333333333335</v>
      </c>
      <c r="I229" s="36">
        <v>128.11666666666667</v>
      </c>
      <c r="J229" s="36">
        <v>129.18333333333334</v>
      </c>
      <c r="K229" s="31">
        <v>127.05</v>
      </c>
      <c r="L229" s="31">
        <v>124.85</v>
      </c>
      <c r="M229" s="31">
        <v>97.826890000000006</v>
      </c>
      <c r="N229" s="1"/>
      <c r="O229" s="1"/>
    </row>
    <row r="230" spans="1:15" ht="12.75" customHeight="1">
      <c r="A230" s="33">
        <v>220</v>
      </c>
      <c r="B230" s="54" t="s">
        <v>416</v>
      </c>
      <c r="C230" s="31">
        <v>935.4</v>
      </c>
      <c r="D230" s="36">
        <v>938.66666666666663</v>
      </c>
      <c r="E230" s="36">
        <v>928.13333333333321</v>
      </c>
      <c r="F230" s="36">
        <v>920.86666666666656</v>
      </c>
      <c r="G230" s="36">
        <v>910.33333333333314</v>
      </c>
      <c r="H230" s="36">
        <v>945.93333333333328</v>
      </c>
      <c r="I230" s="36">
        <v>956.46666666666681</v>
      </c>
      <c r="J230" s="36">
        <v>963.73333333333335</v>
      </c>
      <c r="K230" s="31">
        <v>949.2</v>
      </c>
      <c r="L230" s="31">
        <v>931.4</v>
      </c>
      <c r="M230" s="31">
        <v>0.20003000000000001</v>
      </c>
      <c r="N230" s="1"/>
      <c r="O230" s="1"/>
    </row>
    <row r="231" spans="1:15" ht="12.75" customHeight="1">
      <c r="A231" s="33">
        <v>221</v>
      </c>
      <c r="B231" s="54" t="s">
        <v>417</v>
      </c>
      <c r="C231" s="31">
        <v>586.6</v>
      </c>
      <c r="D231" s="36">
        <v>590.0333333333333</v>
      </c>
      <c r="E231" s="36">
        <v>581.06666666666661</v>
      </c>
      <c r="F231" s="36">
        <v>575.5333333333333</v>
      </c>
      <c r="G231" s="36">
        <v>566.56666666666661</v>
      </c>
      <c r="H231" s="36">
        <v>595.56666666666661</v>
      </c>
      <c r="I231" s="36">
        <v>604.5333333333333</v>
      </c>
      <c r="J231" s="36">
        <v>610.06666666666661</v>
      </c>
      <c r="K231" s="31">
        <v>599</v>
      </c>
      <c r="L231" s="31">
        <v>584.5</v>
      </c>
      <c r="M231" s="31">
        <v>2.7580200000000001</v>
      </c>
      <c r="N231" s="1"/>
      <c r="O231" s="1"/>
    </row>
    <row r="232" spans="1:15" ht="12.75" customHeight="1">
      <c r="A232" s="33">
        <v>222</v>
      </c>
      <c r="B232" s="54" t="s">
        <v>147</v>
      </c>
      <c r="C232" s="31">
        <v>244.25</v>
      </c>
      <c r="D232" s="36">
        <v>244.7833333333333</v>
      </c>
      <c r="E232" s="36">
        <v>241.6666666666666</v>
      </c>
      <c r="F232" s="36">
        <v>239.08333333333329</v>
      </c>
      <c r="G232" s="36">
        <v>235.96666666666658</v>
      </c>
      <c r="H232" s="36">
        <v>247.36666666666662</v>
      </c>
      <c r="I232" s="36">
        <v>250.48333333333329</v>
      </c>
      <c r="J232" s="36">
        <v>253.06666666666663</v>
      </c>
      <c r="K232" s="31">
        <v>247.9</v>
      </c>
      <c r="L232" s="31">
        <v>242.2</v>
      </c>
      <c r="M232" s="31">
        <v>15.736459999999999</v>
      </c>
      <c r="N232" s="1"/>
      <c r="O232" s="1"/>
    </row>
    <row r="233" spans="1:15" ht="12.75" customHeight="1">
      <c r="A233" s="33">
        <v>223</v>
      </c>
      <c r="B233" s="54" t="s">
        <v>137</v>
      </c>
      <c r="C233" s="31">
        <v>199.35</v>
      </c>
      <c r="D233" s="36">
        <v>197.35</v>
      </c>
      <c r="E233" s="36">
        <v>191.7</v>
      </c>
      <c r="F233" s="36">
        <v>184.04999999999998</v>
      </c>
      <c r="G233" s="36">
        <v>178.39999999999998</v>
      </c>
      <c r="H233" s="36">
        <v>205</v>
      </c>
      <c r="I233" s="36">
        <v>210.65000000000003</v>
      </c>
      <c r="J233" s="36">
        <v>218.3</v>
      </c>
      <c r="K233" s="31">
        <v>203</v>
      </c>
      <c r="L233" s="31">
        <v>189.7</v>
      </c>
      <c r="M233" s="31">
        <v>216.06079</v>
      </c>
      <c r="N233" s="1"/>
      <c r="O233" s="1"/>
    </row>
    <row r="234" spans="1:15" ht="12.75" customHeight="1">
      <c r="A234" s="33">
        <v>224</v>
      </c>
      <c r="B234" s="54" t="s">
        <v>420</v>
      </c>
      <c r="C234" s="31">
        <v>76.8</v>
      </c>
      <c r="D234" s="36">
        <v>76.983333333333334</v>
      </c>
      <c r="E234" s="36">
        <v>75.766666666666666</v>
      </c>
      <c r="F234" s="36">
        <v>74.733333333333334</v>
      </c>
      <c r="G234" s="36">
        <v>73.516666666666666</v>
      </c>
      <c r="H234" s="36">
        <v>78.016666666666666</v>
      </c>
      <c r="I234" s="36">
        <v>79.233333333333334</v>
      </c>
      <c r="J234" s="36">
        <v>80.266666666666666</v>
      </c>
      <c r="K234" s="31">
        <v>78.2</v>
      </c>
      <c r="L234" s="31">
        <v>75.95</v>
      </c>
      <c r="M234" s="31">
        <v>77.553420000000003</v>
      </c>
      <c r="N234" s="1"/>
      <c r="O234" s="1"/>
    </row>
    <row r="235" spans="1:15" ht="12.75" customHeight="1">
      <c r="A235" s="33">
        <v>225</v>
      </c>
      <c r="B235" s="54" t="s">
        <v>148</v>
      </c>
      <c r="C235" s="31">
        <v>3026.4</v>
      </c>
      <c r="D235" s="36">
        <v>3037.25</v>
      </c>
      <c r="E235" s="36">
        <v>2994.7</v>
      </c>
      <c r="F235" s="36">
        <v>2963</v>
      </c>
      <c r="G235" s="36">
        <v>2920.45</v>
      </c>
      <c r="H235" s="36">
        <v>3068.95</v>
      </c>
      <c r="I235" s="36">
        <v>3111.5</v>
      </c>
      <c r="J235" s="36">
        <v>3143.2</v>
      </c>
      <c r="K235" s="31">
        <v>3079.8</v>
      </c>
      <c r="L235" s="31">
        <v>3005.55</v>
      </c>
      <c r="M235" s="31">
        <v>2.00719</v>
      </c>
      <c r="N235" s="1"/>
      <c r="O235" s="1"/>
    </row>
    <row r="236" spans="1:15" ht="12.75" customHeight="1">
      <c r="A236" s="33">
        <v>226</v>
      </c>
      <c r="B236" s="54" t="s">
        <v>282</v>
      </c>
      <c r="C236" s="31">
        <v>412.15</v>
      </c>
      <c r="D236" s="36">
        <v>411.16666666666669</v>
      </c>
      <c r="E236" s="36">
        <v>398.03333333333336</v>
      </c>
      <c r="F236" s="36">
        <v>383.91666666666669</v>
      </c>
      <c r="G236" s="36">
        <v>370.78333333333336</v>
      </c>
      <c r="H236" s="36">
        <v>425.28333333333336</v>
      </c>
      <c r="I236" s="36">
        <v>438.41666666666669</v>
      </c>
      <c r="J236" s="36">
        <v>452.53333333333336</v>
      </c>
      <c r="K236" s="31">
        <v>424.3</v>
      </c>
      <c r="L236" s="31">
        <v>397.05</v>
      </c>
      <c r="M236" s="31">
        <v>74.49785</v>
      </c>
      <c r="N236" s="1"/>
      <c r="O236" s="1"/>
    </row>
    <row r="237" spans="1:15" ht="12.75" customHeight="1">
      <c r="A237" s="33">
        <v>227</v>
      </c>
      <c r="B237" s="54" t="s">
        <v>144</v>
      </c>
      <c r="C237" s="31">
        <v>133</v>
      </c>
      <c r="D237" s="36">
        <v>133.58333333333334</v>
      </c>
      <c r="E237" s="36">
        <v>131.91666666666669</v>
      </c>
      <c r="F237" s="36">
        <v>130.83333333333334</v>
      </c>
      <c r="G237" s="36">
        <v>129.16666666666669</v>
      </c>
      <c r="H237" s="36">
        <v>134.66666666666669</v>
      </c>
      <c r="I237" s="36">
        <v>136.33333333333337</v>
      </c>
      <c r="J237" s="36">
        <v>137.41666666666669</v>
      </c>
      <c r="K237" s="31">
        <v>135.25</v>
      </c>
      <c r="L237" s="31">
        <v>132.5</v>
      </c>
      <c r="M237" s="31">
        <v>56.714390000000002</v>
      </c>
      <c r="N237" s="1"/>
      <c r="O237" s="1"/>
    </row>
    <row r="238" spans="1:15" ht="12.75" customHeight="1">
      <c r="A238" s="33">
        <v>228</v>
      </c>
      <c r="B238" s="54" t="s">
        <v>146</v>
      </c>
      <c r="C238" s="31">
        <v>415.75</v>
      </c>
      <c r="D238" s="36">
        <v>416.34999999999997</v>
      </c>
      <c r="E238" s="36">
        <v>412.89999999999992</v>
      </c>
      <c r="F238" s="36">
        <v>410.04999999999995</v>
      </c>
      <c r="G238" s="36">
        <v>406.59999999999991</v>
      </c>
      <c r="H238" s="36">
        <v>419.19999999999993</v>
      </c>
      <c r="I238" s="36">
        <v>422.65</v>
      </c>
      <c r="J238" s="36">
        <v>425.49999999999994</v>
      </c>
      <c r="K238" s="31">
        <v>419.8</v>
      </c>
      <c r="L238" s="31">
        <v>413.5</v>
      </c>
      <c r="M238" s="31">
        <v>18.219909999999999</v>
      </c>
      <c r="N238" s="1"/>
      <c r="O238" s="1"/>
    </row>
    <row r="239" spans="1:15" ht="12.75" customHeight="1">
      <c r="A239" s="33">
        <v>229</v>
      </c>
      <c r="B239" s="54" t="s">
        <v>154</v>
      </c>
      <c r="C239" s="31">
        <v>92.6</v>
      </c>
      <c r="D239" s="36">
        <v>92.600000000000009</v>
      </c>
      <c r="E239" s="36">
        <v>91.800000000000011</v>
      </c>
      <c r="F239" s="36">
        <v>91</v>
      </c>
      <c r="G239" s="36">
        <v>90.2</v>
      </c>
      <c r="H239" s="36">
        <v>93.40000000000002</v>
      </c>
      <c r="I239" s="36">
        <v>94.2</v>
      </c>
      <c r="J239" s="36">
        <v>95.000000000000028</v>
      </c>
      <c r="K239" s="31">
        <v>93.4</v>
      </c>
      <c r="L239" s="31">
        <v>91.8</v>
      </c>
      <c r="M239" s="31">
        <v>173.02409</v>
      </c>
      <c r="N239" s="1"/>
      <c r="O239" s="1"/>
    </row>
    <row r="240" spans="1:15" ht="12.75" customHeight="1">
      <c r="A240" s="33">
        <v>230</v>
      </c>
      <c r="B240" s="54" t="s">
        <v>421</v>
      </c>
      <c r="C240" s="31">
        <v>46.4</v>
      </c>
      <c r="D240" s="36">
        <v>44.300000000000004</v>
      </c>
      <c r="E240" s="36">
        <v>41.20000000000001</v>
      </c>
      <c r="F240" s="36">
        <v>36.000000000000007</v>
      </c>
      <c r="G240" s="36">
        <v>32.900000000000013</v>
      </c>
      <c r="H240" s="36">
        <v>49.500000000000007</v>
      </c>
      <c r="I240" s="36">
        <v>52.6</v>
      </c>
      <c r="J240" s="36">
        <v>57.800000000000004</v>
      </c>
      <c r="K240" s="31">
        <v>47.4</v>
      </c>
      <c r="L240" s="31">
        <v>39.1</v>
      </c>
      <c r="M240" s="31">
        <v>3173.8892000000001</v>
      </c>
      <c r="N240" s="1"/>
      <c r="O240" s="1"/>
    </row>
    <row r="241" spans="1:15" ht="12.75" customHeight="1">
      <c r="A241" s="33">
        <v>231</v>
      </c>
      <c r="B241" s="54" t="s">
        <v>156</v>
      </c>
      <c r="C241" s="31">
        <v>689.35</v>
      </c>
      <c r="D241" s="36">
        <v>691.73333333333323</v>
      </c>
      <c r="E241" s="36">
        <v>685.61666666666645</v>
      </c>
      <c r="F241" s="36">
        <v>681.88333333333321</v>
      </c>
      <c r="G241" s="36">
        <v>675.76666666666642</v>
      </c>
      <c r="H241" s="36">
        <v>695.46666666666647</v>
      </c>
      <c r="I241" s="36">
        <v>701.58333333333326</v>
      </c>
      <c r="J241" s="36">
        <v>705.31666666666649</v>
      </c>
      <c r="K241" s="31">
        <v>697.85</v>
      </c>
      <c r="L241" s="31">
        <v>688</v>
      </c>
      <c r="M241" s="31">
        <v>10.32981</v>
      </c>
      <c r="N241" s="1"/>
      <c r="O241" s="1"/>
    </row>
    <row r="242" spans="1:15" ht="12.75" customHeight="1">
      <c r="A242" s="33">
        <v>232</v>
      </c>
      <c r="B242" s="54" t="s">
        <v>422</v>
      </c>
      <c r="C242" s="31">
        <v>76.599999999999994</v>
      </c>
      <c r="D242" s="36">
        <v>77.533333333333346</v>
      </c>
      <c r="E242" s="36">
        <v>75.366666666666688</v>
      </c>
      <c r="F242" s="36">
        <v>74.13333333333334</v>
      </c>
      <c r="G242" s="36">
        <v>71.966666666666683</v>
      </c>
      <c r="H242" s="36">
        <v>78.766666666666694</v>
      </c>
      <c r="I242" s="36">
        <v>80.933333333333351</v>
      </c>
      <c r="J242" s="36">
        <v>82.1666666666667</v>
      </c>
      <c r="K242" s="31">
        <v>79.7</v>
      </c>
      <c r="L242" s="31">
        <v>76.3</v>
      </c>
      <c r="M242" s="31">
        <v>739.58819000000005</v>
      </c>
      <c r="N242" s="1"/>
      <c r="O242" s="1"/>
    </row>
    <row r="243" spans="1:15" ht="12.75" customHeight="1">
      <c r="A243" s="33">
        <v>233</v>
      </c>
      <c r="B243" s="54" t="s">
        <v>423</v>
      </c>
      <c r="C243" s="31">
        <v>1533.25</v>
      </c>
      <c r="D243" s="36">
        <v>1537.6499999999999</v>
      </c>
      <c r="E243" s="36">
        <v>1523.2999999999997</v>
      </c>
      <c r="F243" s="36">
        <v>1513.35</v>
      </c>
      <c r="G243" s="36">
        <v>1498.9999999999998</v>
      </c>
      <c r="H243" s="36">
        <v>1547.5999999999997</v>
      </c>
      <c r="I243" s="36">
        <v>1561.9499999999996</v>
      </c>
      <c r="J243" s="36">
        <v>1571.8999999999996</v>
      </c>
      <c r="K243" s="31">
        <v>1552</v>
      </c>
      <c r="L243" s="31">
        <v>1527.7</v>
      </c>
      <c r="M243" s="31">
        <v>0.59641</v>
      </c>
      <c r="N243" s="1"/>
      <c r="O243" s="1"/>
    </row>
    <row r="244" spans="1:15" ht="12.75" customHeight="1">
      <c r="A244" s="33">
        <v>234</v>
      </c>
      <c r="B244" s="54" t="s">
        <v>145</v>
      </c>
      <c r="C244" s="31">
        <v>467.85</v>
      </c>
      <c r="D244" s="36">
        <v>469.90000000000003</v>
      </c>
      <c r="E244" s="36">
        <v>465.05000000000007</v>
      </c>
      <c r="F244" s="36">
        <v>462.25000000000006</v>
      </c>
      <c r="G244" s="36">
        <v>457.40000000000009</v>
      </c>
      <c r="H244" s="36">
        <v>472.70000000000005</v>
      </c>
      <c r="I244" s="36">
        <v>477.55000000000007</v>
      </c>
      <c r="J244" s="36">
        <v>480.35</v>
      </c>
      <c r="K244" s="31">
        <v>474.75</v>
      </c>
      <c r="L244" s="31">
        <v>467.1</v>
      </c>
      <c r="M244" s="31">
        <v>4.58725</v>
      </c>
      <c r="N244" s="1"/>
      <c r="O244" s="1"/>
    </row>
    <row r="245" spans="1:15" ht="12.75" customHeight="1">
      <c r="A245" s="33">
        <v>235</v>
      </c>
      <c r="B245" s="54" t="s">
        <v>151</v>
      </c>
      <c r="C245" s="31">
        <v>185.1</v>
      </c>
      <c r="D245" s="36">
        <v>188.01666666666665</v>
      </c>
      <c r="E245" s="36">
        <v>180.83333333333331</v>
      </c>
      <c r="F245" s="36">
        <v>176.56666666666666</v>
      </c>
      <c r="G245" s="36">
        <v>169.38333333333333</v>
      </c>
      <c r="H245" s="36">
        <v>192.2833333333333</v>
      </c>
      <c r="I245" s="36">
        <v>199.46666666666664</v>
      </c>
      <c r="J245" s="36">
        <v>203.73333333333329</v>
      </c>
      <c r="K245" s="31">
        <v>195.2</v>
      </c>
      <c r="L245" s="31">
        <v>183.75</v>
      </c>
      <c r="M245" s="31">
        <v>156.20574999999999</v>
      </c>
      <c r="N245" s="1"/>
      <c r="O245" s="1"/>
    </row>
    <row r="246" spans="1:15" ht="12.75" customHeight="1">
      <c r="A246" s="33">
        <v>236</v>
      </c>
      <c r="B246" s="54" t="s">
        <v>150</v>
      </c>
      <c r="C246" s="31">
        <v>1456.9</v>
      </c>
      <c r="D246" s="36">
        <v>1454.9333333333334</v>
      </c>
      <c r="E246" s="36">
        <v>1447.1166666666668</v>
      </c>
      <c r="F246" s="36">
        <v>1437.3333333333335</v>
      </c>
      <c r="G246" s="36">
        <v>1429.5166666666669</v>
      </c>
      <c r="H246" s="36">
        <v>1464.7166666666667</v>
      </c>
      <c r="I246" s="36">
        <v>1472.5333333333333</v>
      </c>
      <c r="J246" s="36">
        <v>1482.3166666666666</v>
      </c>
      <c r="K246" s="31">
        <v>1462.75</v>
      </c>
      <c r="L246" s="31">
        <v>1445.15</v>
      </c>
      <c r="M246" s="31">
        <v>15.040459999999999</v>
      </c>
      <c r="N246" s="1"/>
      <c r="O246" s="1"/>
    </row>
    <row r="247" spans="1:15" ht="12.75" customHeight="1">
      <c r="A247" s="33">
        <v>237</v>
      </c>
      <c r="B247" s="54" t="s">
        <v>424</v>
      </c>
      <c r="C247" s="31">
        <v>17.600000000000001</v>
      </c>
      <c r="D247" s="36">
        <v>17.75</v>
      </c>
      <c r="E247" s="36">
        <v>17.25</v>
      </c>
      <c r="F247" s="36">
        <v>16.899999999999999</v>
      </c>
      <c r="G247" s="36">
        <v>16.399999999999999</v>
      </c>
      <c r="H247" s="36">
        <v>18.100000000000001</v>
      </c>
      <c r="I247" s="36">
        <v>18.600000000000001</v>
      </c>
      <c r="J247" s="36">
        <v>18.950000000000003</v>
      </c>
      <c r="K247" s="31">
        <v>18.25</v>
      </c>
      <c r="L247" s="31">
        <v>17.399999999999999</v>
      </c>
      <c r="M247" s="31">
        <v>708.10825999999997</v>
      </c>
      <c r="N247" s="1"/>
      <c r="O247" s="1"/>
    </row>
    <row r="248" spans="1:15" ht="12.75" customHeight="1">
      <c r="A248" s="33">
        <v>238</v>
      </c>
      <c r="B248" s="54" t="s">
        <v>186</v>
      </c>
      <c r="C248" s="31">
        <v>4490.8999999999996</v>
      </c>
      <c r="D248" s="36">
        <v>4488.333333333333</v>
      </c>
      <c r="E248" s="36">
        <v>4437.6666666666661</v>
      </c>
      <c r="F248" s="36">
        <v>4384.4333333333334</v>
      </c>
      <c r="G248" s="36">
        <v>4333.7666666666664</v>
      </c>
      <c r="H248" s="36">
        <v>4541.5666666666657</v>
      </c>
      <c r="I248" s="36">
        <v>4592.2333333333318</v>
      </c>
      <c r="J248" s="36">
        <v>4645.4666666666653</v>
      </c>
      <c r="K248" s="31">
        <v>4539</v>
      </c>
      <c r="L248" s="31">
        <v>4435.1000000000004</v>
      </c>
      <c r="M248" s="31">
        <v>1.7562500000000001</v>
      </c>
      <c r="N248" s="1"/>
      <c r="O248" s="1"/>
    </row>
    <row r="249" spans="1:15" ht="12.75" customHeight="1">
      <c r="A249" s="33">
        <v>239</v>
      </c>
      <c r="B249" s="54" t="s">
        <v>152</v>
      </c>
      <c r="C249" s="31">
        <v>1491.8</v>
      </c>
      <c r="D249" s="36">
        <v>1494.8999999999999</v>
      </c>
      <c r="E249" s="36">
        <v>1484.8999999999996</v>
      </c>
      <c r="F249" s="36">
        <v>1477.9999999999998</v>
      </c>
      <c r="G249" s="36">
        <v>1467.9999999999995</v>
      </c>
      <c r="H249" s="36">
        <v>1501.7999999999997</v>
      </c>
      <c r="I249" s="36">
        <v>1511.8000000000002</v>
      </c>
      <c r="J249" s="36">
        <v>1518.6999999999998</v>
      </c>
      <c r="K249" s="31">
        <v>1504.9</v>
      </c>
      <c r="L249" s="31">
        <v>1488</v>
      </c>
      <c r="M249" s="31">
        <v>39.919159999999998</v>
      </c>
      <c r="N249" s="1"/>
      <c r="O249" s="1"/>
    </row>
    <row r="250" spans="1:15" ht="12.75" customHeight="1">
      <c r="A250" s="33">
        <v>240</v>
      </c>
      <c r="B250" s="54" t="s">
        <v>853</v>
      </c>
      <c r="C250" s="31">
        <v>3082.8</v>
      </c>
      <c r="D250" s="36">
        <v>3070.1000000000004</v>
      </c>
      <c r="E250" s="36">
        <v>3006.3000000000006</v>
      </c>
      <c r="F250" s="36">
        <v>2929.8</v>
      </c>
      <c r="G250" s="36">
        <v>2866.0000000000005</v>
      </c>
      <c r="H250" s="36">
        <v>3146.6000000000008</v>
      </c>
      <c r="I250" s="36">
        <v>3210.4</v>
      </c>
      <c r="J250" s="36">
        <v>3286.900000000001</v>
      </c>
      <c r="K250" s="31">
        <v>3133.9</v>
      </c>
      <c r="L250" s="31">
        <v>2993.6</v>
      </c>
      <c r="M250" s="31">
        <v>0.38403999999999999</v>
      </c>
      <c r="N250" s="1"/>
      <c r="O250" s="1"/>
    </row>
    <row r="251" spans="1:15" ht="12.75" customHeight="1">
      <c r="A251" s="33">
        <v>241</v>
      </c>
      <c r="B251" s="54" t="s">
        <v>153</v>
      </c>
      <c r="C251" s="31">
        <v>723</v>
      </c>
      <c r="D251" s="36">
        <v>719.5333333333333</v>
      </c>
      <c r="E251" s="36">
        <v>709.06666666666661</v>
      </c>
      <c r="F251" s="36">
        <v>695.13333333333333</v>
      </c>
      <c r="G251" s="36">
        <v>684.66666666666663</v>
      </c>
      <c r="H251" s="36">
        <v>733.46666666666658</v>
      </c>
      <c r="I251" s="36">
        <v>743.93333333333328</v>
      </c>
      <c r="J251" s="36">
        <v>757.86666666666656</v>
      </c>
      <c r="K251" s="31">
        <v>730</v>
      </c>
      <c r="L251" s="31">
        <v>705.6</v>
      </c>
      <c r="M251" s="31">
        <v>5.5717499999999998</v>
      </c>
      <c r="N251" s="1"/>
      <c r="O251" s="1"/>
    </row>
    <row r="252" spans="1:15" ht="12.75" customHeight="1">
      <c r="A252" s="33">
        <v>242</v>
      </c>
      <c r="B252" s="54" t="s">
        <v>149</v>
      </c>
      <c r="C252" s="31">
        <v>2400.5500000000002</v>
      </c>
      <c r="D252" s="36">
        <v>2401.85</v>
      </c>
      <c r="E252" s="36">
        <v>2388.6999999999998</v>
      </c>
      <c r="F252" s="36">
        <v>2376.85</v>
      </c>
      <c r="G252" s="36">
        <v>2363.6999999999998</v>
      </c>
      <c r="H252" s="36">
        <v>2413.6999999999998</v>
      </c>
      <c r="I252" s="36">
        <v>2426.8500000000004</v>
      </c>
      <c r="J252" s="36">
        <v>2438.6999999999998</v>
      </c>
      <c r="K252" s="31">
        <v>2415</v>
      </c>
      <c r="L252" s="31">
        <v>2390</v>
      </c>
      <c r="M252" s="31">
        <v>5.9069500000000001</v>
      </c>
      <c r="N252" s="1"/>
      <c r="O252" s="1"/>
    </row>
    <row r="253" spans="1:15" ht="12.75" customHeight="1">
      <c r="A253" s="33">
        <v>243</v>
      </c>
      <c r="B253" s="54" t="s">
        <v>155</v>
      </c>
      <c r="C253" s="31">
        <v>927.55</v>
      </c>
      <c r="D253" s="36">
        <v>935.51666666666677</v>
      </c>
      <c r="E253" s="36">
        <v>916.03333333333353</v>
      </c>
      <c r="F253" s="36">
        <v>904.51666666666677</v>
      </c>
      <c r="G253" s="36">
        <v>885.03333333333353</v>
      </c>
      <c r="H253" s="36">
        <v>947.03333333333353</v>
      </c>
      <c r="I253" s="36">
        <v>966.51666666666688</v>
      </c>
      <c r="J253" s="36">
        <v>978.03333333333353</v>
      </c>
      <c r="K253" s="31">
        <v>955</v>
      </c>
      <c r="L253" s="31">
        <v>924</v>
      </c>
      <c r="M253" s="31">
        <v>10.40865</v>
      </c>
      <c r="N253" s="1"/>
      <c r="O253" s="1"/>
    </row>
    <row r="254" spans="1:15" ht="12.75" customHeight="1">
      <c r="A254" s="33">
        <v>244</v>
      </c>
      <c r="B254" s="54" t="s">
        <v>418</v>
      </c>
      <c r="C254" s="31">
        <v>31.35</v>
      </c>
      <c r="D254" s="36">
        <v>31.599999999999998</v>
      </c>
      <c r="E254" s="36">
        <v>30.699999999999996</v>
      </c>
      <c r="F254" s="36">
        <v>30.049999999999997</v>
      </c>
      <c r="G254" s="36">
        <v>29.149999999999995</v>
      </c>
      <c r="H254" s="36">
        <v>32.25</v>
      </c>
      <c r="I254" s="36">
        <v>33.149999999999991</v>
      </c>
      <c r="J254" s="36">
        <v>33.799999999999997</v>
      </c>
      <c r="K254" s="31">
        <v>32.5</v>
      </c>
      <c r="L254" s="31">
        <v>30.95</v>
      </c>
      <c r="M254" s="31">
        <v>245.20908</v>
      </c>
      <c r="N254" s="1"/>
      <c r="O254" s="1"/>
    </row>
    <row r="255" spans="1:15" ht="12.75" customHeight="1">
      <c r="A255" s="33">
        <v>245</v>
      </c>
      <c r="B255" s="54" t="s">
        <v>157</v>
      </c>
      <c r="C255" s="31">
        <v>452.05</v>
      </c>
      <c r="D255" s="36">
        <v>450.75</v>
      </c>
      <c r="E255" s="36">
        <v>447.5</v>
      </c>
      <c r="F255" s="36">
        <v>442.95</v>
      </c>
      <c r="G255" s="36">
        <v>439.7</v>
      </c>
      <c r="H255" s="36">
        <v>455.3</v>
      </c>
      <c r="I255" s="36">
        <v>458.55</v>
      </c>
      <c r="J255" s="36">
        <v>463.1</v>
      </c>
      <c r="K255" s="31">
        <v>454</v>
      </c>
      <c r="L255" s="31">
        <v>446.2</v>
      </c>
      <c r="M255" s="31">
        <v>81.974249999999998</v>
      </c>
      <c r="N255" s="1"/>
      <c r="O255" s="1"/>
    </row>
    <row r="256" spans="1:15" ht="12.75" customHeight="1">
      <c r="A256" s="33">
        <v>246</v>
      </c>
      <c r="B256" s="54" t="s">
        <v>419</v>
      </c>
      <c r="C256" s="31">
        <v>188.6</v>
      </c>
      <c r="D256" s="36">
        <v>191.46666666666667</v>
      </c>
      <c r="E256" s="36">
        <v>183.33333333333334</v>
      </c>
      <c r="F256" s="36">
        <v>178.06666666666666</v>
      </c>
      <c r="G256" s="36">
        <v>169.93333333333334</v>
      </c>
      <c r="H256" s="36">
        <v>196.73333333333335</v>
      </c>
      <c r="I256" s="36">
        <v>204.86666666666667</v>
      </c>
      <c r="J256" s="36">
        <v>210.13333333333335</v>
      </c>
      <c r="K256" s="31">
        <v>199.6</v>
      </c>
      <c r="L256" s="31">
        <v>186.2</v>
      </c>
      <c r="M256" s="31">
        <v>33.787509999999997</v>
      </c>
      <c r="N256" s="1"/>
      <c r="O256" s="1"/>
    </row>
    <row r="257" spans="1:15" ht="12.75" customHeight="1">
      <c r="A257" s="33">
        <v>247</v>
      </c>
      <c r="B257" s="54" t="s">
        <v>425</v>
      </c>
      <c r="C257" s="31">
        <v>1484.7</v>
      </c>
      <c r="D257" s="36">
        <v>1488.7833333333335</v>
      </c>
      <c r="E257" s="36">
        <v>1473.7166666666672</v>
      </c>
      <c r="F257" s="36">
        <v>1462.7333333333336</v>
      </c>
      <c r="G257" s="36">
        <v>1447.6666666666672</v>
      </c>
      <c r="H257" s="36">
        <v>1499.7666666666671</v>
      </c>
      <c r="I257" s="36">
        <v>1514.8333333333333</v>
      </c>
      <c r="J257" s="36">
        <v>1525.8166666666671</v>
      </c>
      <c r="K257" s="31">
        <v>1503.85</v>
      </c>
      <c r="L257" s="31">
        <v>1477.8</v>
      </c>
      <c r="M257" s="31">
        <v>1.6135900000000001</v>
      </c>
      <c r="N257" s="1"/>
      <c r="O257" s="1"/>
    </row>
    <row r="258" spans="1:15" ht="12.75" customHeight="1">
      <c r="A258" s="33">
        <v>248</v>
      </c>
      <c r="B258" s="54" t="s">
        <v>159</v>
      </c>
      <c r="C258" s="31">
        <v>3319.8</v>
      </c>
      <c r="D258" s="36">
        <v>3311.2833333333333</v>
      </c>
      <c r="E258" s="36">
        <v>3288.5666666666666</v>
      </c>
      <c r="F258" s="36">
        <v>3257.3333333333335</v>
      </c>
      <c r="G258" s="36">
        <v>3234.6166666666668</v>
      </c>
      <c r="H258" s="36">
        <v>3342.5166666666664</v>
      </c>
      <c r="I258" s="36">
        <v>3365.2333333333327</v>
      </c>
      <c r="J258" s="36">
        <v>3396.4666666666662</v>
      </c>
      <c r="K258" s="31">
        <v>3334</v>
      </c>
      <c r="L258" s="31">
        <v>3280.05</v>
      </c>
      <c r="M258" s="31">
        <v>1.4985999999999999</v>
      </c>
      <c r="N258" s="1"/>
      <c r="O258" s="1"/>
    </row>
    <row r="259" spans="1:15" ht="12.75" customHeight="1">
      <c r="A259" s="33">
        <v>249</v>
      </c>
      <c r="B259" s="54" t="s">
        <v>430</v>
      </c>
      <c r="C259" s="31">
        <v>122.3</v>
      </c>
      <c r="D259" s="36">
        <v>123.38333333333333</v>
      </c>
      <c r="E259" s="36">
        <v>120.56666666666665</v>
      </c>
      <c r="F259" s="36">
        <v>118.83333333333333</v>
      </c>
      <c r="G259" s="36">
        <v>116.01666666666665</v>
      </c>
      <c r="H259" s="36">
        <v>125.11666666666665</v>
      </c>
      <c r="I259" s="36">
        <v>127.93333333333331</v>
      </c>
      <c r="J259" s="36">
        <v>129.66666666666663</v>
      </c>
      <c r="K259" s="31">
        <v>126.2</v>
      </c>
      <c r="L259" s="31">
        <v>121.65</v>
      </c>
      <c r="M259" s="31">
        <v>39.290689999999998</v>
      </c>
      <c r="N259" s="1"/>
      <c r="O259" s="1"/>
    </row>
    <row r="260" spans="1:15" ht="12.75" customHeight="1">
      <c r="A260" s="33">
        <v>250</v>
      </c>
      <c r="B260" s="54" t="s">
        <v>426</v>
      </c>
      <c r="C260" s="31">
        <v>1487.35</v>
      </c>
      <c r="D260" s="36">
        <v>1489.1166666666668</v>
      </c>
      <c r="E260" s="36">
        <v>1478.2333333333336</v>
      </c>
      <c r="F260" s="36">
        <v>1469.1166666666668</v>
      </c>
      <c r="G260" s="36">
        <v>1458.2333333333336</v>
      </c>
      <c r="H260" s="36">
        <v>1498.2333333333336</v>
      </c>
      <c r="I260" s="36">
        <v>1509.1166666666668</v>
      </c>
      <c r="J260" s="36">
        <v>1518.2333333333336</v>
      </c>
      <c r="K260" s="31">
        <v>1500</v>
      </c>
      <c r="L260" s="31">
        <v>1480</v>
      </c>
      <c r="M260" s="31">
        <v>0.34338000000000002</v>
      </c>
      <c r="N260" s="1"/>
      <c r="O260" s="1"/>
    </row>
    <row r="261" spans="1:15" ht="12.75" customHeight="1">
      <c r="A261" s="33">
        <v>251</v>
      </c>
      <c r="B261" s="54" t="s">
        <v>431</v>
      </c>
      <c r="C261" s="31">
        <v>487.7</v>
      </c>
      <c r="D261" s="36">
        <v>489.5</v>
      </c>
      <c r="E261" s="36">
        <v>479.75</v>
      </c>
      <c r="F261" s="36">
        <v>471.8</v>
      </c>
      <c r="G261" s="36">
        <v>462.05</v>
      </c>
      <c r="H261" s="36">
        <v>497.45</v>
      </c>
      <c r="I261" s="36">
        <v>507.2</v>
      </c>
      <c r="J261" s="36">
        <v>515.15</v>
      </c>
      <c r="K261" s="31">
        <v>499.25</v>
      </c>
      <c r="L261" s="31">
        <v>481.55</v>
      </c>
      <c r="M261" s="31">
        <v>7.0367699999999997</v>
      </c>
      <c r="N261" s="1"/>
      <c r="O261" s="1"/>
    </row>
    <row r="262" spans="1:15" ht="12.75" customHeight="1">
      <c r="A262" s="33">
        <v>252</v>
      </c>
      <c r="B262" s="54" t="s">
        <v>158</v>
      </c>
      <c r="C262" s="31">
        <v>702.1</v>
      </c>
      <c r="D262" s="36">
        <v>703.76666666666677</v>
      </c>
      <c r="E262" s="36">
        <v>698.53333333333353</v>
      </c>
      <c r="F262" s="36">
        <v>694.96666666666681</v>
      </c>
      <c r="G262" s="36">
        <v>689.73333333333358</v>
      </c>
      <c r="H262" s="36">
        <v>707.33333333333348</v>
      </c>
      <c r="I262" s="36">
        <v>712.56666666666683</v>
      </c>
      <c r="J262" s="36">
        <v>716.13333333333344</v>
      </c>
      <c r="K262" s="31">
        <v>709</v>
      </c>
      <c r="L262" s="31">
        <v>700.2</v>
      </c>
      <c r="M262" s="31">
        <v>12.276300000000001</v>
      </c>
      <c r="N262" s="1"/>
      <c r="O262" s="1"/>
    </row>
    <row r="263" spans="1:15" ht="12.75" customHeight="1">
      <c r="A263" s="33">
        <v>253</v>
      </c>
      <c r="B263" s="54" t="s">
        <v>854</v>
      </c>
      <c r="C263" s="31">
        <v>372.55</v>
      </c>
      <c r="D263" s="36">
        <v>379.05</v>
      </c>
      <c r="E263" s="36">
        <v>364.5</v>
      </c>
      <c r="F263" s="36">
        <v>356.45</v>
      </c>
      <c r="G263" s="36">
        <v>341.9</v>
      </c>
      <c r="H263" s="36">
        <v>387.1</v>
      </c>
      <c r="I263" s="36">
        <v>401.65000000000009</v>
      </c>
      <c r="J263" s="36">
        <v>409.70000000000005</v>
      </c>
      <c r="K263" s="31">
        <v>393.6</v>
      </c>
      <c r="L263" s="31">
        <v>371</v>
      </c>
      <c r="M263" s="31">
        <v>0.78176999999999996</v>
      </c>
      <c r="N263" s="1"/>
      <c r="O263" s="1"/>
    </row>
    <row r="264" spans="1:15" ht="12.75" customHeight="1">
      <c r="A264" s="33">
        <v>254</v>
      </c>
      <c r="B264" s="54" t="s">
        <v>427</v>
      </c>
      <c r="C264" s="31">
        <v>648.5</v>
      </c>
      <c r="D264" s="36">
        <v>653.16666666666663</v>
      </c>
      <c r="E264" s="36">
        <v>640.33333333333326</v>
      </c>
      <c r="F264" s="36">
        <v>632.16666666666663</v>
      </c>
      <c r="G264" s="36">
        <v>619.33333333333326</v>
      </c>
      <c r="H264" s="36">
        <v>661.33333333333326</v>
      </c>
      <c r="I264" s="36">
        <v>674.16666666666652</v>
      </c>
      <c r="J264" s="36">
        <v>682.33333333333326</v>
      </c>
      <c r="K264" s="31">
        <v>666</v>
      </c>
      <c r="L264" s="31">
        <v>645</v>
      </c>
      <c r="M264" s="31">
        <v>2.8722300000000001</v>
      </c>
      <c r="N264" s="1"/>
      <c r="O264" s="1"/>
    </row>
    <row r="265" spans="1:15" ht="12.75" customHeight="1">
      <c r="A265" s="33">
        <v>255</v>
      </c>
      <c r="B265" s="54" t="s">
        <v>428</v>
      </c>
      <c r="C265" s="31">
        <v>391.7</v>
      </c>
      <c r="D265" s="36">
        <v>393.16666666666669</v>
      </c>
      <c r="E265" s="36">
        <v>387.33333333333337</v>
      </c>
      <c r="F265" s="36">
        <v>382.9666666666667</v>
      </c>
      <c r="G265" s="36">
        <v>377.13333333333338</v>
      </c>
      <c r="H265" s="36">
        <v>397.53333333333336</v>
      </c>
      <c r="I265" s="36">
        <v>403.36666666666673</v>
      </c>
      <c r="J265" s="36">
        <v>407.73333333333335</v>
      </c>
      <c r="K265" s="31">
        <v>399</v>
      </c>
      <c r="L265" s="31">
        <v>388.8</v>
      </c>
      <c r="M265" s="31">
        <v>7.2296100000000001</v>
      </c>
      <c r="N265" s="1"/>
      <c r="O265" s="1"/>
    </row>
    <row r="266" spans="1:15" ht="12.75" customHeight="1">
      <c r="A266" s="33">
        <v>256</v>
      </c>
      <c r="B266" s="54" t="s">
        <v>429</v>
      </c>
      <c r="C266" s="31">
        <v>85.85</v>
      </c>
      <c r="D266" s="36">
        <v>86.416666666666671</v>
      </c>
      <c r="E266" s="36">
        <v>84.88333333333334</v>
      </c>
      <c r="F266" s="36">
        <v>83.916666666666671</v>
      </c>
      <c r="G266" s="36">
        <v>82.38333333333334</v>
      </c>
      <c r="H266" s="36">
        <v>87.38333333333334</v>
      </c>
      <c r="I266" s="36">
        <v>88.916666666666671</v>
      </c>
      <c r="J266" s="36">
        <v>89.88333333333334</v>
      </c>
      <c r="K266" s="31">
        <v>87.95</v>
      </c>
      <c r="L266" s="31">
        <v>85.45</v>
      </c>
      <c r="M266" s="31">
        <v>26.520779999999998</v>
      </c>
      <c r="N266" s="1"/>
      <c r="O266" s="1"/>
    </row>
    <row r="267" spans="1:15" ht="12.75" customHeight="1">
      <c r="A267" s="33">
        <v>257</v>
      </c>
      <c r="B267" s="54" t="s">
        <v>283</v>
      </c>
      <c r="C267" s="31">
        <v>393.95</v>
      </c>
      <c r="D267" s="36">
        <v>396.13333333333338</v>
      </c>
      <c r="E267" s="36">
        <v>387.56666666666678</v>
      </c>
      <c r="F267" s="36">
        <v>381.18333333333339</v>
      </c>
      <c r="G267" s="36">
        <v>372.61666666666679</v>
      </c>
      <c r="H267" s="36">
        <v>402.51666666666677</v>
      </c>
      <c r="I267" s="36">
        <v>411.08333333333337</v>
      </c>
      <c r="J267" s="36">
        <v>417.46666666666675</v>
      </c>
      <c r="K267" s="31">
        <v>404.7</v>
      </c>
      <c r="L267" s="31">
        <v>389.75</v>
      </c>
      <c r="M267" s="31">
        <v>23.836670000000002</v>
      </c>
      <c r="N267" s="1"/>
      <c r="O267" s="1"/>
    </row>
    <row r="268" spans="1:15" ht="12.75" customHeight="1">
      <c r="A268" s="33">
        <v>258</v>
      </c>
      <c r="B268" s="54" t="s">
        <v>160</v>
      </c>
      <c r="C268" s="31">
        <v>808.8</v>
      </c>
      <c r="D268" s="36">
        <v>810.43333333333339</v>
      </c>
      <c r="E268" s="36">
        <v>805.91666666666674</v>
      </c>
      <c r="F268" s="36">
        <v>803.0333333333333</v>
      </c>
      <c r="G268" s="36">
        <v>798.51666666666665</v>
      </c>
      <c r="H268" s="36">
        <v>813.31666666666683</v>
      </c>
      <c r="I268" s="36">
        <v>817.83333333333348</v>
      </c>
      <c r="J268" s="36">
        <v>820.71666666666692</v>
      </c>
      <c r="K268" s="31">
        <v>814.95</v>
      </c>
      <c r="L268" s="31">
        <v>807.55</v>
      </c>
      <c r="M268" s="31">
        <v>13.35464</v>
      </c>
      <c r="N268" s="1"/>
      <c r="O268" s="1"/>
    </row>
    <row r="269" spans="1:15" ht="12.75" customHeight="1">
      <c r="A269" s="33">
        <v>259</v>
      </c>
      <c r="B269" s="54" t="s">
        <v>161</v>
      </c>
      <c r="C269" s="31">
        <v>538.95000000000005</v>
      </c>
      <c r="D269" s="36">
        <v>537.11666666666667</v>
      </c>
      <c r="E269" s="36">
        <v>529.33333333333337</v>
      </c>
      <c r="F269" s="36">
        <v>519.7166666666667</v>
      </c>
      <c r="G269" s="36">
        <v>511.93333333333339</v>
      </c>
      <c r="H269" s="36">
        <v>546.73333333333335</v>
      </c>
      <c r="I269" s="36">
        <v>554.51666666666665</v>
      </c>
      <c r="J269" s="36">
        <v>564.13333333333333</v>
      </c>
      <c r="K269" s="31">
        <v>544.9</v>
      </c>
      <c r="L269" s="31">
        <v>527.5</v>
      </c>
      <c r="M269" s="31">
        <v>26.941289999999999</v>
      </c>
      <c r="N269" s="1"/>
      <c r="O269" s="1"/>
    </row>
    <row r="270" spans="1:15" ht="12.75" customHeight="1">
      <c r="A270" s="33">
        <v>260</v>
      </c>
      <c r="B270" s="54" t="s">
        <v>432</v>
      </c>
      <c r="C270" s="31">
        <v>477.9</v>
      </c>
      <c r="D270" s="36">
        <v>482.4666666666667</v>
      </c>
      <c r="E270" s="36">
        <v>470.08333333333337</v>
      </c>
      <c r="F270" s="36">
        <v>462.26666666666665</v>
      </c>
      <c r="G270" s="36">
        <v>449.88333333333333</v>
      </c>
      <c r="H270" s="36">
        <v>490.28333333333342</v>
      </c>
      <c r="I270" s="36">
        <v>502.66666666666674</v>
      </c>
      <c r="J270" s="36">
        <v>510.48333333333346</v>
      </c>
      <c r="K270" s="31">
        <v>494.85</v>
      </c>
      <c r="L270" s="31">
        <v>474.65</v>
      </c>
      <c r="M270" s="31">
        <v>3.4615</v>
      </c>
      <c r="N270" s="1"/>
      <c r="O270" s="1"/>
    </row>
    <row r="271" spans="1:15" ht="12.75" customHeight="1">
      <c r="A271" s="33">
        <v>261</v>
      </c>
      <c r="B271" s="54" t="s">
        <v>433</v>
      </c>
      <c r="C271" s="31">
        <v>442.9</v>
      </c>
      <c r="D271" s="36">
        <v>440.06666666666661</v>
      </c>
      <c r="E271" s="36">
        <v>433.73333333333323</v>
      </c>
      <c r="F271" s="36">
        <v>424.56666666666661</v>
      </c>
      <c r="G271" s="36">
        <v>418.23333333333323</v>
      </c>
      <c r="H271" s="36">
        <v>449.23333333333323</v>
      </c>
      <c r="I271" s="36">
        <v>455.56666666666661</v>
      </c>
      <c r="J271" s="36">
        <v>464.73333333333323</v>
      </c>
      <c r="K271" s="31">
        <v>446.4</v>
      </c>
      <c r="L271" s="31">
        <v>430.9</v>
      </c>
      <c r="M271" s="31">
        <v>1.9704999999999999</v>
      </c>
      <c r="N271" s="1"/>
      <c r="O271" s="1"/>
    </row>
    <row r="272" spans="1:15" ht="12.75" customHeight="1">
      <c r="A272" s="33">
        <v>262</v>
      </c>
      <c r="B272" s="54" t="s">
        <v>434</v>
      </c>
      <c r="C272" s="31">
        <v>707.75</v>
      </c>
      <c r="D272" s="36">
        <v>711.11666666666667</v>
      </c>
      <c r="E272" s="36">
        <v>700.2833333333333</v>
      </c>
      <c r="F272" s="36">
        <v>692.81666666666661</v>
      </c>
      <c r="G272" s="36">
        <v>681.98333333333323</v>
      </c>
      <c r="H272" s="36">
        <v>718.58333333333337</v>
      </c>
      <c r="I272" s="36">
        <v>729.41666666666663</v>
      </c>
      <c r="J272" s="36">
        <v>736.88333333333344</v>
      </c>
      <c r="K272" s="31">
        <v>721.95</v>
      </c>
      <c r="L272" s="31">
        <v>703.65</v>
      </c>
      <c r="M272" s="31">
        <v>2.5128599999999999</v>
      </c>
      <c r="N272" s="1"/>
      <c r="O272" s="1"/>
    </row>
    <row r="273" spans="1:15" ht="12.75" customHeight="1">
      <c r="A273" s="33">
        <v>263</v>
      </c>
      <c r="B273" s="54" t="s">
        <v>435</v>
      </c>
      <c r="C273" s="31">
        <v>349.65</v>
      </c>
      <c r="D273" s="36">
        <v>353.98333333333329</v>
      </c>
      <c r="E273" s="36">
        <v>343.51666666666659</v>
      </c>
      <c r="F273" s="36">
        <v>337.38333333333333</v>
      </c>
      <c r="G273" s="36">
        <v>326.91666666666663</v>
      </c>
      <c r="H273" s="36">
        <v>360.11666666666656</v>
      </c>
      <c r="I273" s="36">
        <v>370.58333333333326</v>
      </c>
      <c r="J273" s="36">
        <v>376.71666666666653</v>
      </c>
      <c r="K273" s="31">
        <v>364.45</v>
      </c>
      <c r="L273" s="31">
        <v>347.85</v>
      </c>
      <c r="M273" s="31">
        <v>5.4451900000000002</v>
      </c>
      <c r="N273" s="1"/>
      <c r="O273" s="1"/>
    </row>
    <row r="274" spans="1:15" ht="12.75" customHeight="1">
      <c r="A274" s="33">
        <v>264</v>
      </c>
      <c r="B274" s="54" t="s">
        <v>436</v>
      </c>
      <c r="C274" s="31">
        <v>735.15</v>
      </c>
      <c r="D274" s="36">
        <v>729.76666666666677</v>
      </c>
      <c r="E274" s="36">
        <v>722.43333333333351</v>
      </c>
      <c r="F274" s="36">
        <v>709.7166666666667</v>
      </c>
      <c r="G274" s="36">
        <v>702.38333333333344</v>
      </c>
      <c r="H274" s="36">
        <v>742.48333333333358</v>
      </c>
      <c r="I274" s="36">
        <v>749.81666666666683</v>
      </c>
      <c r="J274" s="36">
        <v>762.53333333333364</v>
      </c>
      <c r="K274" s="31">
        <v>737.1</v>
      </c>
      <c r="L274" s="31">
        <v>717.05</v>
      </c>
      <c r="M274" s="31">
        <v>1.76677</v>
      </c>
      <c r="N274" s="1"/>
      <c r="O274" s="1"/>
    </row>
    <row r="275" spans="1:15" ht="12.75" customHeight="1">
      <c r="A275" s="33">
        <v>265</v>
      </c>
      <c r="B275" s="54" t="s">
        <v>441</v>
      </c>
      <c r="C275" s="31">
        <v>1387.45</v>
      </c>
      <c r="D275" s="36">
        <v>1375.8833333333332</v>
      </c>
      <c r="E275" s="36">
        <v>1357.7666666666664</v>
      </c>
      <c r="F275" s="36">
        <v>1328.0833333333333</v>
      </c>
      <c r="G275" s="36">
        <v>1309.9666666666665</v>
      </c>
      <c r="H275" s="36">
        <v>1405.5666666666664</v>
      </c>
      <c r="I275" s="36">
        <v>1423.6833333333332</v>
      </c>
      <c r="J275" s="36">
        <v>1453.3666666666663</v>
      </c>
      <c r="K275" s="31">
        <v>1394</v>
      </c>
      <c r="L275" s="31">
        <v>1346.2</v>
      </c>
      <c r="M275" s="31">
        <v>2.3966799999999999</v>
      </c>
      <c r="N275" s="1"/>
      <c r="O275" s="1"/>
    </row>
    <row r="276" spans="1:15" ht="12.75" customHeight="1">
      <c r="A276" s="33">
        <v>266</v>
      </c>
      <c r="B276" s="54" t="s">
        <v>842</v>
      </c>
      <c r="C276" s="31">
        <v>658</v>
      </c>
      <c r="D276" s="36">
        <v>657.4</v>
      </c>
      <c r="E276" s="36">
        <v>652.65</v>
      </c>
      <c r="F276" s="36">
        <v>647.29999999999995</v>
      </c>
      <c r="G276" s="36">
        <v>642.54999999999995</v>
      </c>
      <c r="H276" s="36">
        <v>662.75</v>
      </c>
      <c r="I276" s="36">
        <v>667.5</v>
      </c>
      <c r="J276" s="36">
        <v>672.85</v>
      </c>
      <c r="K276" s="31">
        <v>662.15</v>
      </c>
      <c r="L276" s="31">
        <v>652.04999999999995</v>
      </c>
      <c r="M276" s="31">
        <v>0.57240999999999997</v>
      </c>
      <c r="N276" s="1"/>
      <c r="O276" s="1"/>
    </row>
    <row r="277" spans="1:15" ht="12.75" customHeight="1">
      <c r="A277" s="33">
        <v>267</v>
      </c>
      <c r="B277" s="54" t="s">
        <v>442</v>
      </c>
      <c r="C277" s="31">
        <v>229.35</v>
      </c>
      <c r="D277" s="36">
        <v>230.51666666666665</v>
      </c>
      <c r="E277" s="36">
        <v>226.83333333333331</v>
      </c>
      <c r="F277" s="36">
        <v>224.31666666666666</v>
      </c>
      <c r="G277" s="36">
        <v>220.63333333333333</v>
      </c>
      <c r="H277" s="36">
        <v>233.0333333333333</v>
      </c>
      <c r="I277" s="36">
        <v>236.71666666666664</v>
      </c>
      <c r="J277" s="36">
        <v>239.23333333333329</v>
      </c>
      <c r="K277" s="31">
        <v>234.2</v>
      </c>
      <c r="L277" s="31">
        <v>228</v>
      </c>
      <c r="M277" s="31">
        <v>15.66395</v>
      </c>
      <c r="N277" s="1"/>
      <c r="O277" s="1"/>
    </row>
    <row r="278" spans="1:15" ht="12.75" customHeight="1">
      <c r="A278" s="33">
        <v>268</v>
      </c>
      <c r="B278" s="54" t="s">
        <v>443</v>
      </c>
      <c r="C278" s="31">
        <v>327.9</v>
      </c>
      <c r="D278" s="36">
        <v>328.45</v>
      </c>
      <c r="E278" s="36">
        <v>325.2</v>
      </c>
      <c r="F278" s="36">
        <v>322.5</v>
      </c>
      <c r="G278" s="36">
        <v>319.25</v>
      </c>
      <c r="H278" s="36">
        <v>331.15</v>
      </c>
      <c r="I278" s="36">
        <v>334.4</v>
      </c>
      <c r="J278" s="36">
        <v>337.09999999999997</v>
      </c>
      <c r="K278" s="31">
        <v>331.7</v>
      </c>
      <c r="L278" s="31">
        <v>325.75</v>
      </c>
      <c r="M278" s="31">
        <v>9.3819099999999995</v>
      </c>
      <c r="N278" s="1"/>
      <c r="O278" s="1"/>
    </row>
    <row r="279" spans="1:15" ht="12.75" customHeight="1">
      <c r="A279" s="33">
        <v>269</v>
      </c>
      <c r="B279" s="54" t="s">
        <v>444</v>
      </c>
      <c r="C279" s="31">
        <v>135.35</v>
      </c>
      <c r="D279" s="36">
        <v>135.28333333333333</v>
      </c>
      <c r="E279" s="36">
        <v>131.06666666666666</v>
      </c>
      <c r="F279" s="36">
        <v>126.78333333333333</v>
      </c>
      <c r="G279" s="36">
        <v>122.56666666666666</v>
      </c>
      <c r="H279" s="36">
        <v>139.56666666666666</v>
      </c>
      <c r="I279" s="36">
        <v>143.7833333333333</v>
      </c>
      <c r="J279" s="36">
        <v>148.06666666666666</v>
      </c>
      <c r="K279" s="31">
        <v>139.5</v>
      </c>
      <c r="L279" s="31">
        <v>131</v>
      </c>
      <c r="M279" s="31">
        <v>50.751429999999999</v>
      </c>
      <c r="N279" s="1"/>
      <c r="O279" s="1"/>
    </row>
    <row r="280" spans="1:15" ht="12.75" customHeight="1">
      <c r="A280" s="33">
        <v>270</v>
      </c>
      <c r="B280" s="54" t="s">
        <v>445</v>
      </c>
      <c r="C280" s="31">
        <v>668.05</v>
      </c>
      <c r="D280" s="36">
        <v>665.35</v>
      </c>
      <c r="E280" s="36">
        <v>660.7</v>
      </c>
      <c r="F280" s="36">
        <v>653.35</v>
      </c>
      <c r="G280" s="36">
        <v>648.70000000000005</v>
      </c>
      <c r="H280" s="36">
        <v>672.7</v>
      </c>
      <c r="I280" s="36">
        <v>677.34999999999991</v>
      </c>
      <c r="J280" s="36">
        <v>684.7</v>
      </c>
      <c r="K280" s="31">
        <v>670</v>
      </c>
      <c r="L280" s="31">
        <v>658</v>
      </c>
      <c r="M280" s="31">
        <v>2.9728500000000002</v>
      </c>
      <c r="N280" s="1"/>
      <c r="O280" s="1"/>
    </row>
    <row r="281" spans="1:15" ht="12.75" customHeight="1">
      <c r="A281" s="33">
        <v>271</v>
      </c>
      <c r="B281" s="54" t="s">
        <v>437</v>
      </c>
      <c r="C281" s="31">
        <v>2627.05</v>
      </c>
      <c r="D281" s="36">
        <v>2638.4333333333334</v>
      </c>
      <c r="E281" s="36">
        <v>2594.1166666666668</v>
      </c>
      <c r="F281" s="36">
        <v>2561.1833333333334</v>
      </c>
      <c r="G281" s="36">
        <v>2516.8666666666668</v>
      </c>
      <c r="H281" s="36">
        <v>2671.3666666666668</v>
      </c>
      <c r="I281" s="36">
        <v>2715.6833333333334</v>
      </c>
      <c r="J281" s="36">
        <v>2748.6166666666668</v>
      </c>
      <c r="K281" s="31">
        <v>2682.75</v>
      </c>
      <c r="L281" s="31">
        <v>2605.5</v>
      </c>
      <c r="M281" s="31">
        <v>2.7632500000000002</v>
      </c>
      <c r="N281" s="1"/>
      <c r="O281" s="1"/>
    </row>
    <row r="282" spans="1:15" ht="12.75" customHeight="1">
      <c r="A282" s="33">
        <v>272</v>
      </c>
      <c r="B282" s="54" t="s">
        <v>855</v>
      </c>
      <c r="C282" s="31">
        <v>2704.05</v>
      </c>
      <c r="D282" s="36">
        <v>2724.8333333333335</v>
      </c>
      <c r="E282" s="36">
        <v>2664.7166666666672</v>
      </c>
      <c r="F282" s="36">
        <v>2625.3833333333337</v>
      </c>
      <c r="G282" s="36">
        <v>2565.2666666666673</v>
      </c>
      <c r="H282" s="36">
        <v>2764.166666666667</v>
      </c>
      <c r="I282" s="36">
        <v>2824.2833333333328</v>
      </c>
      <c r="J282" s="36">
        <v>2863.6166666666668</v>
      </c>
      <c r="K282" s="31">
        <v>2784.95</v>
      </c>
      <c r="L282" s="31">
        <v>2685.5</v>
      </c>
      <c r="M282" s="31">
        <v>3.4549999999999997E-2</v>
      </c>
      <c r="N282" s="1"/>
      <c r="O282" s="1"/>
    </row>
    <row r="283" spans="1:15" ht="12.75" customHeight="1">
      <c r="A283" s="33">
        <v>273</v>
      </c>
      <c r="B283" s="54" t="s">
        <v>860</v>
      </c>
      <c r="C283" s="31">
        <v>584.65</v>
      </c>
      <c r="D283" s="36">
        <v>587.73333333333323</v>
      </c>
      <c r="E283" s="36">
        <v>577.51666666666642</v>
      </c>
      <c r="F283" s="36">
        <v>570.38333333333321</v>
      </c>
      <c r="G283" s="36">
        <v>560.1666666666664</v>
      </c>
      <c r="H283" s="36">
        <v>594.86666666666645</v>
      </c>
      <c r="I283" s="36">
        <v>605.08333333333337</v>
      </c>
      <c r="J283" s="36">
        <v>612.21666666666647</v>
      </c>
      <c r="K283" s="31">
        <v>597.95000000000005</v>
      </c>
      <c r="L283" s="31">
        <v>580.6</v>
      </c>
      <c r="M283" s="31">
        <v>0.11391999999999999</v>
      </c>
      <c r="N283" s="1"/>
      <c r="O283" s="1"/>
    </row>
    <row r="284" spans="1:15" ht="12.75" customHeight="1">
      <c r="A284" s="33">
        <v>274</v>
      </c>
      <c r="B284" s="54" t="s">
        <v>856</v>
      </c>
      <c r="C284" s="31">
        <v>453.35</v>
      </c>
      <c r="D284" s="36">
        <v>456.81666666666666</v>
      </c>
      <c r="E284" s="36">
        <v>443.13333333333333</v>
      </c>
      <c r="F284" s="36">
        <v>432.91666666666669</v>
      </c>
      <c r="G284" s="36">
        <v>419.23333333333335</v>
      </c>
      <c r="H284" s="36">
        <v>467.0333333333333</v>
      </c>
      <c r="I284" s="36">
        <v>480.71666666666658</v>
      </c>
      <c r="J284" s="36">
        <v>490.93333333333328</v>
      </c>
      <c r="K284" s="31">
        <v>470.5</v>
      </c>
      <c r="L284" s="31">
        <v>446.6</v>
      </c>
      <c r="M284" s="31">
        <v>1.3322700000000001</v>
      </c>
      <c r="N284" s="1"/>
      <c r="O284" s="1"/>
    </row>
    <row r="285" spans="1:15" ht="12.75" customHeight="1">
      <c r="A285" s="33">
        <v>275</v>
      </c>
      <c r="B285" s="54" t="s">
        <v>438</v>
      </c>
      <c r="C285" s="31">
        <v>274.95</v>
      </c>
      <c r="D285" s="36">
        <v>275.81666666666666</v>
      </c>
      <c r="E285" s="36">
        <v>273.0333333333333</v>
      </c>
      <c r="F285" s="36">
        <v>271.11666666666662</v>
      </c>
      <c r="G285" s="36">
        <v>268.33333333333326</v>
      </c>
      <c r="H285" s="36">
        <v>277.73333333333335</v>
      </c>
      <c r="I285" s="36">
        <v>280.51666666666677</v>
      </c>
      <c r="J285" s="36">
        <v>282.43333333333339</v>
      </c>
      <c r="K285" s="31">
        <v>278.60000000000002</v>
      </c>
      <c r="L285" s="31">
        <v>273.89999999999998</v>
      </c>
      <c r="M285" s="31">
        <v>3.6185399999999999</v>
      </c>
      <c r="N285" s="1"/>
      <c r="O285" s="1"/>
    </row>
    <row r="286" spans="1:15" ht="12.75" customHeight="1">
      <c r="A286" s="33">
        <v>276</v>
      </c>
      <c r="B286" s="54" t="s">
        <v>162</v>
      </c>
      <c r="C286" s="31">
        <v>1798.35</v>
      </c>
      <c r="D286" s="36">
        <v>1801.45</v>
      </c>
      <c r="E286" s="36">
        <v>1790.9</v>
      </c>
      <c r="F286" s="36">
        <v>1783.45</v>
      </c>
      <c r="G286" s="36">
        <v>1772.9</v>
      </c>
      <c r="H286" s="36">
        <v>1808.9</v>
      </c>
      <c r="I286" s="36">
        <v>1819.4499999999998</v>
      </c>
      <c r="J286" s="36">
        <v>1826.9</v>
      </c>
      <c r="K286" s="31">
        <v>1812</v>
      </c>
      <c r="L286" s="31">
        <v>1794</v>
      </c>
      <c r="M286" s="31">
        <v>39.701120000000003</v>
      </c>
      <c r="N286" s="1"/>
      <c r="O286" s="1"/>
    </row>
    <row r="287" spans="1:15" ht="12.75" customHeight="1">
      <c r="A287" s="33">
        <v>277</v>
      </c>
      <c r="B287" s="54" t="s">
        <v>439</v>
      </c>
      <c r="C287" s="31">
        <v>1140.55</v>
      </c>
      <c r="D287" s="36">
        <v>1148.3999999999999</v>
      </c>
      <c r="E287" s="36">
        <v>1127.1999999999998</v>
      </c>
      <c r="F287" s="36">
        <v>1113.8499999999999</v>
      </c>
      <c r="G287" s="36">
        <v>1092.6499999999999</v>
      </c>
      <c r="H287" s="36">
        <v>1161.7499999999998</v>
      </c>
      <c r="I287" s="36">
        <v>1182.95</v>
      </c>
      <c r="J287" s="36">
        <v>1196.2999999999997</v>
      </c>
      <c r="K287" s="31">
        <v>1169.5999999999999</v>
      </c>
      <c r="L287" s="31">
        <v>1135.05</v>
      </c>
      <c r="M287" s="31">
        <v>3.96231</v>
      </c>
      <c r="N287" s="1"/>
      <c r="O287" s="1"/>
    </row>
    <row r="288" spans="1:15" ht="12.75" customHeight="1">
      <c r="A288" s="33">
        <v>278</v>
      </c>
      <c r="B288" s="54" t="s">
        <v>440</v>
      </c>
      <c r="C288" s="31">
        <v>413.6</v>
      </c>
      <c r="D288" s="36">
        <v>416.83333333333331</v>
      </c>
      <c r="E288" s="36">
        <v>408.76666666666665</v>
      </c>
      <c r="F288" s="36">
        <v>403.93333333333334</v>
      </c>
      <c r="G288" s="36">
        <v>395.86666666666667</v>
      </c>
      <c r="H288" s="36">
        <v>421.66666666666663</v>
      </c>
      <c r="I288" s="36">
        <v>429.73333333333335</v>
      </c>
      <c r="J288" s="36">
        <v>434.56666666666661</v>
      </c>
      <c r="K288" s="31">
        <v>424.9</v>
      </c>
      <c r="L288" s="31">
        <v>412</v>
      </c>
      <c r="M288" s="31">
        <v>2.53627</v>
      </c>
      <c r="N288" s="1"/>
      <c r="O288" s="1"/>
    </row>
    <row r="289" spans="1:15" ht="12.75" customHeight="1">
      <c r="A289" s="33">
        <v>279</v>
      </c>
      <c r="B289" s="54" t="s">
        <v>446</v>
      </c>
      <c r="C289" s="31">
        <v>1995.2</v>
      </c>
      <c r="D289" s="36">
        <v>2013.1833333333332</v>
      </c>
      <c r="E289" s="36">
        <v>1967.8666666666663</v>
      </c>
      <c r="F289" s="36">
        <v>1940.5333333333331</v>
      </c>
      <c r="G289" s="36">
        <v>1895.2166666666662</v>
      </c>
      <c r="H289" s="36">
        <v>2040.5166666666664</v>
      </c>
      <c r="I289" s="36">
        <v>2085.8333333333335</v>
      </c>
      <c r="J289" s="36">
        <v>2113.1666666666665</v>
      </c>
      <c r="K289" s="31">
        <v>2058.5</v>
      </c>
      <c r="L289" s="31">
        <v>1985.85</v>
      </c>
      <c r="M289" s="31">
        <v>0.98053999999999997</v>
      </c>
      <c r="N289" s="1"/>
      <c r="O289" s="1"/>
    </row>
    <row r="290" spans="1:15" ht="12.75" customHeight="1">
      <c r="A290" s="33">
        <v>280</v>
      </c>
      <c r="B290" s="54" t="s">
        <v>857</v>
      </c>
      <c r="C290" s="31">
        <v>2729.25</v>
      </c>
      <c r="D290" s="36">
        <v>2701.8333333333335</v>
      </c>
      <c r="E290" s="36">
        <v>2660.666666666667</v>
      </c>
      <c r="F290" s="36">
        <v>2592.0833333333335</v>
      </c>
      <c r="G290" s="36">
        <v>2550.916666666667</v>
      </c>
      <c r="H290" s="36">
        <v>2770.416666666667</v>
      </c>
      <c r="I290" s="36">
        <v>2811.5833333333339</v>
      </c>
      <c r="J290" s="36">
        <v>2880.166666666667</v>
      </c>
      <c r="K290" s="31">
        <v>2743</v>
      </c>
      <c r="L290" s="31">
        <v>2633.25</v>
      </c>
      <c r="M290" s="31">
        <v>0.86448999999999998</v>
      </c>
      <c r="N290" s="1"/>
      <c r="O290" s="1"/>
    </row>
    <row r="291" spans="1:15" ht="12.75" customHeight="1">
      <c r="A291" s="33">
        <v>281</v>
      </c>
      <c r="B291" s="54" t="s">
        <v>163</v>
      </c>
      <c r="C291" s="31">
        <v>127.4</v>
      </c>
      <c r="D291" s="36">
        <v>127.84999999999998</v>
      </c>
      <c r="E291" s="36">
        <v>126.69999999999996</v>
      </c>
      <c r="F291" s="36">
        <v>125.99999999999999</v>
      </c>
      <c r="G291" s="36">
        <v>124.84999999999997</v>
      </c>
      <c r="H291" s="36">
        <v>128.54999999999995</v>
      </c>
      <c r="I291" s="36">
        <v>129.69999999999996</v>
      </c>
      <c r="J291" s="36">
        <v>130.39999999999995</v>
      </c>
      <c r="K291" s="31">
        <v>129</v>
      </c>
      <c r="L291" s="31">
        <v>127.15</v>
      </c>
      <c r="M291" s="31">
        <v>33.236789999999999</v>
      </c>
      <c r="N291" s="1"/>
      <c r="O291" s="1"/>
    </row>
    <row r="292" spans="1:15" ht="12.75" customHeight="1">
      <c r="A292" s="33">
        <v>282</v>
      </c>
      <c r="B292" s="54" t="s">
        <v>169</v>
      </c>
      <c r="C292" s="31">
        <v>4663.2</v>
      </c>
      <c r="D292" s="36">
        <v>4676.0166666666664</v>
      </c>
      <c r="E292" s="36">
        <v>4632.1833333333325</v>
      </c>
      <c r="F292" s="36">
        <v>4601.1666666666661</v>
      </c>
      <c r="G292" s="36">
        <v>4557.3333333333321</v>
      </c>
      <c r="H292" s="36">
        <v>4707.0333333333328</v>
      </c>
      <c r="I292" s="36">
        <v>4750.8666666666668</v>
      </c>
      <c r="J292" s="36">
        <v>4781.8833333333332</v>
      </c>
      <c r="K292" s="31">
        <v>4719.8500000000004</v>
      </c>
      <c r="L292" s="31">
        <v>4645</v>
      </c>
      <c r="M292" s="31">
        <v>1.0565500000000001</v>
      </c>
      <c r="N292" s="1"/>
      <c r="O292" s="1"/>
    </row>
    <row r="293" spans="1:15" ht="12.75" customHeight="1">
      <c r="A293" s="33">
        <v>283</v>
      </c>
      <c r="B293" s="54" t="s">
        <v>447</v>
      </c>
      <c r="C293" s="31">
        <v>14980.55</v>
      </c>
      <c r="D293" s="36">
        <v>15055.533333333333</v>
      </c>
      <c r="E293" s="36">
        <v>14835.116666666665</v>
      </c>
      <c r="F293" s="36">
        <v>14689.683333333332</v>
      </c>
      <c r="G293" s="36">
        <v>14469.266666666665</v>
      </c>
      <c r="H293" s="36">
        <v>15200.966666666665</v>
      </c>
      <c r="I293" s="36">
        <v>15421.383333333333</v>
      </c>
      <c r="J293" s="36">
        <v>15566.816666666666</v>
      </c>
      <c r="K293" s="31">
        <v>15275.95</v>
      </c>
      <c r="L293" s="31">
        <v>14910.1</v>
      </c>
      <c r="M293" s="31">
        <v>2.044E-2</v>
      </c>
      <c r="N293" s="1"/>
      <c r="O293" s="1"/>
    </row>
    <row r="294" spans="1:15" ht="12.75" customHeight="1">
      <c r="A294" s="33">
        <v>284</v>
      </c>
      <c r="B294" s="54" t="s">
        <v>167</v>
      </c>
      <c r="C294" s="31">
        <v>2919.85</v>
      </c>
      <c r="D294" s="36">
        <v>2918.9500000000003</v>
      </c>
      <c r="E294" s="36">
        <v>2907.9000000000005</v>
      </c>
      <c r="F294" s="36">
        <v>2895.9500000000003</v>
      </c>
      <c r="G294" s="36">
        <v>2884.9000000000005</v>
      </c>
      <c r="H294" s="36">
        <v>2930.9000000000005</v>
      </c>
      <c r="I294" s="36">
        <v>2941.9500000000007</v>
      </c>
      <c r="J294" s="36">
        <v>2953.9000000000005</v>
      </c>
      <c r="K294" s="31">
        <v>2930</v>
      </c>
      <c r="L294" s="31">
        <v>2907</v>
      </c>
      <c r="M294" s="31">
        <v>7.3663100000000004</v>
      </c>
      <c r="N294" s="1"/>
      <c r="O294" s="1"/>
    </row>
    <row r="295" spans="1:15" ht="12.75" customHeight="1">
      <c r="A295" s="33">
        <v>285</v>
      </c>
      <c r="B295" s="54" t="s">
        <v>448</v>
      </c>
      <c r="C295" s="31">
        <v>423.45</v>
      </c>
      <c r="D295" s="36">
        <v>425.68333333333334</v>
      </c>
      <c r="E295" s="36">
        <v>419.76666666666665</v>
      </c>
      <c r="F295" s="36">
        <v>416.08333333333331</v>
      </c>
      <c r="G295" s="36">
        <v>410.16666666666663</v>
      </c>
      <c r="H295" s="36">
        <v>429.36666666666667</v>
      </c>
      <c r="I295" s="36">
        <v>435.2833333333333</v>
      </c>
      <c r="J295" s="36">
        <v>438.9666666666667</v>
      </c>
      <c r="K295" s="31">
        <v>431.6</v>
      </c>
      <c r="L295" s="31">
        <v>422</v>
      </c>
      <c r="M295" s="31">
        <v>3.4316</v>
      </c>
      <c r="N295" s="1"/>
      <c r="O295" s="1"/>
    </row>
    <row r="296" spans="1:15" ht="12.75" customHeight="1">
      <c r="A296" s="33">
        <v>286</v>
      </c>
      <c r="B296" s="54" t="s">
        <v>165</v>
      </c>
      <c r="C296" s="31">
        <v>393.7</v>
      </c>
      <c r="D296" s="36">
        <v>396.95</v>
      </c>
      <c r="E296" s="36">
        <v>388.45</v>
      </c>
      <c r="F296" s="36">
        <v>383.2</v>
      </c>
      <c r="G296" s="36">
        <v>374.7</v>
      </c>
      <c r="H296" s="36">
        <v>402.2</v>
      </c>
      <c r="I296" s="36">
        <v>410.7</v>
      </c>
      <c r="J296" s="36">
        <v>415.95</v>
      </c>
      <c r="K296" s="31">
        <v>405.45</v>
      </c>
      <c r="L296" s="31">
        <v>391.7</v>
      </c>
      <c r="M296" s="31">
        <v>15.68717</v>
      </c>
      <c r="N296" s="1"/>
      <c r="O296" s="1"/>
    </row>
    <row r="297" spans="1:15" ht="12.75" customHeight="1">
      <c r="A297" s="33">
        <v>287</v>
      </c>
      <c r="B297" s="54" t="s">
        <v>449</v>
      </c>
      <c r="C297" s="31">
        <v>290.55</v>
      </c>
      <c r="D297" s="36">
        <v>292.25</v>
      </c>
      <c r="E297" s="36">
        <v>287.25</v>
      </c>
      <c r="F297" s="36">
        <v>283.95</v>
      </c>
      <c r="G297" s="36">
        <v>278.95</v>
      </c>
      <c r="H297" s="36">
        <v>295.55</v>
      </c>
      <c r="I297" s="36">
        <v>300.55</v>
      </c>
      <c r="J297" s="36">
        <v>303.85000000000002</v>
      </c>
      <c r="K297" s="31">
        <v>297.25</v>
      </c>
      <c r="L297" s="31">
        <v>288.95</v>
      </c>
      <c r="M297" s="31">
        <v>4.4495399999999998</v>
      </c>
      <c r="N297" s="1"/>
      <c r="O297" s="1"/>
    </row>
    <row r="298" spans="1:15" ht="12.75" customHeight="1">
      <c r="A298" s="33">
        <v>288</v>
      </c>
      <c r="B298" s="54" t="s">
        <v>450</v>
      </c>
      <c r="C298" s="31">
        <v>117</v>
      </c>
      <c r="D298" s="36">
        <v>118.78333333333335</v>
      </c>
      <c r="E298" s="36">
        <v>113.26666666666669</v>
      </c>
      <c r="F298" s="36">
        <v>109.53333333333335</v>
      </c>
      <c r="G298" s="36">
        <v>104.01666666666669</v>
      </c>
      <c r="H298" s="36">
        <v>122.51666666666669</v>
      </c>
      <c r="I298" s="36">
        <v>128.03333333333336</v>
      </c>
      <c r="J298" s="36">
        <v>131.76666666666671</v>
      </c>
      <c r="K298" s="31">
        <v>124.3</v>
      </c>
      <c r="L298" s="31">
        <v>115.05</v>
      </c>
      <c r="M298" s="31">
        <v>83.597620000000006</v>
      </c>
      <c r="N298" s="1"/>
      <c r="O298" s="1"/>
    </row>
    <row r="299" spans="1:15" ht="12.75" customHeight="1">
      <c r="A299" s="33">
        <v>289</v>
      </c>
      <c r="B299" s="54" t="s">
        <v>166</v>
      </c>
      <c r="C299" s="31">
        <v>455.9</v>
      </c>
      <c r="D299" s="36">
        <v>456.4666666666667</v>
      </c>
      <c r="E299" s="36">
        <v>453.43333333333339</v>
      </c>
      <c r="F299" s="36">
        <v>450.9666666666667</v>
      </c>
      <c r="G299" s="36">
        <v>447.93333333333339</v>
      </c>
      <c r="H299" s="36">
        <v>458.93333333333339</v>
      </c>
      <c r="I299" s="36">
        <v>461.9666666666667</v>
      </c>
      <c r="J299" s="36">
        <v>464.43333333333339</v>
      </c>
      <c r="K299" s="31">
        <v>459.5</v>
      </c>
      <c r="L299" s="31">
        <v>454</v>
      </c>
      <c r="M299" s="31">
        <v>12.29026</v>
      </c>
      <c r="N299" s="1"/>
      <c r="O299" s="1"/>
    </row>
    <row r="300" spans="1:15" ht="12.75" customHeight="1">
      <c r="A300" s="33">
        <v>290</v>
      </c>
      <c r="B300" s="54" t="s">
        <v>284</v>
      </c>
      <c r="C300" s="31">
        <v>663.7</v>
      </c>
      <c r="D300" s="36">
        <v>665.73333333333335</v>
      </c>
      <c r="E300" s="36">
        <v>659.66666666666674</v>
      </c>
      <c r="F300" s="36">
        <v>655.63333333333344</v>
      </c>
      <c r="G300" s="36">
        <v>649.56666666666683</v>
      </c>
      <c r="H300" s="36">
        <v>669.76666666666665</v>
      </c>
      <c r="I300" s="36">
        <v>675.83333333333326</v>
      </c>
      <c r="J300" s="36">
        <v>679.86666666666656</v>
      </c>
      <c r="K300" s="31">
        <v>671.8</v>
      </c>
      <c r="L300" s="31">
        <v>661.7</v>
      </c>
      <c r="M300" s="31">
        <v>7.3280099999999999</v>
      </c>
      <c r="N300" s="1"/>
      <c r="O300" s="1"/>
    </row>
    <row r="301" spans="1:15" ht="12.75" customHeight="1">
      <c r="A301" s="33">
        <v>291</v>
      </c>
      <c r="B301" s="54" t="s">
        <v>285</v>
      </c>
      <c r="C301" s="31">
        <v>5984.6</v>
      </c>
      <c r="D301" s="36">
        <v>5945.8499999999995</v>
      </c>
      <c r="E301" s="36">
        <v>5872.5499999999993</v>
      </c>
      <c r="F301" s="36">
        <v>5760.5</v>
      </c>
      <c r="G301" s="36">
        <v>5687.2</v>
      </c>
      <c r="H301" s="36">
        <v>6057.8999999999987</v>
      </c>
      <c r="I301" s="36">
        <v>6131.2</v>
      </c>
      <c r="J301" s="36">
        <v>6243.2499999999982</v>
      </c>
      <c r="K301" s="31">
        <v>6019.15</v>
      </c>
      <c r="L301" s="31">
        <v>5833.8</v>
      </c>
      <c r="M301" s="31">
        <v>0.42702000000000001</v>
      </c>
      <c r="N301" s="1"/>
      <c r="O301" s="1"/>
    </row>
    <row r="302" spans="1:15" ht="12.75" customHeight="1">
      <c r="A302" s="33">
        <v>292</v>
      </c>
      <c r="B302" s="54" t="s">
        <v>168</v>
      </c>
      <c r="C302" s="31">
        <v>5513.75</v>
      </c>
      <c r="D302" s="36">
        <v>5502.8166666666666</v>
      </c>
      <c r="E302" s="36">
        <v>5482.0333333333328</v>
      </c>
      <c r="F302" s="36">
        <v>5450.3166666666666</v>
      </c>
      <c r="G302" s="36">
        <v>5429.5333333333328</v>
      </c>
      <c r="H302" s="36">
        <v>5534.5333333333328</v>
      </c>
      <c r="I302" s="36">
        <v>5555.3166666666675</v>
      </c>
      <c r="J302" s="36">
        <v>5587.0333333333328</v>
      </c>
      <c r="K302" s="31">
        <v>5523.6</v>
      </c>
      <c r="L302" s="31">
        <v>5471.1</v>
      </c>
      <c r="M302" s="31">
        <v>1.8412500000000001</v>
      </c>
      <c r="N302" s="1"/>
      <c r="O302" s="1"/>
    </row>
    <row r="303" spans="1:15" ht="12.75" customHeight="1">
      <c r="A303" s="33">
        <v>293</v>
      </c>
      <c r="B303" s="54" t="s">
        <v>170</v>
      </c>
      <c r="C303" s="31">
        <v>1139.55</v>
      </c>
      <c r="D303" s="36">
        <v>1142.7666666666667</v>
      </c>
      <c r="E303" s="36">
        <v>1127.7833333333333</v>
      </c>
      <c r="F303" s="36">
        <v>1116.0166666666667</v>
      </c>
      <c r="G303" s="36">
        <v>1101.0333333333333</v>
      </c>
      <c r="H303" s="36">
        <v>1154.5333333333333</v>
      </c>
      <c r="I303" s="36">
        <v>1169.5166666666664</v>
      </c>
      <c r="J303" s="36">
        <v>1181.2833333333333</v>
      </c>
      <c r="K303" s="31">
        <v>1157.75</v>
      </c>
      <c r="L303" s="31">
        <v>1131</v>
      </c>
      <c r="M303" s="31">
        <v>7.0600500000000004</v>
      </c>
      <c r="N303" s="1"/>
      <c r="O303" s="1"/>
    </row>
    <row r="304" spans="1:15" ht="12.75" customHeight="1">
      <c r="A304" s="33">
        <v>294</v>
      </c>
      <c r="B304" s="54" t="s">
        <v>451</v>
      </c>
      <c r="C304" s="31">
        <v>1511.1</v>
      </c>
      <c r="D304" s="36">
        <v>1520.3666666666668</v>
      </c>
      <c r="E304" s="36">
        <v>1495.7333333333336</v>
      </c>
      <c r="F304" s="36">
        <v>1480.3666666666668</v>
      </c>
      <c r="G304" s="36">
        <v>1455.7333333333336</v>
      </c>
      <c r="H304" s="36">
        <v>1535.7333333333336</v>
      </c>
      <c r="I304" s="36">
        <v>1560.3666666666668</v>
      </c>
      <c r="J304" s="36">
        <v>1575.7333333333336</v>
      </c>
      <c r="K304" s="31">
        <v>1545</v>
      </c>
      <c r="L304" s="31">
        <v>1505</v>
      </c>
      <c r="M304" s="31">
        <v>0.64142999999999994</v>
      </c>
      <c r="N304" s="1"/>
      <c r="O304" s="1"/>
    </row>
    <row r="305" spans="1:15" ht="12.75" customHeight="1">
      <c r="A305" s="33">
        <v>295</v>
      </c>
      <c r="B305" s="54" t="s">
        <v>454</v>
      </c>
      <c r="C305" s="31">
        <v>776.4</v>
      </c>
      <c r="D305" s="36">
        <v>783.81666666666661</v>
      </c>
      <c r="E305" s="36">
        <v>766.13333333333321</v>
      </c>
      <c r="F305" s="36">
        <v>755.86666666666656</v>
      </c>
      <c r="G305" s="36">
        <v>738.18333333333317</v>
      </c>
      <c r="H305" s="36">
        <v>794.08333333333326</v>
      </c>
      <c r="I305" s="36">
        <v>811.76666666666665</v>
      </c>
      <c r="J305" s="36">
        <v>822.0333333333333</v>
      </c>
      <c r="K305" s="31">
        <v>801.5</v>
      </c>
      <c r="L305" s="31">
        <v>773.55</v>
      </c>
      <c r="M305" s="31">
        <v>4.3673400000000004</v>
      </c>
      <c r="N305" s="1"/>
      <c r="O305" s="1"/>
    </row>
    <row r="306" spans="1:15" ht="12.75" customHeight="1">
      <c r="A306" s="33">
        <v>296</v>
      </c>
      <c r="B306" s="54" t="s">
        <v>180</v>
      </c>
      <c r="C306" s="31">
        <v>1053.9000000000001</v>
      </c>
      <c r="D306" s="36">
        <v>1055.6500000000001</v>
      </c>
      <c r="E306" s="36">
        <v>1046.6500000000001</v>
      </c>
      <c r="F306" s="36">
        <v>1039.4000000000001</v>
      </c>
      <c r="G306" s="36">
        <v>1030.4000000000001</v>
      </c>
      <c r="H306" s="36">
        <v>1062.9000000000001</v>
      </c>
      <c r="I306" s="36">
        <v>1071.9000000000001</v>
      </c>
      <c r="J306" s="36">
        <v>1079.1500000000001</v>
      </c>
      <c r="K306" s="31">
        <v>1064.6500000000001</v>
      </c>
      <c r="L306" s="31">
        <v>1048.4000000000001</v>
      </c>
      <c r="M306" s="31">
        <v>2.5022600000000002</v>
      </c>
      <c r="N306" s="1"/>
      <c r="O306" s="1"/>
    </row>
    <row r="307" spans="1:15" ht="12.75" customHeight="1">
      <c r="A307" s="33">
        <v>297</v>
      </c>
      <c r="B307" s="54" t="s">
        <v>172</v>
      </c>
      <c r="C307" s="31">
        <v>301.45</v>
      </c>
      <c r="D307" s="36">
        <v>300.81666666666666</v>
      </c>
      <c r="E307" s="36">
        <v>298.63333333333333</v>
      </c>
      <c r="F307" s="36">
        <v>295.81666666666666</v>
      </c>
      <c r="G307" s="36">
        <v>293.63333333333333</v>
      </c>
      <c r="H307" s="36">
        <v>303.63333333333333</v>
      </c>
      <c r="I307" s="36">
        <v>305.81666666666661</v>
      </c>
      <c r="J307" s="36">
        <v>308.63333333333333</v>
      </c>
      <c r="K307" s="31">
        <v>303</v>
      </c>
      <c r="L307" s="31">
        <v>298</v>
      </c>
      <c r="M307" s="31">
        <v>23.101990000000001</v>
      </c>
      <c r="N307" s="1"/>
      <c r="O307" s="1"/>
    </row>
    <row r="308" spans="1:15" ht="12.75" customHeight="1">
      <c r="A308" s="33">
        <v>298</v>
      </c>
      <c r="B308" s="54" t="s">
        <v>171</v>
      </c>
      <c r="C308" s="31">
        <v>1641.45</v>
      </c>
      <c r="D308" s="36">
        <v>1637.8499999999997</v>
      </c>
      <c r="E308" s="36">
        <v>1605.6999999999994</v>
      </c>
      <c r="F308" s="36">
        <v>1569.9499999999996</v>
      </c>
      <c r="G308" s="36">
        <v>1537.7999999999993</v>
      </c>
      <c r="H308" s="36">
        <v>1673.5999999999995</v>
      </c>
      <c r="I308" s="36">
        <v>1705.7499999999995</v>
      </c>
      <c r="J308" s="36">
        <v>1741.4999999999995</v>
      </c>
      <c r="K308" s="31">
        <v>1670</v>
      </c>
      <c r="L308" s="31">
        <v>1602.1</v>
      </c>
      <c r="M308" s="31">
        <v>68.875280000000004</v>
      </c>
      <c r="N308" s="1"/>
      <c r="O308" s="1"/>
    </row>
    <row r="309" spans="1:15" ht="12.75" customHeight="1">
      <c r="A309" s="33">
        <v>299</v>
      </c>
      <c r="B309" s="54" t="s">
        <v>455</v>
      </c>
      <c r="C309" s="31">
        <v>406</v>
      </c>
      <c r="D309" s="36">
        <v>408.3</v>
      </c>
      <c r="E309" s="36">
        <v>399.6</v>
      </c>
      <c r="F309" s="36">
        <v>393.2</v>
      </c>
      <c r="G309" s="36">
        <v>384.5</v>
      </c>
      <c r="H309" s="36">
        <v>414.70000000000005</v>
      </c>
      <c r="I309" s="36">
        <v>423.4</v>
      </c>
      <c r="J309" s="36">
        <v>429.80000000000007</v>
      </c>
      <c r="K309" s="31">
        <v>417</v>
      </c>
      <c r="L309" s="31">
        <v>401.9</v>
      </c>
      <c r="M309" s="31">
        <v>2.1793399999999998</v>
      </c>
      <c r="N309" s="1"/>
      <c r="O309" s="1"/>
    </row>
    <row r="310" spans="1:15" ht="12.75" customHeight="1">
      <c r="A310" s="33">
        <v>300</v>
      </c>
      <c r="B310" s="54" t="s">
        <v>456</v>
      </c>
      <c r="C310" s="31">
        <v>567</v>
      </c>
      <c r="D310" s="36">
        <v>572.58333333333337</v>
      </c>
      <c r="E310" s="36">
        <v>560.41666666666674</v>
      </c>
      <c r="F310" s="36">
        <v>553.83333333333337</v>
      </c>
      <c r="G310" s="36">
        <v>541.66666666666674</v>
      </c>
      <c r="H310" s="36">
        <v>579.16666666666674</v>
      </c>
      <c r="I310" s="36">
        <v>591.33333333333348</v>
      </c>
      <c r="J310" s="36">
        <v>597.91666666666674</v>
      </c>
      <c r="K310" s="31">
        <v>584.75</v>
      </c>
      <c r="L310" s="31">
        <v>566</v>
      </c>
      <c r="M310" s="31">
        <v>1.9252800000000001</v>
      </c>
      <c r="N310" s="1"/>
      <c r="O310" s="1"/>
    </row>
    <row r="311" spans="1:15" ht="12.75" customHeight="1">
      <c r="A311" s="33">
        <v>301</v>
      </c>
      <c r="B311" s="54" t="s">
        <v>457</v>
      </c>
      <c r="C311" s="31">
        <v>407.95</v>
      </c>
      <c r="D311" s="36">
        <v>409.66666666666669</v>
      </c>
      <c r="E311" s="36">
        <v>404.38333333333338</v>
      </c>
      <c r="F311" s="36">
        <v>400.81666666666672</v>
      </c>
      <c r="G311" s="36">
        <v>395.53333333333342</v>
      </c>
      <c r="H311" s="36">
        <v>413.23333333333335</v>
      </c>
      <c r="I311" s="36">
        <v>418.51666666666665</v>
      </c>
      <c r="J311" s="36">
        <v>422.08333333333331</v>
      </c>
      <c r="K311" s="31">
        <v>414.95</v>
      </c>
      <c r="L311" s="31">
        <v>406.1</v>
      </c>
      <c r="M311" s="31">
        <v>1.5475399999999999</v>
      </c>
      <c r="N311" s="1"/>
      <c r="O311" s="1"/>
    </row>
    <row r="312" spans="1:15" ht="12.75" customHeight="1">
      <c r="A312" s="33">
        <v>302</v>
      </c>
      <c r="B312" s="54" t="s">
        <v>173</v>
      </c>
      <c r="C312" s="31">
        <v>143.65</v>
      </c>
      <c r="D312" s="36">
        <v>142.93333333333331</v>
      </c>
      <c r="E312" s="36">
        <v>141.86666666666662</v>
      </c>
      <c r="F312" s="36">
        <v>140.08333333333331</v>
      </c>
      <c r="G312" s="36">
        <v>139.01666666666662</v>
      </c>
      <c r="H312" s="36">
        <v>144.71666666666661</v>
      </c>
      <c r="I312" s="36">
        <v>145.78333333333327</v>
      </c>
      <c r="J312" s="36">
        <v>147.56666666666661</v>
      </c>
      <c r="K312" s="31">
        <v>144</v>
      </c>
      <c r="L312" s="31">
        <v>141.15</v>
      </c>
      <c r="M312" s="31">
        <v>52.81561</v>
      </c>
      <c r="N312" s="1"/>
      <c r="O312" s="1"/>
    </row>
    <row r="313" spans="1:15" ht="12.75" customHeight="1">
      <c r="A313" s="33">
        <v>303</v>
      </c>
      <c r="B313" s="54" t="s">
        <v>458</v>
      </c>
      <c r="C313" s="31">
        <v>94.65</v>
      </c>
      <c r="D313" s="36">
        <v>94.75</v>
      </c>
      <c r="E313" s="36">
        <v>92.7</v>
      </c>
      <c r="F313" s="36">
        <v>90.75</v>
      </c>
      <c r="G313" s="36">
        <v>88.7</v>
      </c>
      <c r="H313" s="36">
        <v>96.7</v>
      </c>
      <c r="I313" s="36">
        <v>98.750000000000014</v>
      </c>
      <c r="J313" s="36">
        <v>100.7</v>
      </c>
      <c r="K313" s="31">
        <v>96.8</v>
      </c>
      <c r="L313" s="31">
        <v>92.8</v>
      </c>
      <c r="M313" s="31">
        <v>53.092829999999999</v>
      </c>
      <c r="N313" s="1"/>
      <c r="O313" s="1"/>
    </row>
    <row r="314" spans="1:15" ht="12.75" customHeight="1">
      <c r="A314" s="33">
        <v>304</v>
      </c>
      <c r="B314" s="54" t="s">
        <v>866</v>
      </c>
      <c r="C314" s="31">
        <v>1734.45</v>
      </c>
      <c r="D314" s="36">
        <v>1746.3000000000002</v>
      </c>
      <c r="E314" s="36">
        <v>1719.2000000000003</v>
      </c>
      <c r="F314" s="36">
        <v>1703.95</v>
      </c>
      <c r="G314" s="36">
        <v>1676.8500000000001</v>
      </c>
      <c r="H314" s="36">
        <v>1761.5500000000004</v>
      </c>
      <c r="I314" s="36">
        <v>1788.6500000000003</v>
      </c>
      <c r="J314" s="36">
        <v>1803.9000000000005</v>
      </c>
      <c r="K314" s="31">
        <v>1773.4</v>
      </c>
      <c r="L314" s="31">
        <v>1731.05</v>
      </c>
      <c r="M314" s="31">
        <v>1.3573500000000001</v>
      </c>
      <c r="N314" s="1"/>
      <c r="O314" s="1"/>
    </row>
    <row r="315" spans="1:15" ht="12.75" customHeight="1">
      <c r="A315" s="33">
        <v>305</v>
      </c>
      <c r="B315" s="54" t="s">
        <v>174</v>
      </c>
      <c r="C315" s="31">
        <v>582</v>
      </c>
      <c r="D315" s="36">
        <v>580.25</v>
      </c>
      <c r="E315" s="36">
        <v>576.5</v>
      </c>
      <c r="F315" s="36">
        <v>571</v>
      </c>
      <c r="G315" s="36">
        <v>567.25</v>
      </c>
      <c r="H315" s="36">
        <v>585.75</v>
      </c>
      <c r="I315" s="36">
        <v>589.5</v>
      </c>
      <c r="J315" s="36">
        <v>595</v>
      </c>
      <c r="K315" s="31">
        <v>584</v>
      </c>
      <c r="L315" s="31">
        <v>574.75</v>
      </c>
      <c r="M315" s="31">
        <v>16.364249999999998</v>
      </c>
      <c r="N315" s="1"/>
      <c r="O315" s="1"/>
    </row>
    <row r="316" spans="1:15" ht="12.75" customHeight="1">
      <c r="A316" s="33">
        <v>306</v>
      </c>
      <c r="B316" s="54" t="s">
        <v>175</v>
      </c>
      <c r="C316" s="31">
        <v>10522.1</v>
      </c>
      <c r="D316" s="36">
        <v>10546.6</v>
      </c>
      <c r="E316" s="36">
        <v>10469.550000000001</v>
      </c>
      <c r="F316" s="36">
        <v>10417</v>
      </c>
      <c r="G316" s="36">
        <v>10339.950000000001</v>
      </c>
      <c r="H316" s="36">
        <v>10599.150000000001</v>
      </c>
      <c r="I316" s="36">
        <v>10676.2</v>
      </c>
      <c r="J316" s="36">
        <v>10728.750000000002</v>
      </c>
      <c r="K316" s="31">
        <v>10623.65</v>
      </c>
      <c r="L316" s="31">
        <v>10494.05</v>
      </c>
      <c r="M316" s="31">
        <v>4.30213</v>
      </c>
      <c r="N316" s="1"/>
      <c r="O316" s="1"/>
    </row>
    <row r="317" spans="1:15" ht="12.75" customHeight="1">
      <c r="A317" s="33">
        <v>307</v>
      </c>
      <c r="B317" s="54" t="s">
        <v>459</v>
      </c>
      <c r="C317" s="31">
        <v>2362</v>
      </c>
      <c r="D317" s="36">
        <v>2369.4333333333329</v>
      </c>
      <c r="E317" s="36">
        <v>2340.9166666666661</v>
      </c>
      <c r="F317" s="36">
        <v>2319.833333333333</v>
      </c>
      <c r="G317" s="36">
        <v>2291.3166666666662</v>
      </c>
      <c r="H317" s="36">
        <v>2390.516666666666</v>
      </c>
      <c r="I317" s="36">
        <v>2419.0333333333333</v>
      </c>
      <c r="J317" s="36">
        <v>2440.1166666666659</v>
      </c>
      <c r="K317" s="31">
        <v>2397.9499999999998</v>
      </c>
      <c r="L317" s="31">
        <v>2348.35</v>
      </c>
      <c r="M317" s="31">
        <v>0.46779999999999999</v>
      </c>
      <c r="N317" s="1"/>
      <c r="O317" s="1"/>
    </row>
    <row r="318" spans="1:15" ht="12.75" customHeight="1">
      <c r="A318" s="33">
        <v>308</v>
      </c>
      <c r="B318" s="54" t="s">
        <v>179</v>
      </c>
      <c r="C318" s="31">
        <v>939.65</v>
      </c>
      <c r="D318" s="36">
        <v>940.35</v>
      </c>
      <c r="E318" s="36">
        <v>932.80000000000007</v>
      </c>
      <c r="F318" s="36">
        <v>925.95</v>
      </c>
      <c r="G318" s="36">
        <v>918.40000000000009</v>
      </c>
      <c r="H318" s="36">
        <v>947.2</v>
      </c>
      <c r="I318" s="36">
        <v>954.75</v>
      </c>
      <c r="J318" s="36">
        <v>961.6</v>
      </c>
      <c r="K318" s="31">
        <v>947.9</v>
      </c>
      <c r="L318" s="31">
        <v>933.5</v>
      </c>
      <c r="M318" s="31">
        <v>2.9970699999999999</v>
      </c>
      <c r="N318" s="1"/>
      <c r="O318" s="1"/>
    </row>
    <row r="319" spans="1:15" ht="12.75" customHeight="1">
      <c r="A319" s="33">
        <v>309</v>
      </c>
      <c r="B319" s="54" t="s">
        <v>286</v>
      </c>
      <c r="C319" s="31">
        <v>574.4</v>
      </c>
      <c r="D319" s="36">
        <v>574.13333333333333</v>
      </c>
      <c r="E319" s="36">
        <v>565.86666666666667</v>
      </c>
      <c r="F319" s="36">
        <v>557.33333333333337</v>
      </c>
      <c r="G319" s="36">
        <v>549.06666666666672</v>
      </c>
      <c r="H319" s="36">
        <v>582.66666666666663</v>
      </c>
      <c r="I319" s="36">
        <v>590.93333333333328</v>
      </c>
      <c r="J319" s="36">
        <v>599.46666666666658</v>
      </c>
      <c r="K319" s="31">
        <v>582.4</v>
      </c>
      <c r="L319" s="31">
        <v>565.6</v>
      </c>
      <c r="M319" s="31">
        <v>13.088200000000001</v>
      </c>
      <c r="N319" s="1"/>
      <c r="O319" s="1"/>
    </row>
    <row r="320" spans="1:15" ht="12.75" customHeight="1">
      <c r="A320" s="33">
        <v>310</v>
      </c>
      <c r="B320" s="54" t="s">
        <v>460</v>
      </c>
      <c r="C320" s="31">
        <v>2198.75</v>
      </c>
      <c r="D320" s="36">
        <v>2246.7166666666667</v>
      </c>
      <c r="E320" s="36">
        <v>2133.4333333333334</v>
      </c>
      <c r="F320" s="36">
        <v>2068.1166666666668</v>
      </c>
      <c r="G320" s="36">
        <v>1954.8333333333335</v>
      </c>
      <c r="H320" s="36">
        <v>2312.0333333333333</v>
      </c>
      <c r="I320" s="36">
        <v>2425.3166666666671</v>
      </c>
      <c r="J320" s="36">
        <v>2490.6333333333332</v>
      </c>
      <c r="K320" s="31">
        <v>2360</v>
      </c>
      <c r="L320" s="31">
        <v>2181.4</v>
      </c>
      <c r="M320" s="31">
        <v>39.713450000000002</v>
      </c>
      <c r="N320" s="1"/>
      <c r="O320" s="1"/>
    </row>
    <row r="321" spans="1:15" ht="12.75" customHeight="1">
      <c r="A321" s="33">
        <v>311</v>
      </c>
      <c r="B321" s="54" t="s">
        <v>461</v>
      </c>
      <c r="C321" s="31">
        <v>803.05</v>
      </c>
      <c r="D321" s="36">
        <v>804.2833333333333</v>
      </c>
      <c r="E321" s="36">
        <v>796.81666666666661</v>
      </c>
      <c r="F321" s="36">
        <v>790.58333333333326</v>
      </c>
      <c r="G321" s="36">
        <v>783.11666666666656</v>
      </c>
      <c r="H321" s="36">
        <v>810.51666666666665</v>
      </c>
      <c r="I321" s="36">
        <v>817.98333333333335</v>
      </c>
      <c r="J321" s="36">
        <v>824.2166666666667</v>
      </c>
      <c r="K321" s="31">
        <v>811.75</v>
      </c>
      <c r="L321" s="31">
        <v>798.05</v>
      </c>
      <c r="M321" s="31">
        <v>0.85951</v>
      </c>
      <c r="N321" s="1"/>
      <c r="O321" s="1"/>
    </row>
    <row r="322" spans="1:15" ht="12.75" customHeight="1">
      <c r="A322" s="33">
        <v>312</v>
      </c>
      <c r="B322" s="54" t="s">
        <v>1028</v>
      </c>
      <c r="C322" s="31">
        <v>1006.8</v>
      </c>
      <c r="D322" s="36">
        <v>1012.4333333333334</v>
      </c>
      <c r="E322" s="36">
        <v>997.36666666666679</v>
      </c>
      <c r="F322" s="36">
        <v>987.93333333333339</v>
      </c>
      <c r="G322" s="36">
        <v>972.86666666666679</v>
      </c>
      <c r="H322" s="36">
        <v>1021.8666666666668</v>
      </c>
      <c r="I322" s="36">
        <v>1036.9333333333334</v>
      </c>
      <c r="J322" s="36">
        <v>1046.3666666666668</v>
      </c>
      <c r="K322" s="31">
        <v>1027.5</v>
      </c>
      <c r="L322" s="31">
        <v>1003</v>
      </c>
      <c r="M322" s="31">
        <v>0.34743000000000002</v>
      </c>
      <c r="N322" s="1"/>
      <c r="O322" s="1"/>
    </row>
    <row r="323" spans="1:15" ht="12.75" customHeight="1">
      <c r="A323" s="33">
        <v>313</v>
      </c>
      <c r="B323" s="54" t="s">
        <v>462</v>
      </c>
      <c r="C323" s="31">
        <v>1099.4000000000001</v>
      </c>
      <c r="D323" s="36">
        <v>1092.1333333333334</v>
      </c>
      <c r="E323" s="36">
        <v>1079.2666666666669</v>
      </c>
      <c r="F323" s="36">
        <v>1059.1333333333334</v>
      </c>
      <c r="G323" s="36">
        <v>1046.2666666666669</v>
      </c>
      <c r="H323" s="36">
        <v>1112.2666666666669</v>
      </c>
      <c r="I323" s="36">
        <v>1125.1333333333332</v>
      </c>
      <c r="J323" s="36">
        <v>1145.2666666666669</v>
      </c>
      <c r="K323" s="31">
        <v>1105</v>
      </c>
      <c r="L323" s="31">
        <v>1072</v>
      </c>
      <c r="M323" s="31">
        <v>2.8966699999999999</v>
      </c>
      <c r="N323" s="1"/>
      <c r="O323" s="1"/>
    </row>
    <row r="324" spans="1:15" ht="12.75" customHeight="1">
      <c r="A324" s="33">
        <v>314</v>
      </c>
      <c r="B324" s="54" t="s">
        <v>178</v>
      </c>
      <c r="C324" s="31">
        <v>1496.6</v>
      </c>
      <c r="D324" s="36">
        <v>1490.1666666666667</v>
      </c>
      <c r="E324" s="36">
        <v>1450.4333333333334</v>
      </c>
      <c r="F324" s="36">
        <v>1404.2666666666667</v>
      </c>
      <c r="G324" s="36">
        <v>1364.5333333333333</v>
      </c>
      <c r="H324" s="36">
        <v>1536.3333333333335</v>
      </c>
      <c r="I324" s="36">
        <v>1576.0666666666666</v>
      </c>
      <c r="J324" s="36">
        <v>1622.2333333333336</v>
      </c>
      <c r="K324" s="31">
        <v>1529.9</v>
      </c>
      <c r="L324" s="31">
        <v>1444</v>
      </c>
      <c r="M324" s="31">
        <v>7.54054</v>
      </c>
      <c r="N324" s="1"/>
      <c r="O324" s="1"/>
    </row>
    <row r="325" spans="1:15" ht="12.75" customHeight="1">
      <c r="A325" s="33">
        <v>315</v>
      </c>
      <c r="B325" s="54" t="s">
        <v>452</v>
      </c>
      <c r="C325" s="31">
        <v>59.85</v>
      </c>
      <c r="D325" s="36">
        <v>60.366666666666667</v>
      </c>
      <c r="E325" s="36">
        <v>58.883333333333333</v>
      </c>
      <c r="F325" s="36">
        <v>57.916666666666664</v>
      </c>
      <c r="G325" s="36">
        <v>56.43333333333333</v>
      </c>
      <c r="H325" s="36">
        <v>61.333333333333336</v>
      </c>
      <c r="I325" s="36">
        <v>62.81666666666667</v>
      </c>
      <c r="J325" s="36">
        <v>63.783333333333339</v>
      </c>
      <c r="K325" s="31">
        <v>61.85</v>
      </c>
      <c r="L325" s="31">
        <v>59.4</v>
      </c>
      <c r="M325" s="31">
        <v>34.705089999999998</v>
      </c>
      <c r="N325" s="1"/>
      <c r="O325" s="1"/>
    </row>
    <row r="326" spans="1:15" ht="12.75" customHeight="1">
      <c r="A326" s="33">
        <v>316</v>
      </c>
      <c r="B326" s="54" t="s">
        <v>287</v>
      </c>
      <c r="C326" s="31">
        <v>65.05</v>
      </c>
      <c r="D326" s="36">
        <v>65.333333333333329</v>
      </c>
      <c r="E326" s="36">
        <v>64.516666666666652</v>
      </c>
      <c r="F326" s="36">
        <v>63.98333333333332</v>
      </c>
      <c r="G326" s="36">
        <v>63.166666666666643</v>
      </c>
      <c r="H326" s="36">
        <v>65.86666666666666</v>
      </c>
      <c r="I326" s="36">
        <v>66.683333333333351</v>
      </c>
      <c r="J326" s="36">
        <v>67.216666666666669</v>
      </c>
      <c r="K326" s="31">
        <v>66.150000000000006</v>
      </c>
      <c r="L326" s="31">
        <v>64.8</v>
      </c>
      <c r="M326" s="31">
        <v>22.000540000000001</v>
      </c>
      <c r="N326" s="1"/>
      <c r="O326" s="1"/>
    </row>
    <row r="327" spans="1:15" ht="12.75" customHeight="1">
      <c r="A327" s="33">
        <v>317</v>
      </c>
      <c r="B327" s="54" t="s">
        <v>463</v>
      </c>
      <c r="C327" s="31">
        <v>879.45</v>
      </c>
      <c r="D327" s="36">
        <v>873.35</v>
      </c>
      <c r="E327" s="36">
        <v>860.85</v>
      </c>
      <c r="F327" s="36">
        <v>842.25</v>
      </c>
      <c r="G327" s="36">
        <v>829.75</v>
      </c>
      <c r="H327" s="36">
        <v>891.95</v>
      </c>
      <c r="I327" s="36">
        <v>904.45</v>
      </c>
      <c r="J327" s="36">
        <v>923.05000000000007</v>
      </c>
      <c r="K327" s="31">
        <v>885.85</v>
      </c>
      <c r="L327" s="31">
        <v>854.75</v>
      </c>
      <c r="M327" s="31">
        <v>1.6613500000000001</v>
      </c>
      <c r="N327" s="1"/>
      <c r="O327" s="1"/>
    </row>
    <row r="328" spans="1:15" ht="12.75" customHeight="1">
      <c r="A328" s="33">
        <v>318</v>
      </c>
      <c r="B328" s="54" t="s">
        <v>182</v>
      </c>
      <c r="C328" s="31">
        <v>2484</v>
      </c>
      <c r="D328" s="36">
        <v>2479.6666666666665</v>
      </c>
      <c r="E328" s="36">
        <v>2459.333333333333</v>
      </c>
      <c r="F328" s="36">
        <v>2434.6666666666665</v>
      </c>
      <c r="G328" s="36">
        <v>2414.333333333333</v>
      </c>
      <c r="H328" s="36">
        <v>2504.333333333333</v>
      </c>
      <c r="I328" s="36">
        <v>2524.6666666666661</v>
      </c>
      <c r="J328" s="36">
        <v>2549.333333333333</v>
      </c>
      <c r="K328" s="31">
        <v>2500</v>
      </c>
      <c r="L328" s="31">
        <v>2455</v>
      </c>
      <c r="M328" s="31">
        <v>2.1157599999999999</v>
      </c>
      <c r="N328" s="1"/>
      <c r="O328" s="1"/>
    </row>
    <row r="329" spans="1:15" ht="12.75" customHeight="1">
      <c r="A329" s="33">
        <v>319</v>
      </c>
      <c r="B329" s="54" t="s">
        <v>183</v>
      </c>
      <c r="C329" s="31">
        <v>109003.95</v>
      </c>
      <c r="D329" s="36">
        <v>108954.23333333334</v>
      </c>
      <c r="E329" s="36">
        <v>108109.71666666667</v>
      </c>
      <c r="F329" s="36">
        <v>107215.48333333334</v>
      </c>
      <c r="G329" s="36">
        <v>106370.96666666667</v>
      </c>
      <c r="H329" s="36">
        <v>109848.46666666667</v>
      </c>
      <c r="I329" s="36">
        <v>110692.98333333334</v>
      </c>
      <c r="J329" s="36">
        <v>111587.21666666667</v>
      </c>
      <c r="K329" s="31">
        <v>109798.75</v>
      </c>
      <c r="L329" s="31">
        <v>108060</v>
      </c>
      <c r="M329" s="31">
        <v>7.0749999999999993E-2</v>
      </c>
      <c r="N329" s="1"/>
      <c r="O329" s="1"/>
    </row>
    <row r="330" spans="1:15" ht="12.75" customHeight="1">
      <c r="A330" s="33">
        <v>320</v>
      </c>
      <c r="B330" s="54" t="s">
        <v>453</v>
      </c>
      <c r="C330" s="31">
        <v>2579.0500000000002</v>
      </c>
      <c r="D330" s="36">
        <v>2589.7000000000003</v>
      </c>
      <c r="E330" s="36">
        <v>2561.4000000000005</v>
      </c>
      <c r="F330" s="36">
        <v>2543.7500000000005</v>
      </c>
      <c r="G330" s="36">
        <v>2515.4500000000007</v>
      </c>
      <c r="H330" s="36">
        <v>2607.3500000000004</v>
      </c>
      <c r="I330" s="36">
        <v>2635.6500000000005</v>
      </c>
      <c r="J330" s="36">
        <v>2653.3</v>
      </c>
      <c r="K330" s="31">
        <v>2618</v>
      </c>
      <c r="L330" s="31">
        <v>2572.0500000000002</v>
      </c>
      <c r="M330" s="31">
        <v>2.7122299999999999</v>
      </c>
      <c r="N330" s="1"/>
      <c r="O330" s="1"/>
    </row>
    <row r="331" spans="1:15" ht="12.75" customHeight="1">
      <c r="A331" s="33">
        <v>321</v>
      </c>
      <c r="B331" s="54" t="s">
        <v>177</v>
      </c>
      <c r="C331" s="31">
        <v>1744.3</v>
      </c>
      <c r="D331" s="36">
        <v>1755.9833333333333</v>
      </c>
      <c r="E331" s="36">
        <v>1726.9166666666667</v>
      </c>
      <c r="F331" s="36">
        <v>1709.5333333333333</v>
      </c>
      <c r="G331" s="36">
        <v>1680.4666666666667</v>
      </c>
      <c r="H331" s="36">
        <v>1773.3666666666668</v>
      </c>
      <c r="I331" s="36">
        <v>1802.4333333333334</v>
      </c>
      <c r="J331" s="36">
        <v>1819.8166666666668</v>
      </c>
      <c r="K331" s="31">
        <v>1785.05</v>
      </c>
      <c r="L331" s="31">
        <v>1738.6</v>
      </c>
      <c r="M331" s="31">
        <v>2.9034399999999998</v>
      </c>
      <c r="N331" s="1"/>
      <c r="O331" s="1"/>
    </row>
    <row r="332" spans="1:15" ht="12.75" customHeight="1">
      <c r="A332" s="33">
        <v>322</v>
      </c>
      <c r="B332" s="54" t="s">
        <v>184</v>
      </c>
      <c r="C332" s="31">
        <v>1331</v>
      </c>
      <c r="D332" s="36">
        <v>1328.2166666666667</v>
      </c>
      <c r="E332" s="36">
        <v>1317.4333333333334</v>
      </c>
      <c r="F332" s="36">
        <v>1303.8666666666668</v>
      </c>
      <c r="G332" s="36">
        <v>1293.0833333333335</v>
      </c>
      <c r="H332" s="36">
        <v>1341.7833333333333</v>
      </c>
      <c r="I332" s="36">
        <v>1352.5666666666666</v>
      </c>
      <c r="J332" s="36">
        <v>1366.1333333333332</v>
      </c>
      <c r="K332" s="31">
        <v>1339</v>
      </c>
      <c r="L332" s="31">
        <v>1314.65</v>
      </c>
      <c r="M332" s="31">
        <v>5.4540600000000001</v>
      </c>
      <c r="N332" s="1"/>
      <c r="O332" s="1"/>
    </row>
    <row r="333" spans="1:15" ht="12.75" customHeight="1">
      <c r="A333" s="33">
        <v>323</v>
      </c>
      <c r="B333" s="54" t="s">
        <v>470</v>
      </c>
      <c r="C333" s="31">
        <v>1099.25</v>
      </c>
      <c r="D333" s="36">
        <v>1102.7666666666667</v>
      </c>
      <c r="E333" s="36">
        <v>1086.5333333333333</v>
      </c>
      <c r="F333" s="36">
        <v>1073.8166666666666</v>
      </c>
      <c r="G333" s="36">
        <v>1057.5833333333333</v>
      </c>
      <c r="H333" s="36">
        <v>1115.4833333333333</v>
      </c>
      <c r="I333" s="36">
        <v>1131.7166666666665</v>
      </c>
      <c r="J333" s="36">
        <v>1144.4333333333334</v>
      </c>
      <c r="K333" s="31">
        <v>1119</v>
      </c>
      <c r="L333" s="31">
        <v>1090.05</v>
      </c>
      <c r="M333" s="31">
        <v>5.5787599999999999</v>
      </c>
      <c r="N333" s="1"/>
      <c r="O333" s="1"/>
    </row>
    <row r="334" spans="1:15" ht="12.75" customHeight="1">
      <c r="A334" s="33">
        <v>324</v>
      </c>
      <c r="B334" s="54" t="s">
        <v>464</v>
      </c>
      <c r="C334" s="31">
        <v>868.35</v>
      </c>
      <c r="D334" s="36">
        <v>872.7833333333333</v>
      </c>
      <c r="E334" s="36">
        <v>857.56666666666661</v>
      </c>
      <c r="F334" s="36">
        <v>846.7833333333333</v>
      </c>
      <c r="G334" s="36">
        <v>831.56666666666661</v>
      </c>
      <c r="H334" s="36">
        <v>883.56666666666661</v>
      </c>
      <c r="I334" s="36">
        <v>898.7833333333333</v>
      </c>
      <c r="J334" s="36">
        <v>909.56666666666661</v>
      </c>
      <c r="K334" s="31">
        <v>888</v>
      </c>
      <c r="L334" s="31">
        <v>862</v>
      </c>
      <c r="M334" s="31">
        <v>3.13226</v>
      </c>
      <c r="N334" s="1"/>
      <c r="O334" s="1"/>
    </row>
    <row r="335" spans="1:15" ht="12.75" customHeight="1">
      <c r="A335" s="33">
        <v>325</v>
      </c>
      <c r="B335" s="54" t="s">
        <v>185</v>
      </c>
      <c r="C335" s="31">
        <v>95.95</v>
      </c>
      <c r="D335" s="36">
        <v>96.75</v>
      </c>
      <c r="E335" s="36">
        <v>94.65</v>
      </c>
      <c r="F335" s="36">
        <v>93.350000000000009</v>
      </c>
      <c r="G335" s="36">
        <v>91.250000000000014</v>
      </c>
      <c r="H335" s="36">
        <v>98.05</v>
      </c>
      <c r="I335" s="36">
        <v>100.14999999999999</v>
      </c>
      <c r="J335" s="36">
        <v>101.44999999999999</v>
      </c>
      <c r="K335" s="31">
        <v>98.85</v>
      </c>
      <c r="L335" s="31">
        <v>95.45</v>
      </c>
      <c r="M335" s="31">
        <v>99.119190000000003</v>
      </c>
      <c r="N335" s="1"/>
      <c r="O335" s="1"/>
    </row>
    <row r="336" spans="1:15" ht="12.75" customHeight="1">
      <c r="A336" s="33">
        <v>326</v>
      </c>
      <c r="B336" s="54" t="s">
        <v>187</v>
      </c>
      <c r="C336" s="31">
        <v>4489.1499999999996</v>
      </c>
      <c r="D336" s="36">
        <v>4503.5999999999995</v>
      </c>
      <c r="E336" s="36">
        <v>4455.8499999999985</v>
      </c>
      <c r="F336" s="36">
        <v>4422.5499999999993</v>
      </c>
      <c r="G336" s="36">
        <v>4374.7999999999984</v>
      </c>
      <c r="H336" s="36">
        <v>4536.8999999999987</v>
      </c>
      <c r="I336" s="36">
        <v>4584.6500000000005</v>
      </c>
      <c r="J336" s="36">
        <v>4617.9499999999989</v>
      </c>
      <c r="K336" s="31">
        <v>4551.3500000000004</v>
      </c>
      <c r="L336" s="31">
        <v>4470.3</v>
      </c>
      <c r="M336" s="31">
        <v>1.0194000000000001</v>
      </c>
      <c r="N336" s="1"/>
      <c r="O336" s="1"/>
    </row>
    <row r="337" spans="1:15" ht="12.75" customHeight="1">
      <c r="A337" s="33">
        <v>327</v>
      </c>
      <c r="B337" s="54" t="s">
        <v>471</v>
      </c>
      <c r="C337" s="31">
        <v>833.2</v>
      </c>
      <c r="D337" s="36">
        <v>835.19999999999993</v>
      </c>
      <c r="E337" s="36">
        <v>827.99999999999989</v>
      </c>
      <c r="F337" s="36">
        <v>822.8</v>
      </c>
      <c r="G337" s="36">
        <v>815.59999999999991</v>
      </c>
      <c r="H337" s="36">
        <v>840.39999999999986</v>
      </c>
      <c r="I337" s="36">
        <v>847.59999999999991</v>
      </c>
      <c r="J337" s="36">
        <v>852.79999999999984</v>
      </c>
      <c r="K337" s="31">
        <v>842.4</v>
      </c>
      <c r="L337" s="31">
        <v>830</v>
      </c>
      <c r="M337" s="31">
        <v>2.5284499999999999</v>
      </c>
      <c r="N337" s="1"/>
      <c r="O337" s="1"/>
    </row>
    <row r="338" spans="1:15" ht="12.75" customHeight="1">
      <c r="A338" s="33">
        <v>328</v>
      </c>
      <c r="B338" s="54" t="s">
        <v>465</v>
      </c>
      <c r="C338" s="31">
        <v>58.7</v>
      </c>
      <c r="D338" s="36">
        <v>59.25</v>
      </c>
      <c r="E338" s="36">
        <v>57.9</v>
      </c>
      <c r="F338" s="36">
        <v>57.1</v>
      </c>
      <c r="G338" s="36">
        <v>55.75</v>
      </c>
      <c r="H338" s="36">
        <v>60.05</v>
      </c>
      <c r="I338" s="36">
        <v>61.399999999999991</v>
      </c>
      <c r="J338" s="36">
        <v>62.199999999999996</v>
      </c>
      <c r="K338" s="31">
        <v>60.6</v>
      </c>
      <c r="L338" s="31">
        <v>58.45</v>
      </c>
      <c r="M338" s="31">
        <v>149.46463</v>
      </c>
      <c r="N338" s="1"/>
      <c r="O338" s="1"/>
    </row>
    <row r="339" spans="1:15" ht="12.75" customHeight="1">
      <c r="A339" s="33">
        <v>329</v>
      </c>
      <c r="B339" s="54" t="s">
        <v>466</v>
      </c>
      <c r="C339" s="31">
        <v>150.4</v>
      </c>
      <c r="D339" s="36">
        <v>150.08333333333334</v>
      </c>
      <c r="E339" s="36">
        <v>144.7166666666667</v>
      </c>
      <c r="F339" s="36">
        <v>139.03333333333336</v>
      </c>
      <c r="G339" s="36">
        <v>133.66666666666671</v>
      </c>
      <c r="H339" s="36">
        <v>155.76666666666668</v>
      </c>
      <c r="I339" s="36">
        <v>161.1333333333333</v>
      </c>
      <c r="J339" s="36">
        <v>166.81666666666666</v>
      </c>
      <c r="K339" s="31">
        <v>155.44999999999999</v>
      </c>
      <c r="L339" s="31">
        <v>144.4</v>
      </c>
      <c r="M339" s="31">
        <v>193.56148999999999</v>
      </c>
      <c r="N339" s="1"/>
      <c r="O339" s="1"/>
    </row>
    <row r="340" spans="1:15" ht="12.75" customHeight="1">
      <c r="A340" s="33">
        <v>330</v>
      </c>
      <c r="B340" s="54" t="s">
        <v>188</v>
      </c>
      <c r="C340" s="31">
        <v>22819.4</v>
      </c>
      <c r="D340" s="36">
        <v>22704.016666666666</v>
      </c>
      <c r="E340" s="36">
        <v>22568.033333333333</v>
      </c>
      <c r="F340" s="36">
        <v>22316.666666666668</v>
      </c>
      <c r="G340" s="36">
        <v>22180.683333333334</v>
      </c>
      <c r="H340" s="36">
        <v>22955.383333333331</v>
      </c>
      <c r="I340" s="36">
        <v>23091.366666666661</v>
      </c>
      <c r="J340" s="36">
        <v>23342.73333333333</v>
      </c>
      <c r="K340" s="31">
        <v>22840</v>
      </c>
      <c r="L340" s="31">
        <v>22452.65</v>
      </c>
      <c r="M340" s="31">
        <v>0.57532000000000005</v>
      </c>
      <c r="N340" s="1"/>
      <c r="O340" s="1"/>
    </row>
    <row r="341" spans="1:15" ht="12.75" customHeight="1">
      <c r="A341" s="33">
        <v>331</v>
      </c>
      <c r="B341" s="54" t="s">
        <v>472</v>
      </c>
      <c r="C341" s="31">
        <v>66.150000000000006</v>
      </c>
      <c r="D341" s="36">
        <v>66.7</v>
      </c>
      <c r="E341" s="36">
        <v>65.25</v>
      </c>
      <c r="F341" s="36">
        <v>64.349999999999994</v>
      </c>
      <c r="G341" s="36">
        <v>62.899999999999991</v>
      </c>
      <c r="H341" s="36">
        <v>67.600000000000009</v>
      </c>
      <c r="I341" s="36">
        <v>69.050000000000026</v>
      </c>
      <c r="J341" s="36">
        <v>69.950000000000017</v>
      </c>
      <c r="K341" s="31">
        <v>68.150000000000006</v>
      </c>
      <c r="L341" s="31">
        <v>65.8</v>
      </c>
      <c r="M341" s="31">
        <v>15.16093</v>
      </c>
      <c r="N341" s="1"/>
      <c r="O341" s="1"/>
    </row>
    <row r="342" spans="1:15" ht="12.75" customHeight="1">
      <c r="A342" s="33">
        <v>332</v>
      </c>
      <c r="B342" s="54" t="s">
        <v>467</v>
      </c>
      <c r="C342" s="31">
        <v>54.2</v>
      </c>
      <c r="D342" s="36">
        <v>54.5</v>
      </c>
      <c r="E342" s="36">
        <v>53.55</v>
      </c>
      <c r="F342" s="36">
        <v>52.9</v>
      </c>
      <c r="G342" s="36">
        <v>51.949999999999996</v>
      </c>
      <c r="H342" s="36">
        <v>55.15</v>
      </c>
      <c r="I342" s="36">
        <v>56.1</v>
      </c>
      <c r="J342" s="36">
        <v>56.75</v>
      </c>
      <c r="K342" s="31">
        <v>55.45</v>
      </c>
      <c r="L342" s="31">
        <v>53.85</v>
      </c>
      <c r="M342" s="31">
        <v>434.12810999999999</v>
      </c>
      <c r="N342" s="1"/>
      <c r="O342" s="1"/>
    </row>
    <row r="343" spans="1:15" ht="12.75" customHeight="1">
      <c r="A343" s="33">
        <v>333</v>
      </c>
      <c r="B343" s="54" t="s">
        <v>288</v>
      </c>
      <c r="C343" s="31">
        <v>329.7</v>
      </c>
      <c r="D343" s="36">
        <v>330.88333333333333</v>
      </c>
      <c r="E343" s="36">
        <v>325.31666666666666</v>
      </c>
      <c r="F343" s="36">
        <v>320.93333333333334</v>
      </c>
      <c r="G343" s="36">
        <v>315.36666666666667</v>
      </c>
      <c r="H343" s="36">
        <v>335.26666666666665</v>
      </c>
      <c r="I343" s="36">
        <v>340.83333333333326</v>
      </c>
      <c r="J343" s="36">
        <v>345.21666666666664</v>
      </c>
      <c r="K343" s="31">
        <v>336.45</v>
      </c>
      <c r="L343" s="31">
        <v>326.5</v>
      </c>
      <c r="M343" s="31">
        <v>4.7506399999999998</v>
      </c>
      <c r="N343" s="1"/>
      <c r="O343" s="1"/>
    </row>
    <row r="344" spans="1:15" ht="12.75" customHeight="1">
      <c r="A344" s="33">
        <v>334</v>
      </c>
      <c r="B344" s="54" t="s">
        <v>468</v>
      </c>
      <c r="C344" s="31">
        <v>132.19999999999999</v>
      </c>
      <c r="D344" s="36">
        <v>132.16666666666666</v>
      </c>
      <c r="E344" s="36">
        <v>130.08333333333331</v>
      </c>
      <c r="F344" s="36">
        <v>127.96666666666667</v>
      </c>
      <c r="G344" s="36">
        <v>125.88333333333333</v>
      </c>
      <c r="H344" s="36">
        <v>134.2833333333333</v>
      </c>
      <c r="I344" s="36">
        <v>136.36666666666662</v>
      </c>
      <c r="J344" s="36">
        <v>138.48333333333329</v>
      </c>
      <c r="K344" s="31">
        <v>134.25</v>
      </c>
      <c r="L344" s="31">
        <v>130.05000000000001</v>
      </c>
      <c r="M344" s="31">
        <v>18.198429999999998</v>
      </c>
      <c r="N344" s="1"/>
      <c r="O344" s="1"/>
    </row>
    <row r="345" spans="1:15" ht="12.75" customHeight="1">
      <c r="A345" s="33">
        <v>335</v>
      </c>
      <c r="B345" s="54" t="s">
        <v>189</v>
      </c>
      <c r="C345" s="31">
        <v>148.85</v>
      </c>
      <c r="D345" s="36">
        <v>148.71666666666667</v>
      </c>
      <c r="E345" s="36">
        <v>147.53333333333333</v>
      </c>
      <c r="F345" s="36">
        <v>146.21666666666667</v>
      </c>
      <c r="G345" s="36">
        <v>145.03333333333333</v>
      </c>
      <c r="H345" s="36">
        <v>150.03333333333333</v>
      </c>
      <c r="I345" s="36">
        <v>151.21666666666667</v>
      </c>
      <c r="J345" s="36">
        <v>152.53333333333333</v>
      </c>
      <c r="K345" s="31">
        <v>149.9</v>
      </c>
      <c r="L345" s="31">
        <v>147.4</v>
      </c>
      <c r="M345" s="31">
        <v>100.32071000000001</v>
      </c>
      <c r="N345" s="1"/>
      <c r="O345" s="1"/>
    </row>
    <row r="346" spans="1:15" ht="12.75" customHeight="1">
      <c r="A346" s="33">
        <v>336</v>
      </c>
      <c r="B346" s="54" t="s">
        <v>859</v>
      </c>
      <c r="C346" s="31">
        <v>53.75</v>
      </c>
      <c r="D346" s="36">
        <v>53.9</v>
      </c>
      <c r="E346" s="36">
        <v>53.25</v>
      </c>
      <c r="F346" s="36">
        <v>52.75</v>
      </c>
      <c r="G346" s="36">
        <v>52.1</v>
      </c>
      <c r="H346" s="36">
        <v>54.4</v>
      </c>
      <c r="I346" s="36">
        <v>55.04999999999999</v>
      </c>
      <c r="J346" s="36">
        <v>55.55</v>
      </c>
      <c r="K346" s="31">
        <v>54.55</v>
      </c>
      <c r="L346" s="31">
        <v>53.4</v>
      </c>
      <c r="M346" s="31">
        <v>136.92694</v>
      </c>
      <c r="N346" s="1"/>
      <c r="O346" s="1"/>
    </row>
    <row r="347" spans="1:15" ht="12.75" customHeight="1">
      <c r="A347" s="33">
        <v>337</v>
      </c>
      <c r="B347" s="54" t="s">
        <v>469</v>
      </c>
      <c r="C347" s="31">
        <v>241</v>
      </c>
      <c r="D347" s="36">
        <v>242.35</v>
      </c>
      <c r="E347" s="36">
        <v>238.85</v>
      </c>
      <c r="F347" s="36">
        <v>236.7</v>
      </c>
      <c r="G347" s="36">
        <v>233.2</v>
      </c>
      <c r="H347" s="36">
        <v>244.5</v>
      </c>
      <c r="I347" s="36">
        <v>248</v>
      </c>
      <c r="J347" s="36">
        <v>250.15</v>
      </c>
      <c r="K347" s="31">
        <v>245.85</v>
      </c>
      <c r="L347" s="31">
        <v>240.2</v>
      </c>
      <c r="M347" s="31">
        <v>4.0072799999999997</v>
      </c>
      <c r="N347" s="1"/>
      <c r="O347" s="1"/>
    </row>
    <row r="348" spans="1:15" ht="12.75" customHeight="1">
      <c r="A348" s="33">
        <v>338</v>
      </c>
      <c r="B348" s="54" t="s">
        <v>191</v>
      </c>
      <c r="C348" s="31">
        <v>241.2</v>
      </c>
      <c r="D348" s="36">
        <v>239.80000000000004</v>
      </c>
      <c r="E348" s="36">
        <v>237.45000000000007</v>
      </c>
      <c r="F348" s="36">
        <v>233.70000000000005</v>
      </c>
      <c r="G348" s="36">
        <v>231.35000000000008</v>
      </c>
      <c r="H348" s="36">
        <v>243.55000000000007</v>
      </c>
      <c r="I348" s="36">
        <v>245.90000000000003</v>
      </c>
      <c r="J348" s="36">
        <v>249.65000000000006</v>
      </c>
      <c r="K348" s="31">
        <v>242.15</v>
      </c>
      <c r="L348" s="31">
        <v>236.05</v>
      </c>
      <c r="M348" s="31">
        <v>111.63399</v>
      </c>
      <c r="N348" s="1"/>
      <c r="O348" s="1"/>
    </row>
    <row r="349" spans="1:15" ht="12.75" customHeight="1">
      <c r="A349" s="33">
        <v>339</v>
      </c>
      <c r="B349" s="54" t="s">
        <v>473</v>
      </c>
      <c r="C349" s="31">
        <v>372.55</v>
      </c>
      <c r="D349" s="36">
        <v>371.23333333333335</v>
      </c>
      <c r="E349" s="36">
        <v>365.86666666666667</v>
      </c>
      <c r="F349" s="36">
        <v>359.18333333333334</v>
      </c>
      <c r="G349" s="36">
        <v>353.81666666666666</v>
      </c>
      <c r="H349" s="36">
        <v>377.91666666666669</v>
      </c>
      <c r="I349" s="36">
        <v>383.28333333333336</v>
      </c>
      <c r="J349" s="36">
        <v>389.9666666666667</v>
      </c>
      <c r="K349" s="31">
        <v>376.6</v>
      </c>
      <c r="L349" s="31">
        <v>364.55</v>
      </c>
      <c r="M349" s="31">
        <v>3.7319300000000002</v>
      </c>
      <c r="N349" s="1"/>
      <c r="O349" s="1"/>
    </row>
    <row r="350" spans="1:15" ht="12.75" customHeight="1">
      <c r="A350" s="33">
        <v>340</v>
      </c>
      <c r="B350" s="54" t="s">
        <v>192</v>
      </c>
      <c r="C350" s="31">
        <v>1159.2</v>
      </c>
      <c r="D350" s="36">
        <v>1162.55</v>
      </c>
      <c r="E350" s="36">
        <v>1147.25</v>
      </c>
      <c r="F350" s="36">
        <v>1135.3</v>
      </c>
      <c r="G350" s="36">
        <v>1120</v>
      </c>
      <c r="H350" s="36">
        <v>1174.5</v>
      </c>
      <c r="I350" s="36">
        <v>1189.7999999999997</v>
      </c>
      <c r="J350" s="36">
        <v>1201.75</v>
      </c>
      <c r="K350" s="31">
        <v>1177.8499999999999</v>
      </c>
      <c r="L350" s="31">
        <v>1150.5999999999999</v>
      </c>
      <c r="M350" s="31">
        <v>2.7441599999999999</v>
      </c>
      <c r="N350" s="1"/>
      <c r="O350" s="1"/>
    </row>
    <row r="351" spans="1:15" ht="12.75" customHeight="1">
      <c r="A351" s="33">
        <v>341</v>
      </c>
      <c r="B351" s="54" t="s">
        <v>194</v>
      </c>
      <c r="C351" s="31">
        <v>186.75</v>
      </c>
      <c r="D351" s="36">
        <v>186.45000000000002</v>
      </c>
      <c r="E351" s="36">
        <v>185.40000000000003</v>
      </c>
      <c r="F351" s="36">
        <v>184.05</v>
      </c>
      <c r="G351" s="36">
        <v>183.00000000000003</v>
      </c>
      <c r="H351" s="36">
        <v>187.80000000000004</v>
      </c>
      <c r="I351" s="36">
        <v>188.85000000000005</v>
      </c>
      <c r="J351" s="36">
        <v>190.20000000000005</v>
      </c>
      <c r="K351" s="31">
        <v>187.5</v>
      </c>
      <c r="L351" s="31">
        <v>185.1</v>
      </c>
      <c r="M351" s="31">
        <v>50.229559999999999</v>
      </c>
      <c r="N351" s="1"/>
      <c r="O351" s="1"/>
    </row>
    <row r="352" spans="1:15" ht="12.75" customHeight="1">
      <c r="A352" s="33">
        <v>342</v>
      </c>
      <c r="B352" s="54" t="s">
        <v>289</v>
      </c>
      <c r="C352" s="31">
        <v>285.85000000000002</v>
      </c>
      <c r="D352" s="36">
        <v>286.43333333333334</v>
      </c>
      <c r="E352" s="36">
        <v>282.41666666666669</v>
      </c>
      <c r="F352" s="36">
        <v>278.98333333333335</v>
      </c>
      <c r="G352" s="36">
        <v>274.9666666666667</v>
      </c>
      <c r="H352" s="36">
        <v>289.86666666666667</v>
      </c>
      <c r="I352" s="36">
        <v>293.88333333333333</v>
      </c>
      <c r="J352" s="36">
        <v>297.31666666666666</v>
      </c>
      <c r="K352" s="31">
        <v>290.45</v>
      </c>
      <c r="L352" s="31">
        <v>283</v>
      </c>
      <c r="M352" s="31">
        <v>20.200489999999999</v>
      </c>
      <c r="N352" s="1"/>
      <c r="O352" s="1"/>
    </row>
    <row r="353" spans="1:15" ht="12.75" customHeight="1">
      <c r="A353" s="33">
        <v>343</v>
      </c>
      <c r="B353" s="54" t="s">
        <v>474</v>
      </c>
      <c r="C353" s="31">
        <v>1246.8499999999999</v>
      </c>
      <c r="D353" s="36">
        <v>1256.2</v>
      </c>
      <c r="E353" s="36">
        <v>1230.7</v>
      </c>
      <c r="F353" s="36">
        <v>1214.55</v>
      </c>
      <c r="G353" s="36">
        <v>1189.05</v>
      </c>
      <c r="H353" s="36">
        <v>1272.3500000000001</v>
      </c>
      <c r="I353" s="36">
        <v>1297.8500000000001</v>
      </c>
      <c r="J353" s="36">
        <v>1314.0000000000002</v>
      </c>
      <c r="K353" s="31">
        <v>1281.7</v>
      </c>
      <c r="L353" s="31">
        <v>1240.05</v>
      </c>
      <c r="M353" s="31">
        <v>5.2279400000000003</v>
      </c>
      <c r="N353" s="1"/>
      <c r="O353" s="1"/>
    </row>
    <row r="354" spans="1:15" ht="12.75" customHeight="1">
      <c r="A354" s="33">
        <v>344</v>
      </c>
      <c r="B354" s="54" t="s">
        <v>290</v>
      </c>
      <c r="C354" s="31">
        <v>873.2</v>
      </c>
      <c r="D354" s="36">
        <v>876.23333333333323</v>
      </c>
      <c r="E354" s="36">
        <v>866.96666666666647</v>
      </c>
      <c r="F354" s="36">
        <v>860.73333333333323</v>
      </c>
      <c r="G354" s="36">
        <v>851.46666666666647</v>
      </c>
      <c r="H354" s="36">
        <v>882.46666666666647</v>
      </c>
      <c r="I354" s="36">
        <v>891.73333333333312</v>
      </c>
      <c r="J354" s="36">
        <v>897.96666666666647</v>
      </c>
      <c r="K354" s="31">
        <v>885.5</v>
      </c>
      <c r="L354" s="31">
        <v>870</v>
      </c>
      <c r="M354" s="31">
        <v>17.893879999999999</v>
      </c>
      <c r="N354" s="1"/>
      <c r="O354" s="1"/>
    </row>
    <row r="355" spans="1:15" ht="12.75" customHeight="1">
      <c r="A355" s="33">
        <v>345</v>
      </c>
      <c r="B355" s="54" t="s">
        <v>193</v>
      </c>
      <c r="C355" s="31">
        <v>4253.8500000000004</v>
      </c>
      <c r="D355" s="36">
        <v>4276.05</v>
      </c>
      <c r="E355" s="36">
        <v>4219.5</v>
      </c>
      <c r="F355" s="36">
        <v>4185.1499999999996</v>
      </c>
      <c r="G355" s="36">
        <v>4128.5999999999995</v>
      </c>
      <c r="H355" s="36">
        <v>4310.4000000000005</v>
      </c>
      <c r="I355" s="36">
        <v>4366.9500000000016</v>
      </c>
      <c r="J355" s="36">
        <v>4401.3000000000011</v>
      </c>
      <c r="K355" s="31">
        <v>4332.6000000000004</v>
      </c>
      <c r="L355" s="31">
        <v>4241.7</v>
      </c>
      <c r="M355" s="31">
        <v>0.51861000000000002</v>
      </c>
      <c r="N355" s="1"/>
      <c r="O355" s="1"/>
    </row>
    <row r="356" spans="1:15" ht="12.75" customHeight="1">
      <c r="A356" s="33">
        <v>346</v>
      </c>
      <c r="B356" s="54" t="s">
        <v>475</v>
      </c>
      <c r="C356" s="31">
        <v>220.55</v>
      </c>
      <c r="D356" s="36">
        <v>221.95000000000002</v>
      </c>
      <c r="E356" s="36">
        <v>218.00000000000003</v>
      </c>
      <c r="F356" s="36">
        <v>215.45000000000002</v>
      </c>
      <c r="G356" s="36">
        <v>211.50000000000003</v>
      </c>
      <c r="H356" s="36">
        <v>224.50000000000003</v>
      </c>
      <c r="I356" s="36">
        <v>228.45000000000002</v>
      </c>
      <c r="J356" s="36">
        <v>231.00000000000003</v>
      </c>
      <c r="K356" s="31">
        <v>225.9</v>
      </c>
      <c r="L356" s="31">
        <v>219.4</v>
      </c>
      <c r="M356" s="31">
        <v>7.4676900000000002</v>
      </c>
      <c r="N356" s="1"/>
      <c r="O356" s="1"/>
    </row>
    <row r="357" spans="1:15" ht="12.75" customHeight="1">
      <c r="A357" s="33">
        <v>347</v>
      </c>
      <c r="B357" s="54" t="s">
        <v>195</v>
      </c>
      <c r="C357" s="31">
        <v>40325.65</v>
      </c>
      <c r="D357" s="36">
        <v>40461.700000000004</v>
      </c>
      <c r="E357" s="36">
        <v>40026.30000000001</v>
      </c>
      <c r="F357" s="36">
        <v>39726.950000000004</v>
      </c>
      <c r="G357" s="36">
        <v>39291.55000000001</v>
      </c>
      <c r="H357" s="36">
        <v>40761.05000000001</v>
      </c>
      <c r="I357" s="36">
        <v>41196.450000000004</v>
      </c>
      <c r="J357" s="36">
        <v>41495.80000000001</v>
      </c>
      <c r="K357" s="31">
        <v>40897.1</v>
      </c>
      <c r="L357" s="31">
        <v>40162.35</v>
      </c>
      <c r="M357" s="31">
        <v>0.12517</v>
      </c>
      <c r="N357" s="1"/>
      <c r="O357" s="1"/>
    </row>
    <row r="358" spans="1:15" ht="12.75" customHeight="1">
      <c r="A358" s="33">
        <v>348</v>
      </c>
      <c r="B358" s="54" t="s">
        <v>292</v>
      </c>
      <c r="C358" s="31">
        <v>1281.25</v>
      </c>
      <c r="D358" s="36">
        <v>1282.7666666666667</v>
      </c>
      <c r="E358" s="36">
        <v>1265.5333333333333</v>
      </c>
      <c r="F358" s="36">
        <v>1249.8166666666666</v>
      </c>
      <c r="G358" s="36">
        <v>1232.5833333333333</v>
      </c>
      <c r="H358" s="36">
        <v>1298.4833333333333</v>
      </c>
      <c r="I358" s="36">
        <v>1315.7166666666665</v>
      </c>
      <c r="J358" s="36">
        <v>1331.4333333333334</v>
      </c>
      <c r="K358" s="31">
        <v>1300</v>
      </c>
      <c r="L358" s="31">
        <v>1267.05</v>
      </c>
      <c r="M358" s="31">
        <v>3.63869</v>
      </c>
      <c r="N358" s="1"/>
      <c r="O358" s="1"/>
    </row>
    <row r="359" spans="1:15" ht="12.75" customHeight="1">
      <c r="A359" s="33">
        <v>349</v>
      </c>
      <c r="B359" s="54" t="s">
        <v>291</v>
      </c>
      <c r="C359" s="31">
        <v>772.55</v>
      </c>
      <c r="D359" s="36">
        <v>775.69999999999993</v>
      </c>
      <c r="E359" s="36">
        <v>762.84999999999991</v>
      </c>
      <c r="F359" s="36">
        <v>753.15</v>
      </c>
      <c r="G359" s="36">
        <v>740.3</v>
      </c>
      <c r="H359" s="36">
        <v>785.39999999999986</v>
      </c>
      <c r="I359" s="36">
        <v>798.25</v>
      </c>
      <c r="J359" s="36">
        <v>807.94999999999982</v>
      </c>
      <c r="K359" s="31">
        <v>788.55</v>
      </c>
      <c r="L359" s="31">
        <v>766</v>
      </c>
      <c r="M359" s="31">
        <v>6.1400800000000002</v>
      </c>
      <c r="N359" s="1"/>
      <c r="O359" s="1"/>
    </row>
    <row r="360" spans="1:15" ht="12.75" customHeight="1">
      <c r="A360" s="33">
        <v>350</v>
      </c>
      <c r="B360" s="54" t="s">
        <v>476</v>
      </c>
      <c r="C360" s="31">
        <v>165.75</v>
      </c>
      <c r="D360" s="36">
        <v>166.06666666666666</v>
      </c>
      <c r="E360" s="36">
        <v>164.13333333333333</v>
      </c>
      <c r="F360" s="36">
        <v>162.51666666666665</v>
      </c>
      <c r="G360" s="36">
        <v>160.58333333333331</v>
      </c>
      <c r="H360" s="36">
        <v>167.68333333333334</v>
      </c>
      <c r="I360" s="36">
        <v>169.61666666666667</v>
      </c>
      <c r="J360" s="36">
        <v>171.23333333333335</v>
      </c>
      <c r="K360" s="31">
        <v>168</v>
      </c>
      <c r="L360" s="31">
        <v>164.45</v>
      </c>
      <c r="M360" s="31">
        <v>8.2385599999999997</v>
      </c>
      <c r="N360" s="1"/>
      <c r="O360" s="1"/>
    </row>
    <row r="361" spans="1:15" ht="12.75" customHeight="1">
      <c r="A361" s="33">
        <v>351</v>
      </c>
      <c r="B361" s="54" t="s">
        <v>197</v>
      </c>
      <c r="C361" s="31">
        <v>5838.9</v>
      </c>
      <c r="D361" s="36">
        <v>5881.5</v>
      </c>
      <c r="E361" s="36">
        <v>5778</v>
      </c>
      <c r="F361" s="36">
        <v>5717.1</v>
      </c>
      <c r="G361" s="36">
        <v>5613.6</v>
      </c>
      <c r="H361" s="36">
        <v>5942.4</v>
      </c>
      <c r="I361" s="36">
        <v>6045.9</v>
      </c>
      <c r="J361" s="36">
        <v>6106.7999999999993</v>
      </c>
      <c r="K361" s="31">
        <v>5985</v>
      </c>
      <c r="L361" s="31">
        <v>5820.6</v>
      </c>
      <c r="M361" s="31">
        <v>2.96021</v>
      </c>
      <c r="N361" s="1"/>
      <c r="O361" s="1"/>
    </row>
    <row r="362" spans="1:15" ht="12.75" customHeight="1">
      <c r="A362" s="33">
        <v>352</v>
      </c>
      <c r="B362" s="54" t="s">
        <v>198</v>
      </c>
      <c r="C362" s="31">
        <v>238.3</v>
      </c>
      <c r="D362" s="36">
        <v>238.35</v>
      </c>
      <c r="E362" s="36">
        <v>235.7</v>
      </c>
      <c r="F362" s="36">
        <v>233.1</v>
      </c>
      <c r="G362" s="36">
        <v>230.45</v>
      </c>
      <c r="H362" s="36">
        <v>240.95</v>
      </c>
      <c r="I362" s="36">
        <v>243.60000000000002</v>
      </c>
      <c r="J362" s="36">
        <v>246.2</v>
      </c>
      <c r="K362" s="31">
        <v>241</v>
      </c>
      <c r="L362" s="31">
        <v>235.75</v>
      </c>
      <c r="M362" s="31">
        <v>17.561789999999998</v>
      </c>
      <c r="N362" s="1"/>
      <c r="O362" s="1"/>
    </row>
    <row r="363" spans="1:15" ht="12.75" customHeight="1">
      <c r="A363" s="33">
        <v>353</v>
      </c>
      <c r="B363" s="54" t="s">
        <v>479</v>
      </c>
      <c r="C363" s="31">
        <v>3913.6</v>
      </c>
      <c r="D363" s="36">
        <v>3915.35</v>
      </c>
      <c r="E363" s="36">
        <v>3892.75</v>
      </c>
      <c r="F363" s="36">
        <v>3871.9</v>
      </c>
      <c r="G363" s="36">
        <v>3849.3</v>
      </c>
      <c r="H363" s="36">
        <v>3936.2</v>
      </c>
      <c r="I363" s="36">
        <v>3958.7999999999993</v>
      </c>
      <c r="J363" s="36">
        <v>3979.6499999999996</v>
      </c>
      <c r="K363" s="31">
        <v>3937.95</v>
      </c>
      <c r="L363" s="31">
        <v>3894.5</v>
      </c>
      <c r="M363" s="31">
        <v>0.41603000000000001</v>
      </c>
      <c r="N363" s="1"/>
      <c r="O363" s="1"/>
    </row>
    <row r="364" spans="1:15" ht="12.75" customHeight="1">
      <c r="A364" s="33">
        <v>354</v>
      </c>
      <c r="B364" s="54" t="s">
        <v>480</v>
      </c>
      <c r="C364" s="31">
        <v>1838.45</v>
      </c>
      <c r="D364" s="36">
        <v>1845.1500000000003</v>
      </c>
      <c r="E364" s="36">
        <v>1803.4000000000005</v>
      </c>
      <c r="F364" s="36">
        <v>1768.3500000000001</v>
      </c>
      <c r="G364" s="36">
        <v>1726.6000000000004</v>
      </c>
      <c r="H364" s="36">
        <v>1880.2000000000007</v>
      </c>
      <c r="I364" s="36">
        <v>1921.9500000000003</v>
      </c>
      <c r="J364" s="36">
        <v>1957.0000000000009</v>
      </c>
      <c r="K364" s="31">
        <v>1886.9</v>
      </c>
      <c r="L364" s="31">
        <v>1810.1</v>
      </c>
      <c r="M364" s="31">
        <v>1.4241999999999999</v>
      </c>
      <c r="N364" s="1"/>
      <c r="O364" s="1"/>
    </row>
    <row r="365" spans="1:15" ht="12.75" customHeight="1">
      <c r="A365" s="33">
        <v>355</v>
      </c>
      <c r="B365" s="54" t="s">
        <v>201</v>
      </c>
      <c r="C365" s="31">
        <v>3590.35</v>
      </c>
      <c r="D365" s="36">
        <v>3580.85</v>
      </c>
      <c r="E365" s="36">
        <v>3541.7</v>
      </c>
      <c r="F365" s="36">
        <v>3493.0499999999997</v>
      </c>
      <c r="G365" s="36">
        <v>3453.8999999999996</v>
      </c>
      <c r="H365" s="36">
        <v>3629.5</v>
      </c>
      <c r="I365" s="36">
        <v>3668.6500000000005</v>
      </c>
      <c r="J365" s="36">
        <v>3717.3</v>
      </c>
      <c r="K365" s="31">
        <v>3620</v>
      </c>
      <c r="L365" s="31">
        <v>3532.2</v>
      </c>
      <c r="M365" s="31">
        <v>4.5881800000000004</v>
      </c>
      <c r="N365" s="1"/>
      <c r="O365" s="1"/>
    </row>
    <row r="366" spans="1:15" ht="12.75" customHeight="1">
      <c r="A366" s="33">
        <v>356</v>
      </c>
      <c r="B366" s="54" t="s">
        <v>200</v>
      </c>
      <c r="C366" s="31">
        <v>2508.15</v>
      </c>
      <c r="D366" s="36">
        <v>2497.4333333333334</v>
      </c>
      <c r="E366" s="36">
        <v>2481.7166666666667</v>
      </c>
      <c r="F366" s="36">
        <v>2455.2833333333333</v>
      </c>
      <c r="G366" s="36">
        <v>2439.5666666666666</v>
      </c>
      <c r="H366" s="36">
        <v>2523.8666666666668</v>
      </c>
      <c r="I366" s="36">
        <v>2539.5833333333339</v>
      </c>
      <c r="J366" s="36">
        <v>2566.0166666666669</v>
      </c>
      <c r="K366" s="31">
        <v>2513.15</v>
      </c>
      <c r="L366" s="31">
        <v>2471</v>
      </c>
      <c r="M366" s="31">
        <v>2.7730600000000001</v>
      </c>
      <c r="N366" s="1"/>
      <c r="O366" s="1"/>
    </row>
    <row r="367" spans="1:15" ht="12.75" customHeight="1">
      <c r="A367" s="33">
        <v>357</v>
      </c>
      <c r="B367" s="54" t="s">
        <v>196</v>
      </c>
      <c r="C367" s="31">
        <v>1082.7</v>
      </c>
      <c r="D367" s="36">
        <v>1079.5833333333333</v>
      </c>
      <c r="E367" s="36">
        <v>1066.2166666666665</v>
      </c>
      <c r="F367" s="36">
        <v>1049.7333333333331</v>
      </c>
      <c r="G367" s="36">
        <v>1036.3666666666663</v>
      </c>
      <c r="H367" s="36">
        <v>1096.0666666666666</v>
      </c>
      <c r="I367" s="36">
        <v>1109.4333333333334</v>
      </c>
      <c r="J367" s="36">
        <v>1125.9166666666667</v>
      </c>
      <c r="K367" s="31">
        <v>1092.95</v>
      </c>
      <c r="L367" s="31">
        <v>1063.0999999999999</v>
      </c>
      <c r="M367" s="31">
        <v>19.78697</v>
      </c>
      <c r="N367" s="1"/>
      <c r="O367" s="1"/>
    </row>
    <row r="368" spans="1:15" ht="12.75" customHeight="1">
      <c r="A368" s="33">
        <v>358</v>
      </c>
      <c r="B368" s="54" t="s">
        <v>481</v>
      </c>
      <c r="C368" s="31">
        <v>101.05</v>
      </c>
      <c r="D368" s="36">
        <v>101.8</v>
      </c>
      <c r="E368" s="36">
        <v>99.8</v>
      </c>
      <c r="F368" s="36">
        <v>98.55</v>
      </c>
      <c r="G368" s="36">
        <v>96.55</v>
      </c>
      <c r="H368" s="36">
        <v>103.05</v>
      </c>
      <c r="I368" s="36">
        <v>105.05</v>
      </c>
      <c r="J368" s="36">
        <v>106.3</v>
      </c>
      <c r="K368" s="31">
        <v>103.8</v>
      </c>
      <c r="L368" s="31">
        <v>100.55</v>
      </c>
      <c r="M368" s="31">
        <v>47.819369999999999</v>
      </c>
      <c r="N368" s="1"/>
      <c r="O368" s="1"/>
    </row>
    <row r="369" spans="1:15" ht="12.75" customHeight="1">
      <c r="A369" s="33">
        <v>359</v>
      </c>
      <c r="B369" s="54" t="s">
        <v>477</v>
      </c>
      <c r="C369" s="31">
        <v>689.9</v>
      </c>
      <c r="D369" s="36">
        <v>699.91666666666663</v>
      </c>
      <c r="E369" s="36">
        <v>675.0333333333333</v>
      </c>
      <c r="F369" s="36">
        <v>660.16666666666663</v>
      </c>
      <c r="G369" s="36">
        <v>635.2833333333333</v>
      </c>
      <c r="H369" s="36">
        <v>714.7833333333333</v>
      </c>
      <c r="I369" s="36">
        <v>739.66666666666674</v>
      </c>
      <c r="J369" s="36">
        <v>754.5333333333333</v>
      </c>
      <c r="K369" s="31">
        <v>724.8</v>
      </c>
      <c r="L369" s="31">
        <v>685.05</v>
      </c>
      <c r="M369" s="31">
        <v>4.2380599999999999</v>
      </c>
      <c r="N369" s="1"/>
      <c r="O369" s="1"/>
    </row>
    <row r="370" spans="1:15" ht="12.75" customHeight="1">
      <c r="A370" s="33">
        <v>360</v>
      </c>
      <c r="B370" s="54" t="s">
        <v>478</v>
      </c>
      <c r="C370" s="31">
        <v>368.55</v>
      </c>
      <c r="D370" s="36">
        <v>373.7833333333333</v>
      </c>
      <c r="E370" s="36">
        <v>359.86666666666662</v>
      </c>
      <c r="F370" s="36">
        <v>351.18333333333334</v>
      </c>
      <c r="G370" s="36">
        <v>337.26666666666665</v>
      </c>
      <c r="H370" s="36">
        <v>382.46666666666658</v>
      </c>
      <c r="I370" s="36">
        <v>396.38333333333333</v>
      </c>
      <c r="J370" s="36">
        <v>405.06666666666655</v>
      </c>
      <c r="K370" s="31">
        <v>387.7</v>
      </c>
      <c r="L370" s="31">
        <v>365.1</v>
      </c>
      <c r="M370" s="31">
        <v>14.196300000000001</v>
      </c>
      <c r="N370" s="1"/>
      <c r="O370" s="1"/>
    </row>
    <row r="371" spans="1:15" ht="12.75" customHeight="1">
      <c r="A371" s="33">
        <v>361</v>
      </c>
      <c r="B371" s="54" t="s">
        <v>482</v>
      </c>
      <c r="C371" s="31">
        <v>1454.3</v>
      </c>
      <c r="D371" s="36">
        <v>1473.5666666666666</v>
      </c>
      <c r="E371" s="36">
        <v>1430.7333333333331</v>
      </c>
      <c r="F371" s="36">
        <v>1407.1666666666665</v>
      </c>
      <c r="G371" s="36">
        <v>1364.333333333333</v>
      </c>
      <c r="H371" s="36">
        <v>1497.1333333333332</v>
      </c>
      <c r="I371" s="36">
        <v>1539.9666666666667</v>
      </c>
      <c r="J371" s="36">
        <v>1563.5333333333333</v>
      </c>
      <c r="K371" s="31">
        <v>1516.4</v>
      </c>
      <c r="L371" s="31">
        <v>1450</v>
      </c>
      <c r="M371" s="31">
        <v>0.70140999999999998</v>
      </c>
      <c r="N371" s="1"/>
      <c r="O371" s="1"/>
    </row>
    <row r="372" spans="1:15" ht="12.75" customHeight="1">
      <c r="A372" s="33">
        <v>362</v>
      </c>
      <c r="B372" s="54" t="s">
        <v>203</v>
      </c>
      <c r="C372" s="31">
        <v>5135.25</v>
      </c>
      <c r="D372" s="36">
        <v>5152</v>
      </c>
      <c r="E372" s="36">
        <v>5105.8500000000004</v>
      </c>
      <c r="F372" s="36">
        <v>5076.4500000000007</v>
      </c>
      <c r="G372" s="36">
        <v>5030.3000000000011</v>
      </c>
      <c r="H372" s="36">
        <v>5181.3999999999996</v>
      </c>
      <c r="I372" s="36">
        <v>5227.5499999999993</v>
      </c>
      <c r="J372" s="36">
        <v>5256.9499999999989</v>
      </c>
      <c r="K372" s="31">
        <v>5198.1499999999996</v>
      </c>
      <c r="L372" s="31">
        <v>5122.6000000000004</v>
      </c>
      <c r="M372" s="31">
        <v>1.8833500000000001</v>
      </c>
      <c r="N372" s="1"/>
      <c r="O372" s="1"/>
    </row>
    <row r="373" spans="1:15" ht="12.75" customHeight="1">
      <c r="A373" s="33">
        <v>363</v>
      </c>
      <c r="B373" s="54" t="s">
        <v>483</v>
      </c>
      <c r="C373" s="31">
        <v>1163.2</v>
      </c>
      <c r="D373" s="36">
        <v>1168.7333333333333</v>
      </c>
      <c r="E373" s="36">
        <v>1154.4666666666667</v>
      </c>
      <c r="F373" s="36">
        <v>1145.7333333333333</v>
      </c>
      <c r="G373" s="36">
        <v>1131.4666666666667</v>
      </c>
      <c r="H373" s="36">
        <v>1177.4666666666667</v>
      </c>
      <c r="I373" s="36">
        <v>1191.7333333333336</v>
      </c>
      <c r="J373" s="36">
        <v>1200.4666666666667</v>
      </c>
      <c r="K373" s="31">
        <v>1183</v>
      </c>
      <c r="L373" s="31">
        <v>1160</v>
      </c>
      <c r="M373" s="31">
        <v>0.79537999999999998</v>
      </c>
      <c r="N373" s="1"/>
      <c r="O373" s="1"/>
    </row>
    <row r="374" spans="1:15" ht="12.75" customHeight="1">
      <c r="A374" s="33">
        <v>364</v>
      </c>
      <c r="B374" s="54" t="s">
        <v>293</v>
      </c>
      <c r="C374" s="31">
        <v>378.15</v>
      </c>
      <c r="D374" s="36">
        <v>381.7166666666667</v>
      </c>
      <c r="E374" s="36">
        <v>373.43333333333339</v>
      </c>
      <c r="F374" s="36">
        <v>368.7166666666667</v>
      </c>
      <c r="G374" s="36">
        <v>360.43333333333339</v>
      </c>
      <c r="H374" s="36">
        <v>386.43333333333339</v>
      </c>
      <c r="I374" s="36">
        <v>394.7166666666667</v>
      </c>
      <c r="J374" s="36">
        <v>399.43333333333339</v>
      </c>
      <c r="K374" s="31">
        <v>390</v>
      </c>
      <c r="L374" s="31">
        <v>377</v>
      </c>
      <c r="M374" s="31">
        <v>19.81776</v>
      </c>
      <c r="N374" s="1"/>
      <c r="O374" s="1"/>
    </row>
    <row r="375" spans="1:15" ht="12.75" customHeight="1">
      <c r="A375" s="33">
        <v>365</v>
      </c>
      <c r="B375" s="54" t="s">
        <v>199</v>
      </c>
      <c r="C375" s="31">
        <v>287.39999999999998</v>
      </c>
      <c r="D375" s="36">
        <v>284.96666666666664</v>
      </c>
      <c r="E375" s="36">
        <v>281.23333333333329</v>
      </c>
      <c r="F375" s="36">
        <v>275.06666666666666</v>
      </c>
      <c r="G375" s="36">
        <v>271.33333333333331</v>
      </c>
      <c r="H375" s="36">
        <v>291.13333333333327</v>
      </c>
      <c r="I375" s="36">
        <v>294.86666666666662</v>
      </c>
      <c r="J375" s="36">
        <v>301.03333333333325</v>
      </c>
      <c r="K375" s="31">
        <v>288.7</v>
      </c>
      <c r="L375" s="31">
        <v>278.8</v>
      </c>
      <c r="M375" s="31">
        <v>174.22069999999999</v>
      </c>
      <c r="N375" s="1"/>
      <c r="O375" s="1"/>
    </row>
    <row r="376" spans="1:15" ht="12.75" customHeight="1">
      <c r="A376" s="33">
        <v>366</v>
      </c>
      <c r="B376" s="54" t="s">
        <v>204</v>
      </c>
      <c r="C376" s="31">
        <v>200.1</v>
      </c>
      <c r="D376" s="36">
        <v>198.23333333333335</v>
      </c>
      <c r="E376" s="36">
        <v>195.9666666666667</v>
      </c>
      <c r="F376" s="36">
        <v>191.83333333333334</v>
      </c>
      <c r="G376" s="36">
        <v>189.56666666666669</v>
      </c>
      <c r="H376" s="36">
        <v>202.3666666666667</v>
      </c>
      <c r="I376" s="36">
        <v>204.63333333333335</v>
      </c>
      <c r="J376" s="36">
        <v>208.76666666666671</v>
      </c>
      <c r="K376" s="31">
        <v>200.5</v>
      </c>
      <c r="L376" s="31">
        <v>194.1</v>
      </c>
      <c r="M376" s="31">
        <v>256.27042999999998</v>
      </c>
      <c r="N376" s="1"/>
      <c r="O376" s="1"/>
    </row>
    <row r="377" spans="1:15" ht="12.75" customHeight="1">
      <c r="A377" s="33">
        <v>367</v>
      </c>
      <c r="B377" s="54" t="s">
        <v>484</v>
      </c>
      <c r="C377" s="31">
        <v>581.29999999999995</v>
      </c>
      <c r="D377" s="36">
        <v>582.4</v>
      </c>
      <c r="E377" s="36">
        <v>573.9</v>
      </c>
      <c r="F377" s="36">
        <v>566.5</v>
      </c>
      <c r="G377" s="36">
        <v>558</v>
      </c>
      <c r="H377" s="36">
        <v>589.79999999999995</v>
      </c>
      <c r="I377" s="36">
        <v>598.29999999999995</v>
      </c>
      <c r="J377" s="36">
        <v>605.69999999999993</v>
      </c>
      <c r="K377" s="31">
        <v>590.9</v>
      </c>
      <c r="L377" s="31">
        <v>575</v>
      </c>
      <c r="M377" s="31">
        <v>11.612780000000001</v>
      </c>
      <c r="N377" s="1"/>
      <c r="O377" s="1"/>
    </row>
    <row r="378" spans="1:15" ht="12.75" customHeight="1">
      <c r="A378" s="33">
        <v>368</v>
      </c>
      <c r="B378" s="54" t="s">
        <v>294</v>
      </c>
      <c r="C378" s="31">
        <v>613.70000000000005</v>
      </c>
      <c r="D378" s="36">
        <v>617.15</v>
      </c>
      <c r="E378" s="36">
        <v>606.9</v>
      </c>
      <c r="F378" s="36">
        <v>600.1</v>
      </c>
      <c r="G378" s="36">
        <v>589.85</v>
      </c>
      <c r="H378" s="36">
        <v>623.94999999999993</v>
      </c>
      <c r="I378" s="36">
        <v>634.19999999999993</v>
      </c>
      <c r="J378" s="36">
        <v>640.99999999999989</v>
      </c>
      <c r="K378" s="31">
        <v>627.4</v>
      </c>
      <c r="L378" s="31">
        <v>610.35</v>
      </c>
      <c r="M378" s="31">
        <v>1.0158199999999999</v>
      </c>
      <c r="N378" s="1"/>
      <c r="O378" s="1"/>
    </row>
    <row r="379" spans="1:15" ht="12.75" customHeight="1">
      <c r="A379" s="33">
        <v>369</v>
      </c>
      <c r="B379" s="54" t="s">
        <v>485</v>
      </c>
      <c r="C379" s="31">
        <v>719.35</v>
      </c>
      <c r="D379" s="36">
        <v>722</v>
      </c>
      <c r="E379" s="36">
        <v>712.85</v>
      </c>
      <c r="F379" s="36">
        <v>706.35</v>
      </c>
      <c r="G379" s="36">
        <v>697.2</v>
      </c>
      <c r="H379" s="36">
        <v>728.5</v>
      </c>
      <c r="I379" s="36">
        <v>737.65000000000009</v>
      </c>
      <c r="J379" s="36">
        <v>744.15</v>
      </c>
      <c r="K379" s="31">
        <v>731.15</v>
      </c>
      <c r="L379" s="31">
        <v>715.5</v>
      </c>
      <c r="M379" s="31">
        <v>5.5504600000000002</v>
      </c>
      <c r="N379" s="1"/>
      <c r="O379" s="1"/>
    </row>
    <row r="380" spans="1:15" ht="12.75" customHeight="1">
      <c r="A380" s="33">
        <v>370</v>
      </c>
      <c r="B380" s="54" t="s">
        <v>486</v>
      </c>
      <c r="C380" s="31">
        <v>129.80000000000001</v>
      </c>
      <c r="D380" s="36">
        <v>130.85</v>
      </c>
      <c r="E380" s="36">
        <v>128.25</v>
      </c>
      <c r="F380" s="36">
        <v>126.70000000000002</v>
      </c>
      <c r="G380" s="36">
        <v>124.10000000000002</v>
      </c>
      <c r="H380" s="36">
        <v>132.39999999999998</v>
      </c>
      <c r="I380" s="36">
        <v>134.99999999999994</v>
      </c>
      <c r="J380" s="36">
        <v>136.54999999999995</v>
      </c>
      <c r="K380" s="31">
        <v>133.44999999999999</v>
      </c>
      <c r="L380" s="31">
        <v>129.30000000000001</v>
      </c>
      <c r="M380" s="31">
        <v>1.9008400000000001</v>
      </c>
      <c r="N380" s="1"/>
      <c r="O380" s="1"/>
    </row>
    <row r="381" spans="1:15" ht="12.75" customHeight="1">
      <c r="A381" s="33">
        <v>371</v>
      </c>
      <c r="B381" s="54" t="s">
        <v>295</v>
      </c>
      <c r="C381" s="31">
        <v>17480.650000000001</v>
      </c>
      <c r="D381" s="36">
        <v>17501.816666666666</v>
      </c>
      <c r="E381" s="36">
        <v>17378.833333333332</v>
      </c>
      <c r="F381" s="36">
        <v>17277.016666666666</v>
      </c>
      <c r="G381" s="36">
        <v>17154.033333333333</v>
      </c>
      <c r="H381" s="36">
        <v>17603.633333333331</v>
      </c>
      <c r="I381" s="36">
        <v>17726.616666666669</v>
      </c>
      <c r="J381" s="36">
        <v>17828.433333333331</v>
      </c>
      <c r="K381" s="31">
        <v>17624.8</v>
      </c>
      <c r="L381" s="31">
        <v>17400</v>
      </c>
      <c r="M381" s="31">
        <v>0.15631999999999999</v>
      </c>
      <c r="N381" s="1"/>
      <c r="O381" s="1"/>
    </row>
    <row r="382" spans="1:15" ht="12.75" customHeight="1">
      <c r="A382" s="33">
        <v>372</v>
      </c>
      <c r="B382" s="54" t="s">
        <v>202</v>
      </c>
      <c r="C382" s="31">
        <v>76.900000000000006</v>
      </c>
      <c r="D382" s="36">
        <v>76.583333333333329</v>
      </c>
      <c r="E382" s="36">
        <v>74.11666666666666</v>
      </c>
      <c r="F382" s="36">
        <v>71.333333333333329</v>
      </c>
      <c r="G382" s="36">
        <v>68.86666666666666</v>
      </c>
      <c r="H382" s="36">
        <v>79.36666666666666</v>
      </c>
      <c r="I382" s="36">
        <v>81.833333333333329</v>
      </c>
      <c r="J382" s="36">
        <v>84.61666666666666</v>
      </c>
      <c r="K382" s="31">
        <v>79.05</v>
      </c>
      <c r="L382" s="31">
        <v>73.8</v>
      </c>
      <c r="M382" s="31">
        <v>1967.4003499999999</v>
      </c>
      <c r="N382" s="1"/>
      <c r="O382" s="1"/>
    </row>
    <row r="383" spans="1:15" ht="12.75" customHeight="1">
      <c r="A383" s="33">
        <v>373</v>
      </c>
      <c r="B383" s="54" t="s">
        <v>206</v>
      </c>
      <c r="C383" s="31">
        <v>1712.05</v>
      </c>
      <c r="D383" s="36">
        <v>1726.7666666666667</v>
      </c>
      <c r="E383" s="36">
        <v>1693.5333333333333</v>
      </c>
      <c r="F383" s="36">
        <v>1675.0166666666667</v>
      </c>
      <c r="G383" s="36">
        <v>1641.7833333333333</v>
      </c>
      <c r="H383" s="36">
        <v>1745.2833333333333</v>
      </c>
      <c r="I383" s="36">
        <v>1778.5166666666664</v>
      </c>
      <c r="J383" s="36">
        <v>1797.0333333333333</v>
      </c>
      <c r="K383" s="31">
        <v>1760</v>
      </c>
      <c r="L383" s="31">
        <v>1708.25</v>
      </c>
      <c r="M383" s="31">
        <v>7.0651200000000003</v>
      </c>
      <c r="N383" s="1"/>
      <c r="O383" s="1"/>
    </row>
    <row r="384" spans="1:15" ht="12.75" customHeight="1">
      <c r="A384" s="33">
        <v>374</v>
      </c>
      <c r="B384" s="54" t="s">
        <v>487</v>
      </c>
      <c r="C384" s="31">
        <v>441.65</v>
      </c>
      <c r="D384" s="36">
        <v>446.05</v>
      </c>
      <c r="E384" s="36">
        <v>435.6</v>
      </c>
      <c r="F384" s="36">
        <v>429.55</v>
      </c>
      <c r="G384" s="36">
        <v>419.1</v>
      </c>
      <c r="H384" s="36">
        <v>452.1</v>
      </c>
      <c r="I384" s="36">
        <v>462.54999999999995</v>
      </c>
      <c r="J384" s="36">
        <v>468.6</v>
      </c>
      <c r="K384" s="31">
        <v>456.5</v>
      </c>
      <c r="L384" s="31">
        <v>440</v>
      </c>
      <c r="M384" s="31">
        <v>3.1331199999999999</v>
      </c>
      <c r="N384" s="1"/>
      <c r="O384" s="1"/>
    </row>
    <row r="385" spans="1:15" ht="12.75" customHeight="1">
      <c r="A385" s="33">
        <v>375</v>
      </c>
      <c r="B385" s="54" t="s">
        <v>490</v>
      </c>
      <c r="C385" s="31">
        <v>1241.45</v>
      </c>
      <c r="D385" s="36">
        <v>1231.1499999999999</v>
      </c>
      <c r="E385" s="36">
        <v>1214.2999999999997</v>
      </c>
      <c r="F385" s="36">
        <v>1187.1499999999999</v>
      </c>
      <c r="G385" s="36">
        <v>1170.2999999999997</v>
      </c>
      <c r="H385" s="36">
        <v>1258.2999999999997</v>
      </c>
      <c r="I385" s="36">
        <v>1275.1499999999996</v>
      </c>
      <c r="J385" s="36">
        <v>1302.2999999999997</v>
      </c>
      <c r="K385" s="31">
        <v>1248</v>
      </c>
      <c r="L385" s="31">
        <v>1204</v>
      </c>
      <c r="M385" s="31">
        <v>3.07687</v>
      </c>
      <c r="N385" s="1"/>
      <c r="O385" s="1"/>
    </row>
    <row r="386" spans="1:15" ht="12.75" customHeight="1">
      <c r="A386" s="33">
        <v>376</v>
      </c>
      <c r="B386" s="54" t="s">
        <v>491</v>
      </c>
      <c r="C386" s="31">
        <v>165.35</v>
      </c>
      <c r="D386" s="36">
        <v>167.06666666666669</v>
      </c>
      <c r="E386" s="36">
        <v>162.38333333333338</v>
      </c>
      <c r="F386" s="36">
        <v>159.41666666666669</v>
      </c>
      <c r="G386" s="36">
        <v>154.73333333333338</v>
      </c>
      <c r="H386" s="36">
        <v>170.03333333333339</v>
      </c>
      <c r="I386" s="36">
        <v>174.71666666666673</v>
      </c>
      <c r="J386" s="36">
        <v>177.68333333333339</v>
      </c>
      <c r="K386" s="31">
        <v>171.75</v>
      </c>
      <c r="L386" s="31">
        <v>164.1</v>
      </c>
      <c r="M386" s="31">
        <v>176.76535000000001</v>
      </c>
      <c r="N386" s="1"/>
      <c r="O386" s="1"/>
    </row>
    <row r="387" spans="1:15" ht="12.75" customHeight="1">
      <c r="A387" s="33">
        <v>377</v>
      </c>
      <c r="B387" s="54" t="s">
        <v>207</v>
      </c>
      <c r="C387" s="31">
        <v>172.75</v>
      </c>
      <c r="D387" s="36">
        <v>173.25</v>
      </c>
      <c r="E387" s="36">
        <v>171.5</v>
      </c>
      <c r="F387" s="36">
        <v>170.25</v>
      </c>
      <c r="G387" s="36">
        <v>168.5</v>
      </c>
      <c r="H387" s="36">
        <v>174.5</v>
      </c>
      <c r="I387" s="36">
        <v>176.25</v>
      </c>
      <c r="J387" s="36">
        <v>177.5</v>
      </c>
      <c r="K387" s="31">
        <v>175</v>
      </c>
      <c r="L387" s="31">
        <v>172</v>
      </c>
      <c r="M387" s="31">
        <v>10.275130000000001</v>
      </c>
      <c r="N387" s="1"/>
      <c r="O387" s="1"/>
    </row>
    <row r="388" spans="1:15" ht="12.75" customHeight="1">
      <c r="A388" s="33">
        <v>378</v>
      </c>
      <c r="B388" s="54" t="s">
        <v>492</v>
      </c>
      <c r="C388" s="31">
        <v>1020.2</v>
      </c>
      <c r="D388" s="36">
        <v>1027.6666666666667</v>
      </c>
      <c r="E388" s="36">
        <v>1009.0333333333335</v>
      </c>
      <c r="F388" s="36">
        <v>997.86666666666679</v>
      </c>
      <c r="G388" s="36">
        <v>979.23333333333358</v>
      </c>
      <c r="H388" s="36">
        <v>1038.8333333333335</v>
      </c>
      <c r="I388" s="36">
        <v>1057.4666666666667</v>
      </c>
      <c r="J388" s="36">
        <v>1068.6333333333334</v>
      </c>
      <c r="K388" s="31">
        <v>1046.3</v>
      </c>
      <c r="L388" s="31">
        <v>1016.5</v>
      </c>
      <c r="M388" s="31">
        <v>3.4729000000000001</v>
      </c>
      <c r="N388" s="1"/>
      <c r="O388" s="1"/>
    </row>
    <row r="389" spans="1:15" ht="12.75" customHeight="1">
      <c r="A389" s="33">
        <v>379</v>
      </c>
      <c r="B389" s="54" t="s">
        <v>493</v>
      </c>
      <c r="C389" s="31">
        <v>526.29999999999995</v>
      </c>
      <c r="D389" s="36">
        <v>525.9666666666667</v>
      </c>
      <c r="E389" s="36">
        <v>521.93333333333339</v>
      </c>
      <c r="F389" s="36">
        <v>517.56666666666672</v>
      </c>
      <c r="G389" s="36">
        <v>513.53333333333342</v>
      </c>
      <c r="H389" s="36">
        <v>530.33333333333337</v>
      </c>
      <c r="I389" s="36">
        <v>534.36666666666667</v>
      </c>
      <c r="J389" s="36">
        <v>538.73333333333335</v>
      </c>
      <c r="K389" s="31">
        <v>530</v>
      </c>
      <c r="L389" s="31">
        <v>521.6</v>
      </c>
      <c r="M389" s="31">
        <v>4.8971799999999996</v>
      </c>
      <c r="N389" s="1"/>
      <c r="O389" s="1"/>
    </row>
    <row r="390" spans="1:15" ht="12.75" customHeight="1">
      <c r="A390" s="33">
        <v>380</v>
      </c>
      <c r="B390" s="54" t="s">
        <v>494</v>
      </c>
      <c r="C390" s="31">
        <v>229.7</v>
      </c>
      <c r="D390" s="36">
        <v>232.45000000000002</v>
      </c>
      <c r="E390" s="36">
        <v>225.60000000000002</v>
      </c>
      <c r="F390" s="36">
        <v>221.5</v>
      </c>
      <c r="G390" s="36">
        <v>214.65</v>
      </c>
      <c r="H390" s="36">
        <v>236.55000000000004</v>
      </c>
      <c r="I390" s="36">
        <v>243.4</v>
      </c>
      <c r="J390" s="36">
        <v>247.50000000000006</v>
      </c>
      <c r="K390" s="31">
        <v>239.3</v>
      </c>
      <c r="L390" s="31">
        <v>228.35</v>
      </c>
      <c r="M390" s="31">
        <v>5.9360499999999998</v>
      </c>
      <c r="N390" s="1"/>
      <c r="O390" s="1"/>
    </row>
    <row r="391" spans="1:15" ht="12.75" customHeight="1">
      <c r="A391" s="33">
        <v>381</v>
      </c>
      <c r="B391" s="54" t="s">
        <v>495</v>
      </c>
      <c r="C391" s="31">
        <v>132.30000000000001</v>
      </c>
      <c r="D391" s="36">
        <v>132.5</v>
      </c>
      <c r="E391" s="36">
        <v>130.30000000000001</v>
      </c>
      <c r="F391" s="36">
        <v>128.30000000000001</v>
      </c>
      <c r="G391" s="36">
        <v>126.10000000000002</v>
      </c>
      <c r="H391" s="36">
        <v>134.5</v>
      </c>
      <c r="I391" s="36">
        <v>136.69999999999999</v>
      </c>
      <c r="J391" s="36">
        <v>138.69999999999999</v>
      </c>
      <c r="K391" s="31">
        <v>134.69999999999999</v>
      </c>
      <c r="L391" s="31">
        <v>130.5</v>
      </c>
      <c r="M391" s="31">
        <v>117.97906</v>
      </c>
      <c r="N391" s="1"/>
      <c r="O391" s="1"/>
    </row>
    <row r="392" spans="1:15" ht="12.75" customHeight="1">
      <c r="A392" s="33">
        <v>382</v>
      </c>
      <c r="B392" s="54" t="s">
        <v>496</v>
      </c>
      <c r="C392" s="31">
        <v>2677.6</v>
      </c>
      <c r="D392" s="36">
        <v>2673.8666666666668</v>
      </c>
      <c r="E392" s="36">
        <v>2638.7333333333336</v>
      </c>
      <c r="F392" s="36">
        <v>2599.8666666666668</v>
      </c>
      <c r="G392" s="36">
        <v>2564.7333333333336</v>
      </c>
      <c r="H392" s="36">
        <v>2712.7333333333336</v>
      </c>
      <c r="I392" s="36">
        <v>2747.8666666666668</v>
      </c>
      <c r="J392" s="36">
        <v>2786.7333333333336</v>
      </c>
      <c r="K392" s="31">
        <v>2709</v>
      </c>
      <c r="L392" s="31">
        <v>2635</v>
      </c>
      <c r="M392" s="31">
        <v>0.27363999999999999</v>
      </c>
      <c r="N392" s="1"/>
      <c r="O392" s="1"/>
    </row>
    <row r="393" spans="1:15" ht="12.75" customHeight="1">
      <c r="A393" s="33">
        <v>383</v>
      </c>
      <c r="B393" s="54" t="s">
        <v>497</v>
      </c>
      <c r="C393" s="31">
        <v>58.55</v>
      </c>
      <c r="D393" s="36">
        <v>59</v>
      </c>
      <c r="E393" s="36">
        <v>57.85</v>
      </c>
      <c r="F393" s="36">
        <v>57.15</v>
      </c>
      <c r="G393" s="36">
        <v>56</v>
      </c>
      <c r="H393" s="36">
        <v>59.7</v>
      </c>
      <c r="I393" s="36">
        <v>60.850000000000009</v>
      </c>
      <c r="J393" s="36">
        <v>61.550000000000004</v>
      </c>
      <c r="K393" s="31">
        <v>60.15</v>
      </c>
      <c r="L393" s="31">
        <v>58.3</v>
      </c>
      <c r="M393" s="31">
        <v>27.345089999999999</v>
      </c>
      <c r="N393" s="1"/>
      <c r="O393" s="1"/>
    </row>
    <row r="394" spans="1:15" ht="12.75" customHeight="1">
      <c r="A394" s="33">
        <v>384</v>
      </c>
      <c r="B394" s="54" t="s">
        <v>498</v>
      </c>
      <c r="C394" s="31">
        <v>1899.35</v>
      </c>
      <c r="D394" s="36">
        <v>1931.45</v>
      </c>
      <c r="E394" s="36">
        <v>1857.9</v>
      </c>
      <c r="F394" s="36">
        <v>1816.45</v>
      </c>
      <c r="G394" s="36">
        <v>1742.9</v>
      </c>
      <c r="H394" s="36">
        <v>1972.9</v>
      </c>
      <c r="I394" s="36">
        <v>2046.4499999999998</v>
      </c>
      <c r="J394" s="36">
        <v>2087.9</v>
      </c>
      <c r="K394" s="31">
        <v>2005</v>
      </c>
      <c r="L394" s="31">
        <v>1890</v>
      </c>
      <c r="M394" s="31">
        <v>5.4520499999999998</v>
      </c>
      <c r="N394" s="1"/>
      <c r="O394" s="1"/>
    </row>
    <row r="395" spans="1:15" ht="12.75" customHeight="1">
      <c r="A395" s="33">
        <v>385</v>
      </c>
      <c r="B395" s="54" t="s">
        <v>209</v>
      </c>
      <c r="C395" s="31">
        <v>230.25</v>
      </c>
      <c r="D395" s="36">
        <v>232.08333333333334</v>
      </c>
      <c r="E395" s="36">
        <v>227.86666666666667</v>
      </c>
      <c r="F395" s="36">
        <v>225.48333333333332</v>
      </c>
      <c r="G395" s="36">
        <v>221.26666666666665</v>
      </c>
      <c r="H395" s="36">
        <v>234.4666666666667</v>
      </c>
      <c r="I395" s="36">
        <v>238.68333333333334</v>
      </c>
      <c r="J395" s="36">
        <v>241.06666666666672</v>
      </c>
      <c r="K395" s="31">
        <v>236.3</v>
      </c>
      <c r="L395" s="31">
        <v>229.7</v>
      </c>
      <c r="M395" s="31">
        <v>80.75421</v>
      </c>
      <c r="N395" s="1"/>
      <c r="O395" s="1"/>
    </row>
    <row r="396" spans="1:15" ht="12.75" customHeight="1">
      <c r="A396" s="33">
        <v>386</v>
      </c>
      <c r="B396" s="54" t="s">
        <v>210</v>
      </c>
      <c r="C396" s="31">
        <v>250.45</v>
      </c>
      <c r="D396" s="36">
        <v>247.6</v>
      </c>
      <c r="E396" s="36">
        <v>242.45</v>
      </c>
      <c r="F396" s="36">
        <v>234.45</v>
      </c>
      <c r="G396" s="36">
        <v>229.29999999999998</v>
      </c>
      <c r="H396" s="36">
        <v>255.6</v>
      </c>
      <c r="I396" s="36">
        <v>260.75</v>
      </c>
      <c r="J396" s="36">
        <v>268.75</v>
      </c>
      <c r="K396" s="31">
        <v>252.75</v>
      </c>
      <c r="L396" s="31">
        <v>239.6</v>
      </c>
      <c r="M396" s="31">
        <v>228.03288000000001</v>
      </c>
      <c r="N396" s="1"/>
      <c r="O396" s="1"/>
    </row>
    <row r="397" spans="1:15" ht="12.75" customHeight="1">
      <c r="A397" s="33">
        <v>387</v>
      </c>
      <c r="B397" s="54" t="s">
        <v>499</v>
      </c>
      <c r="C397" s="31">
        <v>159.69999999999999</v>
      </c>
      <c r="D397" s="36">
        <v>159.41666666666666</v>
      </c>
      <c r="E397" s="36">
        <v>157.48333333333332</v>
      </c>
      <c r="F397" s="36">
        <v>155.26666666666665</v>
      </c>
      <c r="G397" s="36">
        <v>153.33333333333331</v>
      </c>
      <c r="H397" s="36">
        <v>161.63333333333333</v>
      </c>
      <c r="I397" s="36">
        <v>163.56666666666666</v>
      </c>
      <c r="J397" s="36">
        <v>165.78333333333333</v>
      </c>
      <c r="K397" s="31">
        <v>161.35</v>
      </c>
      <c r="L397" s="31">
        <v>157.19999999999999</v>
      </c>
      <c r="M397" s="31">
        <v>15.698650000000001</v>
      </c>
      <c r="N397" s="1"/>
      <c r="O397" s="1"/>
    </row>
    <row r="398" spans="1:15" ht="12.75" customHeight="1">
      <c r="A398" s="33">
        <v>388</v>
      </c>
      <c r="B398" s="54" t="s">
        <v>500</v>
      </c>
      <c r="C398" s="31">
        <v>901.55</v>
      </c>
      <c r="D398" s="36">
        <v>902.85</v>
      </c>
      <c r="E398" s="36">
        <v>893.7</v>
      </c>
      <c r="F398" s="36">
        <v>885.85</v>
      </c>
      <c r="G398" s="36">
        <v>876.7</v>
      </c>
      <c r="H398" s="36">
        <v>910.7</v>
      </c>
      <c r="I398" s="36">
        <v>919.84999999999991</v>
      </c>
      <c r="J398" s="36">
        <v>927.7</v>
      </c>
      <c r="K398" s="31">
        <v>912</v>
      </c>
      <c r="L398" s="31">
        <v>895</v>
      </c>
      <c r="M398" s="31">
        <v>0.93652999999999997</v>
      </c>
      <c r="N398" s="1"/>
      <c r="O398" s="1"/>
    </row>
    <row r="399" spans="1:15" ht="12.75" customHeight="1">
      <c r="A399" s="33">
        <v>389</v>
      </c>
      <c r="B399" s="54" t="s">
        <v>211</v>
      </c>
      <c r="C399" s="31">
        <v>2436.4499999999998</v>
      </c>
      <c r="D399" s="36">
        <v>2439.8333333333335</v>
      </c>
      <c r="E399" s="36">
        <v>2428.666666666667</v>
      </c>
      <c r="F399" s="36">
        <v>2420.8833333333337</v>
      </c>
      <c r="G399" s="36">
        <v>2409.7166666666672</v>
      </c>
      <c r="H399" s="36">
        <v>2447.6166666666668</v>
      </c>
      <c r="I399" s="36">
        <v>2458.7833333333338</v>
      </c>
      <c r="J399" s="36">
        <v>2466.5666666666666</v>
      </c>
      <c r="K399" s="31">
        <v>2451</v>
      </c>
      <c r="L399" s="31">
        <v>2432.0500000000002</v>
      </c>
      <c r="M399" s="31">
        <v>37.581499999999998</v>
      </c>
      <c r="N399" s="1"/>
      <c r="O399" s="1"/>
    </row>
    <row r="400" spans="1:15" ht="12.75" customHeight="1">
      <c r="A400" s="33">
        <v>390</v>
      </c>
      <c r="B400" s="54" t="s">
        <v>501</v>
      </c>
      <c r="C400" s="31">
        <v>124.15</v>
      </c>
      <c r="D400" s="36">
        <v>126.05</v>
      </c>
      <c r="E400" s="36">
        <v>121.1</v>
      </c>
      <c r="F400" s="36">
        <v>118.05</v>
      </c>
      <c r="G400" s="36">
        <v>113.1</v>
      </c>
      <c r="H400" s="36">
        <v>129.1</v>
      </c>
      <c r="I400" s="36">
        <v>134.05000000000001</v>
      </c>
      <c r="J400" s="36">
        <v>137.1</v>
      </c>
      <c r="K400" s="31">
        <v>131</v>
      </c>
      <c r="L400" s="31">
        <v>123</v>
      </c>
      <c r="M400" s="31">
        <v>93.826819999999998</v>
      </c>
      <c r="N400" s="1"/>
      <c r="O400" s="1"/>
    </row>
    <row r="401" spans="1:15" ht="12.75" customHeight="1">
      <c r="A401" s="33">
        <v>391</v>
      </c>
      <c r="B401" s="54" t="s">
        <v>488</v>
      </c>
      <c r="C401" s="31">
        <v>759.85</v>
      </c>
      <c r="D401" s="36">
        <v>763.63333333333333</v>
      </c>
      <c r="E401" s="36">
        <v>748.2166666666667</v>
      </c>
      <c r="F401" s="36">
        <v>736.58333333333337</v>
      </c>
      <c r="G401" s="36">
        <v>721.16666666666674</v>
      </c>
      <c r="H401" s="36">
        <v>775.26666666666665</v>
      </c>
      <c r="I401" s="36">
        <v>790.68333333333339</v>
      </c>
      <c r="J401" s="36">
        <v>802.31666666666661</v>
      </c>
      <c r="K401" s="31">
        <v>779.05</v>
      </c>
      <c r="L401" s="31">
        <v>752</v>
      </c>
      <c r="M401" s="31">
        <v>3.1719900000000001</v>
      </c>
      <c r="N401" s="1"/>
      <c r="O401" s="1"/>
    </row>
    <row r="402" spans="1:15" ht="12.75" customHeight="1">
      <c r="A402" s="33">
        <v>392</v>
      </c>
      <c r="B402" s="54" t="s">
        <v>489</v>
      </c>
      <c r="C402" s="31">
        <v>511.25</v>
      </c>
      <c r="D402" s="36">
        <v>514.43333333333328</v>
      </c>
      <c r="E402" s="36">
        <v>506.81666666666661</v>
      </c>
      <c r="F402" s="36">
        <v>502.38333333333333</v>
      </c>
      <c r="G402" s="36">
        <v>494.76666666666665</v>
      </c>
      <c r="H402" s="36">
        <v>518.86666666666656</v>
      </c>
      <c r="I402" s="36">
        <v>526.48333333333312</v>
      </c>
      <c r="J402" s="36">
        <v>530.91666666666652</v>
      </c>
      <c r="K402" s="31">
        <v>522.04999999999995</v>
      </c>
      <c r="L402" s="31">
        <v>510</v>
      </c>
      <c r="M402" s="31">
        <v>5.10562</v>
      </c>
      <c r="N402" s="1"/>
      <c r="O402" s="1"/>
    </row>
    <row r="403" spans="1:15" ht="12.75" customHeight="1">
      <c r="A403" s="33">
        <v>393</v>
      </c>
      <c r="B403" s="54" t="s">
        <v>502</v>
      </c>
      <c r="C403" s="31">
        <v>824.6</v>
      </c>
      <c r="D403" s="36">
        <v>827.2166666666667</v>
      </c>
      <c r="E403" s="36">
        <v>818.53333333333342</v>
      </c>
      <c r="F403" s="36">
        <v>812.4666666666667</v>
      </c>
      <c r="G403" s="36">
        <v>803.78333333333342</v>
      </c>
      <c r="H403" s="36">
        <v>833.28333333333342</v>
      </c>
      <c r="I403" s="36">
        <v>841.96666666666681</v>
      </c>
      <c r="J403" s="36">
        <v>848.03333333333342</v>
      </c>
      <c r="K403" s="31">
        <v>835.9</v>
      </c>
      <c r="L403" s="31">
        <v>821.15</v>
      </c>
      <c r="M403" s="31">
        <v>0.49637999999999999</v>
      </c>
      <c r="N403" s="1"/>
      <c r="O403" s="1"/>
    </row>
    <row r="404" spans="1:15" ht="12.75" customHeight="1">
      <c r="A404" s="33">
        <v>394</v>
      </c>
      <c r="B404" s="54" t="s">
        <v>503</v>
      </c>
      <c r="C404" s="31">
        <v>1580.4</v>
      </c>
      <c r="D404" s="36">
        <v>1581.6166666666668</v>
      </c>
      <c r="E404" s="36">
        <v>1564.5333333333335</v>
      </c>
      <c r="F404" s="36">
        <v>1548.6666666666667</v>
      </c>
      <c r="G404" s="36">
        <v>1531.5833333333335</v>
      </c>
      <c r="H404" s="36">
        <v>1597.4833333333336</v>
      </c>
      <c r="I404" s="36">
        <v>1614.5666666666666</v>
      </c>
      <c r="J404" s="36">
        <v>1630.4333333333336</v>
      </c>
      <c r="K404" s="31">
        <v>1598.7</v>
      </c>
      <c r="L404" s="31">
        <v>1565.75</v>
      </c>
      <c r="M404" s="31">
        <v>0.89031000000000005</v>
      </c>
      <c r="N404" s="1"/>
      <c r="O404" s="1"/>
    </row>
    <row r="405" spans="1:15" ht="12.75" customHeight="1">
      <c r="A405" s="33">
        <v>395</v>
      </c>
      <c r="B405" s="54" t="s">
        <v>181</v>
      </c>
      <c r="C405" s="31">
        <v>99.25</v>
      </c>
      <c r="D405" s="36">
        <v>98.933333333333337</v>
      </c>
      <c r="E405" s="36">
        <v>97.51666666666668</v>
      </c>
      <c r="F405" s="36">
        <v>95.783333333333346</v>
      </c>
      <c r="G405" s="36">
        <v>94.366666666666688</v>
      </c>
      <c r="H405" s="36">
        <v>100.66666666666667</v>
      </c>
      <c r="I405" s="36">
        <v>102.08333333333333</v>
      </c>
      <c r="J405" s="36">
        <v>103.81666666666666</v>
      </c>
      <c r="K405" s="31">
        <v>100.35</v>
      </c>
      <c r="L405" s="31">
        <v>97.2</v>
      </c>
      <c r="M405" s="31">
        <v>91.708039999999997</v>
      </c>
      <c r="N405" s="1"/>
      <c r="O405" s="1"/>
    </row>
    <row r="406" spans="1:15" ht="12.75" customHeight="1">
      <c r="A406" s="33">
        <v>396</v>
      </c>
      <c r="B406" s="54" t="s">
        <v>506</v>
      </c>
      <c r="C406" s="31">
        <v>7144</v>
      </c>
      <c r="D406" s="36">
        <v>7165.4833333333336</v>
      </c>
      <c r="E406" s="36">
        <v>7114.0166666666673</v>
      </c>
      <c r="F406" s="36">
        <v>7084.0333333333338</v>
      </c>
      <c r="G406" s="36">
        <v>7032.5666666666675</v>
      </c>
      <c r="H406" s="36">
        <v>7195.4666666666672</v>
      </c>
      <c r="I406" s="36">
        <v>7246.9333333333343</v>
      </c>
      <c r="J406" s="36">
        <v>7276.916666666667</v>
      </c>
      <c r="K406" s="31">
        <v>7216.95</v>
      </c>
      <c r="L406" s="31">
        <v>7135.5</v>
      </c>
      <c r="M406" s="31">
        <v>4.8280000000000003E-2</v>
      </c>
      <c r="N406" s="1"/>
      <c r="O406" s="1"/>
    </row>
    <row r="407" spans="1:15" ht="12.75" customHeight="1">
      <c r="A407" s="33">
        <v>397</v>
      </c>
      <c r="B407" s="54" t="s">
        <v>507</v>
      </c>
      <c r="C407" s="31">
        <v>1453.4</v>
      </c>
      <c r="D407" s="36">
        <v>1463.8</v>
      </c>
      <c r="E407" s="36">
        <v>1439.6</v>
      </c>
      <c r="F407" s="36">
        <v>1425.8</v>
      </c>
      <c r="G407" s="36">
        <v>1401.6</v>
      </c>
      <c r="H407" s="36">
        <v>1477.6</v>
      </c>
      <c r="I407" s="36">
        <v>1501.8000000000002</v>
      </c>
      <c r="J407" s="36">
        <v>1515.6</v>
      </c>
      <c r="K407" s="31">
        <v>1488</v>
      </c>
      <c r="L407" s="31">
        <v>1450</v>
      </c>
      <c r="M407" s="31">
        <v>0.27339999999999998</v>
      </c>
      <c r="N407" s="1"/>
      <c r="O407" s="1"/>
    </row>
    <row r="408" spans="1:15" ht="12.75" customHeight="1">
      <c r="A408" s="33">
        <v>398</v>
      </c>
      <c r="B408" s="54" t="s">
        <v>213</v>
      </c>
      <c r="C408" s="31">
        <v>819.95</v>
      </c>
      <c r="D408" s="36">
        <v>826.75</v>
      </c>
      <c r="E408" s="36">
        <v>812.25</v>
      </c>
      <c r="F408" s="36">
        <v>804.55</v>
      </c>
      <c r="G408" s="36">
        <v>790.05</v>
      </c>
      <c r="H408" s="36">
        <v>834.45</v>
      </c>
      <c r="I408" s="36">
        <v>848.95</v>
      </c>
      <c r="J408" s="36">
        <v>856.65000000000009</v>
      </c>
      <c r="K408" s="31">
        <v>841.25</v>
      </c>
      <c r="L408" s="31">
        <v>819.05</v>
      </c>
      <c r="M408" s="31">
        <v>17.37745</v>
      </c>
      <c r="N408" s="1"/>
      <c r="O408" s="1"/>
    </row>
    <row r="409" spans="1:15" ht="12.75" customHeight="1">
      <c r="A409" s="33">
        <v>399</v>
      </c>
      <c r="B409" s="54" t="s">
        <v>214</v>
      </c>
      <c r="C409" s="31">
        <v>1373.7</v>
      </c>
      <c r="D409" s="36">
        <v>1378.0833333333333</v>
      </c>
      <c r="E409" s="36">
        <v>1363.1666666666665</v>
      </c>
      <c r="F409" s="36">
        <v>1352.6333333333332</v>
      </c>
      <c r="G409" s="36">
        <v>1337.7166666666665</v>
      </c>
      <c r="H409" s="36">
        <v>1388.6166666666666</v>
      </c>
      <c r="I409" s="36">
        <v>1403.5333333333331</v>
      </c>
      <c r="J409" s="36">
        <v>1414.0666666666666</v>
      </c>
      <c r="K409" s="31">
        <v>1393</v>
      </c>
      <c r="L409" s="31">
        <v>1367.55</v>
      </c>
      <c r="M409" s="31">
        <v>13.242699999999999</v>
      </c>
      <c r="N409" s="1"/>
      <c r="O409" s="1"/>
    </row>
    <row r="410" spans="1:15" ht="12.75" customHeight="1">
      <c r="A410" s="33">
        <v>400</v>
      </c>
      <c r="B410" s="54" t="s">
        <v>508</v>
      </c>
      <c r="C410" s="31">
        <v>3226.35</v>
      </c>
      <c r="D410" s="36">
        <v>3250.15</v>
      </c>
      <c r="E410" s="36">
        <v>3186.3</v>
      </c>
      <c r="F410" s="36">
        <v>3146.25</v>
      </c>
      <c r="G410" s="36">
        <v>3082.4</v>
      </c>
      <c r="H410" s="36">
        <v>3290.2000000000003</v>
      </c>
      <c r="I410" s="36">
        <v>3354.0499999999997</v>
      </c>
      <c r="J410" s="36">
        <v>3394.1000000000004</v>
      </c>
      <c r="K410" s="31">
        <v>3314</v>
      </c>
      <c r="L410" s="31">
        <v>3210.1</v>
      </c>
      <c r="M410" s="31">
        <v>0.99245000000000005</v>
      </c>
      <c r="N410" s="1"/>
      <c r="O410" s="1"/>
    </row>
    <row r="411" spans="1:15" ht="12.75" customHeight="1">
      <c r="A411" s="33">
        <v>401</v>
      </c>
      <c r="B411" s="54" t="s">
        <v>509</v>
      </c>
      <c r="C411" s="31">
        <v>439.2</v>
      </c>
      <c r="D411" s="36">
        <v>439.31666666666666</v>
      </c>
      <c r="E411" s="36">
        <v>436.18333333333334</v>
      </c>
      <c r="F411" s="36">
        <v>433.16666666666669</v>
      </c>
      <c r="G411" s="36">
        <v>430.03333333333336</v>
      </c>
      <c r="H411" s="36">
        <v>442.33333333333331</v>
      </c>
      <c r="I411" s="36">
        <v>445.46666666666664</v>
      </c>
      <c r="J411" s="36">
        <v>448.48333333333329</v>
      </c>
      <c r="K411" s="31">
        <v>442.45</v>
      </c>
      <c r="L411" s="31">
        <v>436.3</v>
      </c>
      <c r="M411" s="31">
        <v>0.68296000000000001</v>
      </c>
      <c r="N411" s="1"/>
      <c r="O411" s="1"/>
    </row>
    <row r="412" spans="1:15" ht="12.75" customHeight="1">
      <c r="A412" s="33">
        <v>402</v>
      </c>
      <c r="B412" t="s">
        <v>510</v>
      </c>
      <c r="C412" s="31">
        <v>702.65</v>
      </c>
      <c r="D412" s="36">
        <v>703.5333333333333</v>
      </c>
      <c r="E412" s="36">
        <v>694.66666666666663</v>
      </c>
      <c r="F412" s="36">
        <v>686.68333333333328</v>
      </c>
      <c r="G412" s="36">
        <v>677.81666666666661</v>
      </c>
      <c r="H412" s="36">
        <v>711.51666666666665</v>
      </c>
      <c r="I412" s="36">
        <v>720.38333333333344</v>
      </c>
      <c r="J412" s="36">
        <v>728.36666666666667</v>
      </c>
      <c r="K412" s="31">
        <v>712.4</v>
      </c>
      <c r="L412" s="31">
        <v>695.55</v>
      </c>
      <c r="M412" s="31">
        <v>0.31136999999999998</v>
      </c>
      <c r="N412" s="1"/>
      <c r="O412" s="1"/>
    </row>
    <row r="413" spans="1:15" ht="12.75" customHeight="1">
      <c r="A413" s="33">
        <v>403</v>
      </c>
      <c r="B413" s="54" t="s">
        <v>216</v>
      </c>
      <c r="C413" s="31">
        <v>26392</v>
      </c>
      <c r="D413" s="36">
        <v>26506.866666666669</v>
      </c>
      <c r="E413" s="36">
        <v>26191.133333333339</v>
      </c>
      <c r="F413" s="36">
        <v>25990.26666666667</v>
      </c>
      <c r="G413" s="36">
        <v>25674.53333333334</v>
      </c>
      <c r="H413" s="36">
        <v>26707.733333333337</v>
      </c>
      <c r="I413" s="36">
        <v>27023.466666666667</v>
      </c>
      <c r="J413" s="36">
        <v>27224.333333333336</v>
      </c>
      <c r="K413" s="31">
        <v>26822.6</v>
      </c>
      <c r="L413" s="31">
        <v>26306</v>
      </c>
      <c r="M413" s="31">
        <v>0.20562</v>
      </c>
      <c r="N413" s="1"/>
      <c r="O413" s="1"/>
    </row>
    <row r="414" spans="1:15" ht="12.75" customHeight="1">
      <c r="A414" s="33">
        <v>404</v>
      </c>
      <c r="B414" s="54" t="s">
        <v>511</v>
      </c>
      <c r="C414" s="31">
        <v>54.05</v>
      </c>
      <c r="D414" s="36">
        <v>54.5</v>
      </c>
      <c r="E414" s="36">
        <v>53.55</v>
      </c>
      <c r="F414" s="36">
        <v>53.05</v>
      </c>
      <c r="G414" s="36">
        <v>52.099999999999994</v>
      </c>
      <c r="H414" s="36">
        <v>55</v>
      </c>
      <c r="I414" s="36">
        <v>55.95</v>
      </c>
      <c r="J414" s="36">
        <v>56.45</v>
      </c>
      <c r="K414" s="31">
        <v>55.45</v>
      </c>
      <c r="L414" s="31">
        <v>54</v>
      </c>
      <c r="M414" s="31">
        <v>112.94126</v>
      </c>
      <c r="N414" s="1"/>
      <c r="O414" s="1"/>
    </row>
    <row r="415" spans="1:15" ht="12.75" customHeight="1">
      <c r="A415" s="33">
        <v>405</v>
      </c>
      <c r="B415" s="54" t="s">
        <v>219</v>
      </c>
      <c r="C415" s="31">
        <v>1912.5</v>
      </c>
      <c r="D415" s="36">
        <v>1912.8500000000001</v>
      </c>
      <c r="E415" s="36">
        <v>1901.1000000000004</v>
      </c>
      <c r="F415" s="36">
        <v>1889.7000000000003</v>
      </c>
      <c r="G415" s="36">
        <v>1877.9500000000005</v>
      </c>
      <c r="H415" s="36">
        <v>1924.2500000000002</v>
      </c>
      <c r="I415" s="36">
        <v>1935.9999999999998</v>
      </c>
      <c r="J415" s="36">
        <v>1947.4</v>
      </c>
      <c r="K415" s="31">
        <v>1924.6</v>
      </c>
      <c r="L415" s="31">
        <v>1901.45</v>
      </c>
      <c r="M415" s="31">
        <v>6.3336199999999998</v>
      </c>
      <c r="N415" s="1"/>
      <c r="O415" s="1"/>
    </row>
    <row r="416" spans="1:15" ht="12.75" customHeight="1">
      <c r="A416" s="33">
        <v>406</v>
      </c>
      <c r="B416" s="54" t="s">
        <v>512</v>
      </c>
      <c r="C416" s="31">
        <v>438.65</v>
      </c>
      <c r="D416" s="36">
        <v>442.9666666666667</v>
      </c>
      <c r="E416" s="36">
        <v>430.68333333333339</v>
      </c>
      <c r="F416" s="36">
        <v>422.7166666666667</v>
      </c>
      <c r="G416" s="36">
        <v>410.43333333333339</v>
      </c>
      <c r="H416" s="36">
        <v>450.93333333333339</v>
      </c>
      <c r="I416" s="36">
        <v>463.2166666666667</v>
      </c>
      <c r="J416" s="36">
        <v>471.18333333333339</v>
      </c>
      <c r="K416" s="31">
        <v>455.25</v>
      </c>
      <c r="L416" s="31">
        <v>435</v>
      </c>
      <c r="M416" s="31">
        <v>9.9710900000000002</v>
      </c>
      <c r="N416" s="1"/>
      <c r="O416" s="1"/>
    </row>
    <row r="417" spans="1:15" ht="12.75" customHeight="1">
      <c r="A417" s="33">
        <v>407</v>
      </c>
      <c r="B417" s="54" t="s">
        <v>217</v>
      </c>
      <c r="C417" s="31">
        <v>3778.75</v>
      </c>
      <c r="D417" s="36">
        <v>3790.15</v>
      </c>
      <c r="E417" s="36">
        <v>3749.4</v>
      </c>
      <c r="F417" s="36">
        <v>3720.05</v>
      </c>
      <c r="G417" s="36">
        <v>3679.3</v>
      </c>
      <c r="H417" s="36">
        <v>3819.5</v>
      </c>
      <c r="I417" s="36">
        <v>3860.25</v>
      </c>
      <c r="J417" s="36">
        <v>3889.6</v>
      </c>
      <c r="K417" s="31">
        <v>3830.9</v>
      </c>
      <c r="L417" s="31">
        <v>3760.8</v>
      </c>
      <c r="M417" s="31">
        <v>1.4879599999999999</v>
      </c>
      <c r="N417" s="1"/>
      <c r="O417" s="1"/>
    </row>
    <row r="418" spans="1:15" ht="12.75" customHeight="1">
      <c r="A418" s="33">
        <v>408</v>
      </c>
      <c r="B418" s="54" t="s">
        <v>504</v>
      </c>
      <c r="C418" s="31">
        <v>76.650000000000006</v>
      </c>
      <c r="D418" s="36">
        <v>77.05</v>
      </c>
      <c r="E418" s="36">
        <v>73.199999999999989</v>
      </c>
      <c r="F418" s="36">
        <v>69.749999999999986</v>
      </c>
      <c r="G418" s="36">
        <v>65.899999999999977</v>
      </c>
      <c r="H418" s="36">
        <v>80.5</v>
      </c>
      <c r="I418" s="36">
        <v>84.35</v>
      </c>
      <c r="J418" s="36">
        <v>87.800000000000011</v>
      </c>
      <c r="K418" s="31">
        <v>80.900000000000006</v>
      </c>
      <c r="L418" s="31">
        <v>73.599999999999994</v>
      </c>
      <c r="M418" s="31">
        <v>699.77045999999996</v>
      </c>
      <c r="N418" s="1"/>
      <c r="O418" s="1"/>
    </row>
    <row r="419" spans="1:15" ht="12.75" customHeight="1">
      <c r="A419" s="33">
        <v>409</v>
      </c>
      <c r="B419" s="54" t="s">
        <v>505</v>
      </c>
      <c r="C419" s="31">
        <v>5199.55</v>
      </c>
      <c r="D419" s="36">
        <v>5208.1833333333334</v>
      </c>
      <c r="E419" s="36">
        <v>5171.3666666666668</v>
      </c>
      <c r="F419" s="36">
        <v>5143.1833333333334</v>
      </c>
      <c r="G419" s="36">
        <v>5106.3666666666668</v>
      </c>
      <c r="H419" s="36">
        <v>5236.3666666666668</v>
      </c>
      <c r="I419" s="36">
        <v>5273.1833333333343</v>
      </c>
      <c r="J419" s="36">
        <v>5301.3666666666668</v>
      </c>
      <c r="K419" s="31">
        <v>5245</v>
      </c>
      <c r="L419" s="31">
        <v>5180</v>
      </c>
      <c r="M419" s="31">
        <v>6.8589999999999998E-2</v>
      </c>
      <c r="N419" s="1"/>
      <c r="O419" s="1"/>
    </row>
    <row r="420" spans="1:15" ht="12.75" customHeight="1">
      <c r="A420" s="33">
        <v>410</v>
      </c>
      <c r="B420" s="54" t="s">
        <v>513</v>
      </c>
      <c r="C420" s="31">
        <v>671.4</v>
      </c>
      <c r="D420" s="36">
        <v>674.53333333333342</v>
      </c>
      <c r="E420" s="36">
        <v>664.06666666666683</v>
      </c>
      <c r="F420" s="36">
        <v>656.73333333333346</v>
      </c>
      <c r="G420" s="36">
        <v>646.26666666666688</v>
      </c>
      <c r="H420" s="36">
        <v>681.86666666666679</v>
      </c>
      <c r="I420" s="36">
        <v>692.33333333333326</v>
      </c>
      <c r="J420" s="36">
        <v>699.66666666666674</v>
      </c>
      <c r="K420" s="31">
        <v>685</v>
      </c>
      <c r="L420" s="31">
        <v>667.2</v>
      </c>
      <c r="M420" s="31">
        <v>3.6545700000000001</v>
      </c>
      <c r="N420" s="1"/>
      <c r="O420" s="1"/>
    </row>
    <row r="421" spans="1:15" ht="12.75" customHeight="1">
      <c r="A421" s="33">
        <v>411</v>
      </c>
      <c r="B421" s="54" t="s">
        <v>514</v>
      </c>
      <c r="C421" s="31">
        <v>4613.3500000000004</v>
      </c>
      <c r="D421" s="36">
        <v>4636.9333333333334</v>
      </c>
      <c r="E421" s="36">
        <v>4575.8666666666668</v>
      </c>
      <c r="F421" s="36">
        <v>4538.3833333333332</v>
      </c>
      <c r="G421" s="36">
        <v>4477.3166666666666</v>
      </c>
      <c r="H421" s="36">
        <v>4674.416666666667</v>
      </c>
      <c r="I421" s="36">
        <v>4735.4833333333345</v>
      </c>
      <c r="J421" s="36">
        <v>4772.9666666666672</v>
      </c>
      <c r="K421" s="31">
        <v>4698</v>
      </c>
      <c r="L421" s="31">
        <v>4599.45</v>
      </c>
      <c r="M421" s="31">
        <v>0.30016999999999999</v>
      </c>
      <c r="N421" s="1"/>
      <c r="O421" s="1"/>
    </row>
    <row r="422" spans="1:15" ht="12.75" customHeight="1">
      <c r="A422" s="33">
        <v>412</v>
      </c>
      <c r="B422" s="54" t="s">
        <v>296</v>
      </c>
      <c r="C422" s="31">
        <v>598.9</v>
      </c>
      <c r="D422" s="36">
        <v>595.30000000000007</v>
      </c>
      <c r="E422" s="36">
        <v>590.60000000000014</v>
      </c>
      <c r="F422" s="36">
        <v>582.30000000000007</v>
      </c>
      <c r="G422" s="36">
        <v>577.60000000000014</v>
      </c>
      <c r="H422" s="36">
        <v>603.60000000000014</v>
      </c>
      <c r="I422" s="36">
        <v>608.30000000000018</v>
      </c>
      <c r="J422" s="36">
        <v>616.60000000000014</v>
      </c>
      <c r="K422" s="31">
        <v>600</v>
      </c>
      <c r="L422" s="31">
        <v>587</v>
      </c>
      <c r="M422" s="31">
        <v>10.344720000000001</v>
      </c>
      <c r="N422" s="1"/>
      <c r="O422" s="1"/>
    </row>
    <row r="423" spans="1:15" ht="12.75" customHeight="1">
      <c r="A423" s="33">
        <v>413</v>
      </c>
      <c r="B423" s="54" t="s">
        <v>515</v>
      </c>
      <c r="C423" s="31">
        <v>1078.5999999999999</v>
      </c>
      <c r="D423" s="36">
        <v>1080.95</v>
      </c>
      <c r="E423" s="36">
        <v>1067.95</v>
      </c>
      <c r="F423" s="36">
        <v>1057.3</v>
      </c>
      <c r="G423" s="36">
        <v>1044.3</v>
      </c>
      <c r="H423" s="36">
        <v>1091.6000000000001</v>
      </c>
      <c r="I423" s="36">
        <v>1104.6000000000001</v>
      </c>
      <c r="J423" s="36">
        <v>1115.2500000000002</v>
      </c>
      <c r="K423" s="31">
        <v>1093.95</v>
      </c>
      <c r="L423" s="31">
        <v>1070.3</v>
      </c>
      <c r="M423" s="31">
        <v>1.93126</v>
      </c>
      <c r="N423" s="1"/>
      <c r="O423" s="1"/>
    </row>
    <row r="424" spans="1:15" ht="12.75" customHeight="1">
      <c r="A424" s="33">
        <v>414</v>
      </c>
      <c r="B424" s="54" t="s">
        <v>218</v>
      </c>
      <c r="C424" s="31">
        <v>2368.6999999999998</v>
      </c>
      <c r="D424" s="36">
        <v>2354.6833333333329</v>
      </c>
      <c r="E424" s="36">
        <v>2335.766666666666</v>
      </c>
      <c r="F424" s="36">
        <v>2302.833333333333</v>
      </c>
      <c r="G424" s="36">
        <v>2283.9166666666661</v>
      </c>
      <c r="H424" s="36">
        <v>2387.6166666666659</v>
      </c>
      <c r="I424" s="36">
        <v>2406.5333333333328</v>
      </c>
      <c r="J424" s="36">
        <v>2439.4666666666658</v>
      </c>
      <c r="K424" s="31">
        <v>2373.6</v>
      </c>
      <c r="L424" s="31">
        <v>2321.75</v>
      </c>
      <c r="M424" s="31">
        <v>5.2885200000000001</v>
      </c>
      <c r="N424" s="1"/>
      <c r="O424" s="1"/>
    </row>
    <row r="425" spans="1:15" ht="12.75" customHeight="1">
      <c r="A425" s="33">
        <v>415</v>
      </c>
      <c r="B425" s="54" t="s">
        <v>516</v>
      </c>
      <c r="C425" s="31">
        <v>630.45000000000005</v>
      </c>
      <c r="D425" s="36">
        <v>635.83333333333337</v>
      </c>
      <c r="E425" s="36">
        <v>614.9666666666667</v>
      </c>
      <c r="F425" s="36">
        <v>599.48333333333335</v>
      </c>
      <c r="G425" s="36">
        <v>578.61666666666667</v>
      </c>
      <c r="H425" s="36">
        <v>651.31666666666672</v>
      </c>
      <c r="I425" s="36">
        <v>672.18333333333328</v>
      </c>
      <c r="J425" s="36">
        <v>687.66666666666674</v>
      </c>
      <c r="K425" s="31">
        <v>656.7</v>
      </c>
      <c r="L425" s="31">
        <v>620.35</v>
      </c>
      <c r="M425" s="31">
        <v>8.8773700000000009</v>
      </c>
      <c r="N425" s="1"/>
      <c r="O425" s="1"/>
    </row>
    <row r="426" spans="1:15" ht="12.75" customHeight="1">
      <c r="A426" s="33">
        <v>416</v>
      </c>
      <c r="B426" s="54" t="s">
        <v>215</v>
      </c>
      <c r="C426" s="31">
        <v>603.95000000000005</v>
      </c>
      <c r="D426" s="36">
        <v>603.13333333333333</v>
      </c>
      <c r="E426" s="36">
        <v>597.86666666666667</v>
      </c>
      <c r="F426" s="36">
        <v>591.7833333333333</v>
      </c>
      <c r="G426" s="36">
        <v>586.51666666666665</v>
      </c>
      <c r="H426" s="36">
        <v>609.2166666666667</v>
      </c>
      <c r="I426" s="36">
        <v>614.48333333333335</v>
      </c>
      <c r="J426" s="36">
        <v>620.56666666666672</v>
      </c>
      <c r="K426" s="31">
        <v>608.4</v>
      </c>
      <c r="L426" s="31">
        <v>597.04999999999995</v>
      </c>
      <c r="M426" s="31">
        <v>193.05054999999999</v>
      </c>
      <c r="N426" s="1"/>
      <c r="O426" s="1"/>
    </row>
    <row r="427" spans="1:15" ht="12.75" customHeight="1">
      <c r="A427" s="33">
        <v>417</v>
      </c>
      <c r="B427" s="54" t="s">
        <v>212</v>
      </c>
      <c r="C427" s="31">
        <v>96.9</v>
      </c>
      <c r="D427" s="36">
        <v>97.050000000000011</v>
      </c>
      <c r="E427" s="36">
        <v>96.15000000000002</v>
      </c>
      <c r="F427" s="36">
        <v>95.4</v>
      </c>
      <c r="G427" s="36">
        <v>94.500000000000014</v>
      </c>
      <c r="H427" s="36">
        <v>97.800000000000026</v>
      </c>
      <c r="I427" s="36">
        <v>98.7</v>
      </c>
      <c r="J427" s="36">
        <v>99.450000000000031</v>
      </c>
      <c r="K427" s="31">
        <v>97.95</v>
      </c>
      <c r="L427" s="31">
        <v>96.3</v>
      </c>
      <c r="M427" s="31">
        <v>209.29184000000001</v>
      </c>
      <c r="N427" s="1"/>
      <c r="O427" s="1"/>
    </row>
    <row r="428" spans="1:15" ht="12.75" customHeight="1">
      <c r="A428" s="33">
        <v>418</v>
      </c>
      <c r="B428" s="54" t="s">
        <v>517</v>
      </c>
      <c r="C428" s="31">
        <v>361.2</v>
      </c>
      <c r="D428" s="36">
        <v>360.26666666666671</v>
      </c>
      <c r="E428" s="36">
        <v>353.03333333333342</v>
      </c>
      <c r="F428" s="36">
        <v>344.86666666666673</v>
      </c>
      <c r="G428" s="36">
        <v>337.63333333333344</v>
      </c>
      <c r="H428" s="36">
        <v>368.43333333333339</v>
      </c>
      <c r="I428" s="36">
        <v>375.66666666666663</v>
      </c>
      <c r="J428" s="36">
        <v>383.83333333333337</v>
      </c>
      <c r="K428" s="31">
        <v>367.5</v>
      </c>
      <c r="L428" s="31">
        <v>352.1</v>
      </c>
      <c r="M428" s="31">
        <v>2.4080599999999999</v>
      </c>
      <c r="N428" s="1"/>
      <c r="O428" s="1"/>
    </row>
    <row r="429" spans="1:15" ht="12.75" customHeight="1">
      <c r="A429" s="33">
        <v>419</v>
      </c>
      <c r="B429" s="54" t="s">
        <v>518</v>
      </c>
      <c r="C429" s="31">
        <v>166.1</v>
      </c>
      <c r="D429" s="36">
        <v>167.58333333333334</v>
      </c>
      <c r="E429" s="36">
        <v>163.66666666666669</v>
      </c>
      <c r="F429" s="36">
        <v>161.23333333333335</v>
      </c>
      <c r="G429" s="36">
        <v>157.31666666666669</v>
      </c>
      <c r="H429" s="36">
        <v>170.01666666666668</v>
      </c>
      <c r="I429" s="36">
        <v>173.93333333333337</v>
      </c>
      <c r="J429" s="36">
        <v>176.36666666666667</v>
      </c>
      <c r="K429" s="31">
        <v>171.5</v>
      </c>
      <c r="L429" s="31">
        <v>165.15</v>
      </c>
      <c r="M429" s="31">
        <v>17.290679999999998</v>
      </c>
      <c r="N429" s="1"/>
      <c r="O429" s="1"/>
    </row>
    <row r="430" spans="1:15" ht="12.75" customHeight="1">
      <c r="A430" s="33">
        <v>420</v>
      </c>
      <c r="B430" s="54" t="s">
        <v>519</v>
      </c>
      <c r="C430" s="31">
        <v>424</v>
      </c>
      <c r="D430" s="36">
        <v>424.66666666666669</v>
      </c>
      <c r="E430" s="36">
        <v>419.33333333333337</v>
      </c>
      <c r="F430" s="36">
        <v>414.66666666666669</v>
      </c>
      <c r="G430" s="36">
        <v>409.33333333333337</v>
      </c>
      <c r="H430" s="36">
        <v>429.33333333333337</v>
      </c>
      <c r="I430" s="36">
        <v>434.66666666666674</v>
      </c>
      <c r="J430" s="36">
        <v>439.33333333333337</v>
      </c>
      <c r="K430" s="31">
        <v>430</v>
      </c>
      <c r="L430" s="31">
        <v>420</v>
      </c>
      <c r="M430" s="31">
        <v>1.96031</v>
      </c>
      <c r="N430" s="1"/>
      <c r="O430" s="1"/>
    </row>
    <row r="431" spans="1:15" ht="12.75" customHeight="1">
      <c r="A431" s="33">
        <v>421</v>
      </c>
      <c r="B431" s="54" t="s">
        <v>520</v>
      </c>
      <c r="C431" s="31">
        <v>234.75</v>
      </c>
      <c r="D431" s="36">
        <v>236.51666666666665</v>
      </c>
      <c r="E431" s="36">
        <v>230.98333333333329</v>
      </c>
      <c r="F431" s="36">
        <v>227.21666666666664</v>
      </c>
      <c r="G431" s="36">
        <v>221.68333333333328</v>
      </c>
      <c r="H431" s="36">
        <v>240.2833333333333</v>
      </c>
      <c r="I431" s="36">
        <v>245.81666666666666</v>
      </c>
      <c r="J431" s="36">
        <v>249.58333333333331</v>
      </c>
      <c r="K431" s="31">
        <v>242.05</v>
      </c>
      <c r="L431" s="31">
        <v>232.75</v>
      </c>
      <c r="M431" s="31">
        <v>5.1373800000000003</v>
      </c>
      <c r="N431" s="1"/>
      <c r="O431" s="1"/>
    </row>
    <row r="432" spans="1:15" ht="12.75" customHeight="1">
      <c r="A432" s="33">
        <v>422</v>
      </c>
      <c r="B432" s="54" t="s">
        <v>220</v>
      </c>
      <c r="C432" s="31">
        <v>1147.6500000000001</v>
      </c>
      <c r="D432" s="36">
        <v>1149.0666666666666</v>
      </c>
      <c r="E432" s="36">
        <v>1141.1333333333332</v>
      </c>
      <c r="F432" s="36">
        <v>1134.6166666666666</v>
      </c>
      <c r="G432" s="36">
        <v>1126.6833333333332</v>
      </c>
      <c r="H432" s="36">
        <v>1155.5833333333333</v>
      </c>
      <c r="I432" s="36">
        <v>1163.5166666666667</v>
      </c>
      <c r="J432" s="36">
        <v>1170.0333333333333</v>
      </c>
      <c r="K432" s="31">
        <v>1157</v>
      </c>
      <c r="L432" s="31">
        <v>1142.55</v>
      </c>
      <c r="M432" s="31">
        <v>9.6284200000000002</v>
      </c>
      <c r="N432" s="1"/>
      <c r="O432" s="1"/>
    </row>
    <row r="433" spans="1:15" ht="12.75" customHeight="1">
      <c r="A433" s="33">
        <v>423</v>
      </c>
      <c r="B433" s="54" t="s">
        <v>221</v>
      </c>
      <c r="C433" s="31">
        <v>593.6</v>
      </c>
      <c r="D433" s="36">
        <v>596.26666666666677</v>
      </c>
      <c r="E433" s="36">
        <v>589.58333333333348</v>
      </c>
      <c r="F433" s="36">
        <v>585.56666666666672</v>
      </c>
      <c r="G433" s="36">
        <v>578.88333333333344</v>
      </c>
      <c r="H433" s="36">
        <v>600.28333333333353</v>
      </c>
      <c r="I433" s="36">
        <v>606.9666666666667</v>
      </c>
      <c r="J433" s="36">
        <v>610.98333333333358</v>
      </c>
      <c r="K433" s="31">
        <v>602.95000000000005</v>
      </c>
      <c r="L433" s="31">
        <v>592.25</v>
      </c>
      <c r="M433" s="31">
        <v>4.76309</v>
      </c>
      <c r="N433" s="1"/>
      <c r="O433" s="1"/>
    </row>
    <row r="434" spans="1:15" ht="12.75" customHeight="1">
      <c r="A434" s="33">
        <v>424</v>
      </c>
      <c r="B434" s="54" t="s">
        <v>521</v>
      </c>
      <c r="C434" s="31">
        <v>2880</v>
      </c>
      <c r="D434" s="36">
        <v>2821.6666666666665</v>
      </c>
      <c r="E434" s="36">
        <v>2743.333333333333</v>
      </c>
      <c r="F434" s="36">
        <v>2606.6666666666665</v>
      </c>
      <c r="G434" s="36">
        <v>2528.333333333333</v>
      </c>
      <c r="H434" s="36">
        <v>2958.333333333333</v>
      </c>
      <c r="I434" s="36">
        <v>3036.6666666666661</v>
      </c>
      <c r="J434" s="36">
        <v>3173.333333333333</v>
      </c>
      <c r="K434" s="31">
        <v>2900</v>
      </c>
      <c r="L434" s="31">
        <v>2685</v>
      </c>
      <c r="M434" s="31">
        <v>1.30185</v>
      </c>
      <c r="N434" s="1"/>
      <c r="O434" s="1"/>
    </row>
    <row r="435" spans="1:15" ht="12.75" customHeight="1">
      <c r="A435" s="33">
        <v>425</v>
      </c>
      <c r="B435" s="54" t="s">
        <v>522</v>
      </c>
      <c r="C435" s="31">
        <v>1241.5999999999999</v>
      </c>
      <c r="D435" s="36">
        <v>1236.55</v>
      </c>
      <c r="E435" s="36">
        <v>1225.4499999999998</v>
      </c>
      <c r="F435" s="36">
        <v>1209.3</v>
      </c>
      <c r="G435" s="36">
        <v>1198.1999999999998</v>
      </c>
      <c r="H435" s="36">
        <v>1252.6999999999998</v>
      </c>
      <c r="I435" s="36">
        <v>1263.7999999999997</v>
      </c>
      <c r="J435" s="36">
        <v>1279.9499999999998</v>
      </c>
      <c r="K435" s="31">
        <v>1247.6500000000001</v>
      </c>
      <c r="L435" s="31">
        <v>1220.4000000000001</v>
      </c>
      <c r="M435" s="31">
        <v>0.32682</v>
      </c>
      <c r="N435" s="1"/>
      <c r="O435" s="1"/>
    </row>
    <row r="436" spans="1:15" ht="12.75" customHeight="1">
      <c r="A436" s="33">
        <v>426</v>
      </c>
      <c r="B436" s="54" t="s">
        <v>523</v>
      </c>
      <c r="C436" s="31">
        <v>433</v>
      </c>
      <c r="D436" s="36">
        <v>429.05</v>
      </c>
      <c r="E436" s="36">
        <v>421.95000000000005</v>
      </c>
      <c r="F436" s="36">
        <v>410.90000000000003</v>
      </c>
      <c r="G436" s="36">
        <v>403.80000000000007</v>
      </c>
      <c r="H436" s="36">
        <v>440.1</v>
      </c>
      <c r="I436" s="36">
        <v>447.20000000000005</v>
      </c>
      <c r="J436" s="36">
        <v>458.25</v>
      </c>
      <c r="K436" s="31">
        <v>436.15</v>
      </c>
      <c r="L436" s="31">
        <v>418</v>
      </c>
      <c r="M436" s="31">
        <v>7.8999899999999998</v>
      </c>
      <c r="N436" s="1"/>
      <c r="O436" s="1"/>
    </row>
    <row r="437" spans="1:15" ht="12.75" customHeight="1">
      <c r="A437" s="33">
        <v>427</v>
      </c>
      <c r="B437" s="54" t="s">
        <v>524</v>
      </c>
      <c r="C437" s="31">
        <v>417.45</v>
      </c>
      <c r="D437" s="36">
        <v>416.66666666666669</v>
      </c>
      <c r="E437" s="36">
        <v>413.03333333333336</v>
      </c>
      <c r="F437" s="36">
        <v>408.61666666666667</v>
      </c>
      <c r="G437" s="36">
        <v>404.98333333333335</v>
      </c>
      <c r="H437" s="36">
        <v>421.08333333333337</v>
      </c>
      <c r="I437" s="36">
        <v>424.7166666666667</v>
      </c>
      <c r="J437" s="36">
        <v>429.13333333333338</v>
      </c>
      <c r="K437" s="31">
        <v>420.3</v>
      </c>
      <c r="L437" s="31">
        <v>412.25</v>
      </c>
      <c r="M437" s="31">
        <v>0.59763999999999995</v>
      </c>
      <c r="N437" s="1"/>
      <c r="O437" s="1"/>
    </row>
    <row r="438" spans="1:15" ht="12.75" customHeight="1">
      <c r="A438" s="33">
        <v>428</v>
      </c>
      <c r="B438" s="54" t="s">
        <v>525</v>
      </c>
      <c r="C438" s="31">
        <v>4112.45</v>
      </c>
      <c r="D438" s="36">
        <v>4100.833333333333</v>
      </c>
      <c r="E438" s="36">
        <v>4026.6666666666661</v>
      </c>
      <c r="F438" s="36">
        <v>3940.8833333333332</v>
      </c>
      <c r="G438" s="36">
        <v>3866.7166666666662</v>
      </c>
      <c r="H438" s="36">
        <v>4186.6166666666659</v>
      </c>
      <c r="I438" s="36">
        <v>4260.7833333333319</v>
      </c>
      <c r="J438" s="36">
        <v>4346.5666666666657</v>
      </c>
      <c r="K438" s="31">
        <v>4175</v>
      </c>
      <c r="L438" s="31">
        <v>4015.05</v>
      </c>
      <c r="M438" s="31">
        <v>2.38348</v>
      </c>
      <c r="N438" s="1"/>
      <c r="O438" s="1"/>
    </row>
    <row r="439" spans="1:15" ht="12.75" customHeight="1">
      <c r="A439" s="33">
        <v>429</v>
      </c>
      <c r="B439" s="54" t="s">
        <v>526</v>
      </c>
      <c r="C439" s="31">
        <v>554.4</v>
      </c>
      <c r="D439" s="36">
        <v>555.93333333333328</v>
      </c>
      <c r="E439" s="36">
        <v>548.46666666666658</v>
      </c>
      <c r="F439" s="36">
        <v>542.5333333333333</v>
      </c>
      <c r="G439" s="36">
        <v>535.06666666666661</v>
      </c>
      <c r="H439" s="36">
        <v>561.86666666666656</v>
      </c>
      <c r="I439" s="36">
        <v>569.33333333333326</v>
      </c>
      <c r="J439" s="36">
        <v>575.26666666666654</v>
      </c>
      <c r="K439" s="31">
        <v>563.4</v>
      </c>
      <c r="L439" s="31">
        <v>550</v>
      </c>
      <c r="M439" s="31">
        <v>6.18187</v>
      </c>
      <c r="N439" s="1"/>
      <c r="O439" s="1"/>
    </row>
    <row r="440" spans="1:15" ht="12.75" customHeight="1">
      <c r="A440" s="33">
        <v>430</v>
      </c>
      <c r="B440" s="54" t="s">
        <v>527</v>
      </c>
      <c r="C440" s="31">
        <v>24.75</v>
      </c>
      <c r="D440" s="36">
        <v>24.783333333333331</v>
      </c>
      <c r="E440" s="36">
        <v>24.466666666666661</v>
      </c>
      <c r="F440" s="36">
        <v>24.18333333333333</v>
      </c>
      <c r="G440" s="36">
        <v>23.86666666666666</v>
      </c>
      <c r="H440" s="36">
        <v>25.066666666666663</v>
      </c>
      <c r="I440" s="36">
        <v>25.383333333333333</v>
      </c>
      <c r="J440" s="36">
        <v>25.666666666666664</v>
      </c>
      <c r="K440" s="31">
        <v>25.1</v>
      </c>
      <c r="L440" s="31">
        <v>24.5</v>
      </c>
      <c r="M440" s="31">
        <v>1422.7003999999999</v>
      </c>
      <c r="N440" s="1"/>
      <c r="O440" s="1"/>
    </row>
    <row r="441" spans="1:15" ht="12.75" customHeight="1">
      <c r="A441" s="33">
        <v>431</v>
      </c>
      <c r="B441" s="54" t="s">
        <v>528</v>
      </c>
      <c r="C441" s="31">
        <v>291.60000000000002</v>
      </c>
      <c r="D441" s="36">
        <v>294.7833333333333</v>
      </c>
      <c r="E441" s="36">
        <v>284.86666666666662</v>
      </c>
      <c r="F441" s="36">
        <v>278.13333333333333</v>
      </c>
      <c r="G441" s="36">
        <v>268.21666666666664</v>
      </c>
      <c r="H441" s="36">
        <v>301.51666666666659</v>
      </c>
      <c r="I441" s="36">
        <v>311.43333333333334</v>
      </c>
      <c r="J441" s="36">
        <v>318.16666666666657</v>
      </c>
      <c r="K441" s="31">
        <v>304.7</v>
      </c>
      <c r="L441" s="31">
        <v>288.05</v>
      </c>
      <c r="M441" s="31">
        <v>16.913789999999999</v>
      </c>
      <c r="N441" s="1"/>
      <c r="O441" s="1"/>
    </row>
    <row r="442" spans="1:15" ht="12.75" customHeight="1">
      <c r="A442" s="33">
        <v>432</v>
      </c>
      <c r="B442" s="54" t="s">
        <v>222</v>
      </c>
      <c r="C442" s="31">
        <v>800.7</v>
      </c>
      <c r="D442" s="36">
        <v>808.56666666666661</v>
      </c>
      <c r="E442" s="36">
        <v>787.38333333333321</v>
      </c>
      <c r="F442" s="36">
        <v>774.06666666666661</v>
      </c>
      <c r="G442" s="36">
        <v>752.88333333333321</v>
      </c>
      <c r="H442" s="36">
        <v>821.88333333333321</v>
      </c>
      <c r="I442" s="36">
        <v>843.06666666666661</v>
      </c>
      <c r="J442" s="36">
        <v>856.38333333333321</v>
      </c>
      <c r="K442" s="31">
        <v>829.75</v>
      </c>
      <c r="L442" s="31">
        <v>795.25</v>
      </c>
      <c r="M442" s="31">
        <v>12.82316</v>
      </c>
      <c r="N442" s="1"/>
      <c r="O442" s="1"/>
    </row>
    <row r="443" spans="1:15" ht="12.75" customHeight="1">
      <c r="A443" s="33">
        <v>433</v>
      </c>
      <c r="B443" s="54" t="s">
        <v>861</v>
      </c>
      <c r="C443" s="31">
        <v>550.85</v>
      </c>
      <c r="D443" s="36">
        <v>560.48333333333323</v>
      </c>
      <c r="E443" s="36">
        <v>535.96666666666647</v>
      </c>
      <c r="F443" s="36">
        <v>521.08333333333326</v>
      </c>
      <c r="G443" s="36">
        <v>496.56666666666649</v>
      </c>
      <c r="H443" s="36">
        <v>575.36666666666645</v>
      </c>
      <c r="I443" s="36">
        <v>599.8833333333331</v>
      </c>
      <c r="J443" s="36">
        <v>614.76666666666642</v>
      </c>
      <c r="K443" s="31">
        <v>585</v>
      </c>
      <c r="L443" s="31">
        <v>545.6</v>
      </c>
      <c r="M443" s="31">
        <v>7.2831099999999998</v>
      </c>
      <c r="N443" s="1"/>
      <c r="O443" s="1"/>
    </row>
    <row r="444" spans="1:15" ht="12.75" customHeight="1">
      <c r="A444" s="33">
        <v>434</v>
      </c>
      <c r="B444" s="54" t="s">
        <v>533</v>
      </c>
      <c r="C444" s="31">
        <v>1041.5999999999999</v>
      </c>
      <c r="D444" s="36">
        <v>1050.8833333333332</v>
      </c>
      <c r="E444" s="36">
        <v>1026.7666666666664</v>
      </c>
      <c r="F444" s="36">
        <v>1011.9333333333332</v>
      </c>
      <c r="G444" s="36">
        <v>987.81666666666638</v>
      </c>
      <c r="H444" s="36">
        <v>1065.7166666666665</v>
      </c>
      <c r="I444" s="36">
        <v>1089.8333333333333</v>
      </c>
      <c r="J444" s="36">
        <v>1104.6666666666665</v>
      </c>
      <c r="K444" s="31">
        <v>1075</v>
      </c>
      <c r="L444" s="31">
        <v>1036.05</v>
      </c>
      <c r="M444" s="31">
        <v>4.2354000000000003</v>
      </c>
      <c r="N444" s="1"/>
      <c r="O444" s="1"/>
    </row>
    <row r="445" spans="1:15" ht="12.75" customHeight="1">
      <c r="A445" s="33">
        <v>435</v>
      </c>
      <c r="B445" s="54" t="s">
        <v>223</v>
      </c>
      <c r="C445" s="31">
        <v>1057.9000000000001</v>
      </c>
      <c r="D445" s="36">
        <v>1061.7166666666667</v>
      </c>
      <c r="E445" s="36">
        <v>1052.3333333333335</v>
      </c>
      <c r="F445" s="36">
        <v>1046.7666666666669</v>
      </c>
      <c r="G445" s="36">
        <v>1037.3833333333337</v>
      </c>
      <c r="H445" s="36">
        <v>1067.2833333333333</v>
      </c>
      <c r="I445" s="36">
        <v>1076.6666666666665</v>
      </c>
      <c r="J445" s="36">
        <v>1082.2333333333331</v>
      </c>
      <c r="K445" s="31">
        <v>1071.0999999999999</v>
      </c>
      <c r="L445" s="31">
        <v>1056.1500000000001</v>
      </c>
      <c r="M445" s="31">
        <v>3.37323</v>
      </c>
      <c r="N445" s="1"/>
      <c r="O445" s="1"/>
    </row>
    <row r="446" spans="1:15" ht="12.75" customHeight="1">
      <c r="A446" s="33">
        <v>436</v>
      </c>
      <c r="B446" s="54" t="s">
        <v>224</v>
      </c>
      <c r="C446" s="31">
        <v>1898.15</v>
      </c>
      <c r="D446" s="36">
        <v>1907.8833333333332</v>
      </c>
      <c r="E446" s="36">
        <v>1881.8666666666663</v>
      </c>
      <c r="F446" s="36">
        <v>1865.583333333333</v>
      </c>
      <c r="G446" s="36">
        <v>1839.5666666666662</v>
      </c>
      <c r="H446" s="36">
        <v>1924.1666666666665</v>
      </c>
      <c r="I446" s="36">
        <v>1950.1833333333334</v>
      </c>
      <c r="J446" s="36">
        <v>1966.4666666666667</v>
      </c>
      <c r="K446" s="31">
        <v>1933.9</v>
      </c>
      <c r="L446" s="31">
        <v>1891.6</v>
      </c>
      <c r="M446" s="31">
        <v>3.55992</v>
      </c>
      <c r="N446" s="1"/>
      <c r="O446" s="1"/>
    </row>
    <row r="447" spans="1:15" ht="12.75" customHeight="1">
      <c r="A447" s="33">
        <v>437</v>
      </c>
      <c r="B447" s="54" t="s">
        <v>229</v>
      </c>
      <c r="C447" s="31">
        <v>3606.15</v>
      </c>
      <c r="D447" s="36">
        <v>3600.2333333333336</v>
      </c>
      <c r="E447" s="36">
        <v>3581.166666666667</v>
      </c>
      <c r="F447" s="36">
        <v>3556.1833333333334</v>
      </c>
      <c r="G447" s="36">
        <v>3537.1166666666668</v>
      </c>
      <c r="H447" s="36">
        <v>3625.2166666666672</v>
      </c>
      <c r="I447" s="36">
        <v>3644.2833333333338</v>
      </c>
      <c r="J447" s="36">
        <v>3669.2666666666673</v>
      </c>
      <c r="K447" s="31">
        <v>3619.3</v>
      </c>
      <c r="L447" s="31">
        <v>3575.25</v>
      </c>
      <c r="M447" s="31">
        <v>13.95753</v>
      </c>
      <c r="N447" s="1"/>
      <c r="O447" s="1"/>
    </row>
    <row r="448" spans="1:15" ht="12.75" customHeight="1">
      <c r="A448" s="33">
        <v>438</v>
      </c>
      <c r="B448" s="54" t="s">
        <v>225</v>
      </c>
      <c r="C448" s="31">
        <v>880.95</v>
      </c>
      <c r="D448" s="36">
        <v>880.93333333333339</v>
      </c>
      <c r="E448" s="36">
        <v>875.91666666666674</v>
      </c>
      <c r="F448" s="36">
        <v>870.88333333333333</v>
      </c>
      <c r="G448" s="36">
        <v>865.86666666666667</v>
      </c>
      <c r="H448" s="36">
        <v>885.96666666666681</v>
      </c>
      <c r="I448" s="36">
        <v>890.98333333333346</v>
      </c>
      <c r="J448" s="36">
        <v>896.01666666666688</v>
      </c>
      <c r="K448" s="31">
        <v>885.95</v>
      </c>
      <c r="L448" s="31">
        <v>875.9</v>
      </c>
      <c r="M448" s="31">
        <v>10.84407</v>
      </c>
      <c r="N448" s="1"/>
      <c r="O448" s="1"/>
    </row>
    <row r="449" spans="1:15" ht="12.75" customHeight="1">
      <c r="A449" s="33">
        <v>439</v>
      </c>
      <c r="B449" s="54" t="s">
        <v>297</v>
      </c>
      <c r="C449" s="31">
        <v>7288.15</v>
      </c>
      <c r="D449" s="36">
        <v>7281.05</v>
      </c>
      <c r="E449" s="36">
        <v>7246.1</v>
      </c>
      <c r="F449" s="36">
        <v>7204.05</v>
      </c>
      <c r="G449" s="36">
        <v>7169.1</v>
      </c>
      <c r="H449" s="36">
        <v>7323.1</v>
      </c>
      <c r="I449" s="36">
        <v>7358.0499999999993</v>
      </c>
      <c r="J449" s="36">
        <v>7400.1</v>
      </c>
      <c r="K449" s="31">
        <v>7316</v>
      </c>
      <c r="L449" s="31">
        <v>7239</v>
      </c>
      <c r="M449" s="31">
        <v>0.65434000000000003</v>
      </c>
      <c r="N449" s="1"/>
      <c r="O449" s="1"/>
    </row>
    <row r="450" spans="1:15" ht="12.75" customHeight="1">
      <c r="A450" s="33">
        <v>440</v>
      </c>
      <c r="B450" s="54" t="s">
        <v>534</v>
      </c>
      <c r="C450" s="31">
        <v>2689.15</v>
      </c>
      <c r="D450" s="36">
        <v>2625.2666666666664</v>
      </c>
      <c r="E450" s="36">
        <v>2525.0333333333328</v>
      </c>
      <c r="F450" s="36">
        <v>2360.9166666666665</v>
      </c>
      <c r="G450" s="36">
        <v>2260.6833333333329</v>
      </c>
      <c r="H450" s="36">
        <v>2789.3833333333328</v>
      </c>
      <c r="I450" s="36">
        <v>2889.6166666666663</v>
      </c>
      <c r="J450" s="36">
        <v>3053.7333333333327</v>
      </c>
      <c r="K450" s="31">
        <v>2725.5</v>
      </c>
      <c r="L450" s="31">
        <v>2461.15</v>
      </c>
      <c r="M450" s="31">
        <v>10.62426</v>
      </c>
      <c r="N450" s="1"/>
      <c r="O450" s="1"/>
    </row>
    <row r="451" spans="1:15" ht="12.75" customHeight="1">
      <c r="A451" s="33">
        <v>441</v>
      </c>
      <c r="B451" s="54" t="s">
        <v>535</v>
      </c>
      <c r="C451" s="31">
        <v>429.7</v>
      </c>
      <c r="D451" s="36">
        <v>430.81666666666666</v>
      </c>
      <c r="E451" s="36">
        <v>425.93333333333334</v>
      </c>
      <c r="F451" s="36">
        <v>422.16666666666669</v>
      </c>
      <c r="G451" s="36">
        <v>417.28333333333336</v>
      </c>
      <c r="H451" s="36">
        <v>434.58333333333331</v>
      </c>
      <c r="I451" s="36">
        <v>439.46666666666664</v>
      </c>
      <c r="J451" s="36">
        <v>443.23333333333329</v>
      </c>
      <c r="K451" s="31">
        <v>435.7</v>
      </c>
      <c r="L451" s="31">
        <v>427.05</v>
      </c>
      <c r="M451" s="31">
        <v>31.98244</v>
      </c>
      <c r="N451" s="1"/>
      <c r="O451" s="1"/>
    </row>
    <row r="452" spans="1:15" ht="12.75" customHeight="1">
      <c r="A452" s="33">
        <v>442</v>
      </c>
      <c r="B452" s="54" t="s">
        <v>226</v>
      </c>
      <c r="C452" s="31">
        <v>640.65</v>
      </c>
      <c r="D452" s="36">
        <v>639.33333333333337</v>
      </c>
      <c r="E452" s="36">
        <v>634.4666666666667</v>
      </c>
      <c r="F452" s="36">
        <v>628.2833333333333</v>
      </c>
      <c r="G452" s="36">
        <v>623.41666666666663</v>
      </c>
      <c r="H452" s="36">
        <v>645.51666666666677</v>
      </c>
      <c r="I452" s="36">
        <v>650.38333333333333</v>
      </c>
      <c r="J452" s="36">
        <v>656.56666666666683</v>
      </c>
      <c r="K452" s="31">
        <v>644.20000000000005</v>
      </c>
      <c r="L452" s="31">
        <v>633.15</v>
      </c>
      <c r="M452" s="31">
        <v>111.08349</v>
      </c>
      <c r="N452" s="1"/>
      <c r="O452" s="1"/>
    </row>
    <row r="453" spans="1:15" ht="12.75" customHeight="1">
      <c r="A453" s="33">
        <v>443</v>
      </c>
      <c r="B453" s="54" t="s">
        <v>227</v>
      </c>
      <c r="C453" s="31">
        <v>265.55</v>
      </c>
      <c r="D453" s="36">
        <v>264.86666666666662</v>
      </c>
      <c r="E453" s="36">
        <v>262.98333333333323</v>
      </c>
      <c r="F453" s="36">
        <v>260.41666666666663</v>
      </c>
      <c r="G453" s="36">
        <v>258.53333333333325</v>
      </c>
      <c r="H453" s="36">
        <v>267.43333333333322</v>
      </c>
      <c r="I453" s="36">
        <v>269.31666666666655</v>
      </c>
      <c r="J453" s="36">
        <v>271.88333333333321</v>
      </c>
      <c r="K453" s="31">
        <v>266.75</v>
      </c>
      <c r="L453" s="31">
        <v>262.3</v>
      </c>
      <c r="M453" s="31">
        <v>84.253649999999993</v>
      </c>
      <c r="N453" s="1"/>
      <c r="O453" s="1"/>
    </row>
    <row r="454" spans="1:15" ht="12.75" customHeight="1">
      <c r="A454" s="33">
        <v>444</v>
      </c>
      <c r="B454" s="54" t="s">
        <v>228</v>
      </c>
      <c r="C454" s="31">
        <v>130.44999999999999</v>
      </c>
      <c r="D454" s="36">
        <v>131.83333333333334</v>
      </c>
      <c r="E454" s="36">
        <v>128.66666666666669</v>
      </c>
      <c r="F454" s="36">
        <v>126.88333333333335</v>
      </c>
      <c r="G454" s="36">
        <v>123.7166666666667</v>
      </c>
      <c r="H454" s="36">
        <v>133.61666666666667</v>
      </c>
      <c r="I454" s="36">
        <v>136.78333333333336</v>
      </c>
      <c r="J454" s="36">
        <v>138.56666666666666</v>
      </c>
      <c r="K454" s="31">
        <v>135</v>
      </c>
      <c r="L454" s="31">
        <v>130.05000000000001</v>
      </c>
      <c r="M454" s="31">
        <v>624.20822999999996</v>
      </c>
      <c r="N454" s="1"/>
      <c r="O454" s="1"/>
    </row>
    <row r="455" spans="1:15" ht="12.75" customHeight="1">
      <c r="A455" s="33">
        <v>445</v>
      </c>
      <c r="B455" s="54" t="s">
        <v>298</v>
      </c>
      <c r="C455" s="31">
        <v>105.45</v>
      </c>
      <c r="D455" s="36">
        <v>106.45</v>
      </c>
      <c r="E455" s="36">
        <v>104</v>
      </c>
      <c r="F455" s="36">
        <v>102.55</v>
      </c>
      <c r="G455" s="36">
        <v>100.1</v>
      </c>
      <c r="H455" s="36">
        <v>107.9</v>
      </c>
      <c r="I455" s="36">
        <v>110.35000000000002</v>
      </c>
      <c r="J455" s="36">
        <v>111.80000000000001</v>
      </c>
      <c r="K455" s="31">
        <v>108.9</v>
      </c>
      <c r="L455" s="31">
        <v>105</v>
      </c>
      <c r="M455" s="31">
        <v>81.498500000000007</v>
      </c>
      <c r="N455" s="1"/>
      <c r="O455" s="1"/>
    </row>
    <row r="456" spans="1:15" ht="12.75" customHeight="1">
      <c r="A456" s="33">
        <v>446</v>
      </c>
      <c r="B456" s="54" t="s">
        <v>529</v>
      </c>
      <c r="C456" s="31">
        <v>1492.2</v>
      </c>
      <c r="D456" s="36">
        <v>1491.8666666666668</v>
      </c>
      <c r="E456" s="36">
        <v>1477.4333333333336</v>
      </c>
      <c r="F456" s="36">
        <v>1462.6666666666667</v>
      </c>
      <c r="G456" s="36">
        <v>1448.2333333333336</v>
      </c>
      <c r="H456" s="36">
        <v>1506.6333333333337</v>
      </c>
      <c r="I456" s="36">
        <v>1521.0666666666671</v>
      </c>
      <c r="J456" s="36">
        <v>1535.8333333333337</v>
      </c>
      <c r="K456" s="31">
        <v>1506.3</v>
      </c>
      <c r="L456" s="31">
        <v>1477.1</v>
      </c>
      <c r="M456" s="31">
        <v>0.25569999999999998</v>
      </c>
      <c r="N456" s="1"/>
      <c r="O456" s="1"/>
    </row>
    <row r="457" spans="1:15" ht="12.75" customHeight="1">
      <c r="A457" s="33">
        <v>447</v>
      </c>
      <c r="B457" s="54" t="s">
        <v>530</v>
      </c>
      <c r="C457" s="31">
        <v>378.75</v>
      </c>
      <c r="D457" s="36">
        <v>379.09999999999997</v>
      </c>
      <c r="E457" s="36">
        <v>376.44999999999993</v>
      </c>
      <c r="F457" s="36">
        <v>374.15</v>
      </c>
      <c r="G457" s="36">
        <v>371.49999999999994</v>
      </c>
      <c r="H457" s="36">
        <v>381.39999999999992</v>
      </c>
      <c r="I457" s="36">
        <v>384.0499999999999</v>
      </c>
      <c r="J457" s="36">
        <v>386.34999999999991</v>
      </c>
      <c r="K457" s="31">
        <v>381.75</v>
      </c>
      <c r="L457" s="31">
        <v>376.8</v>
      </c>
      <c r="M457" s="31">
        <v>1.9238299999999999</v>
      </c>
      <c r="N457" s="1"/>
      <c r="O457" s="1"/>
    </row>
    <row r="458" spans="1:15" ht="12.75" customHeight="1">
      <c r="A458" s="33">
        <v>448</v>
      </c>
      <c r="B458" s="54" t="s">
        <v>536</v>
      </c>
      <c r="C458" s="31">
        <v>2612.5</v>
      </c>
      <c r="D458" s="36">
        <v>2621.4333333333334</v>
      </c>
      <c r="E458" s="36">
        <v>2578.1166666666668</v>
      </c>
      <c r="F458" s="36">
        <v>2543.7333333333336</v>
      </c>
      <c r="G458" s="36">
        <v>2500.416666666667</v>
      </c>
      <c r="H458" s="36">
        <v>2655.8166666666666</v>
      </c>
      <c r="I458" s="36">
        <v>2699.1333333333332</v>
      </c>
      <c r="J458" s="36">
        <v>2733.5166666666664</v>
      </c>
      <c r="K458" s="31">
        <v>2664.75</v>
      </c>
      <c r="L458" s="31">
        <v>2587.0500000000002</v>
      </c>
      <c r="M458" s="31">
        <v>0.18401999999999999</v>
      </c>
      <c r="N458" s="1"/>
      <c r="O458" s="1"/>
    </row>
    <row r="459" spans="1:15" ht="12.75" customHeight="1">
      <c r="A459" s="33">
        <v>449</v>
      </c>
      <c r="B459" s="54" t="s">
        <v>230</v>
      </c>
      <c r="C459" s="31">
        <v>1289.8</v>
      </c>
      <c r="D459" s="36">
        <v>1291.6000000000001</v>
      </c>
      <c r="E459" s="36">
        <v>1281.2000000000003</v>
      </c>
      <c r="F459" s="36">
        <v>1272.6000000000001</v>
      </c>
      <c r="G459" s="36">
        <v>1262.2000000000003</v>
      </c>
      <c r="H459" s="36">
        <v>1300.2000000000003</v>
      </c>
      <c r="I459" s="36">
        <v>1310.6000000000004</v>
      </c>
      <c r="J459" s="36">
        <v>1319.2000000000003</v>
      </c>
      <c r="K459" s="31">
        <v>1302</v>
      </c>
      <c r="L459" s="31">
        <v>1283</v>
      </c>
      <c r="M459" s="31">
        <v>19.67717</v>
      </c>
      <c r="N459" s="1"/>
      <c r="O459" s="1"/>
    </row>
    <row r="460" spans="1:15" ht="12.75" customHeight="1">
      <c r="A460" s="33">
        <v>450</v>
      </c>
      <c r="B460" s="54" t="s">
        <v>537</v>
      </c>
      <c r="C460" s="31">
        <v>851.65</v>
      </c>
      <c r="D460" s="36">
        <v>855.44999999999993</v>
      </c>
      <c r="E460" s="36">
        <v>846.49999999999989</v>
      </c>
      <c r="F460" s="36">
        <v>841.34999999999991</v>
      </c>
      <c r="G460" s="36">
        <v>832.39999999999986</v>
      </c>
      <c r="H460" s="36">
        <v>860.59999999999991</v>
      </c>
      <c r="I460" s="36">
        <v>869.55</v>
      </c>
      <c r="J460" s="36">
        <v>874.69999999999993</v>
      </c>
      <c r="K460" s="31">
        <v>864.4</v>
      </c>
      <c r="L460" s="31">
        <v>850.3</v>
      </c>
      <c r="M460" s="31">
        <v>2.2267199999999998</v>
      </c>
      <c r="N460" s="1"/>
      <c r="O460" s="1"/>
    </row>
    <row r="461" spans="1:15" ht="12.75" customHeight="1">
      <c r="A461" s="33">
        <v>451</v>
      </c>
      <c r="B461" s="54" t="s">
        <v>538</v>
      </c>
      <c r="C461" s="31">
        <v>143.19999999999999</v>
      </c>
      <c r="D461" s="36">
        <v>143.31666666666666</v>
      </c>
      <c r="E461" s="36">
        <v>140.68333333333334</v>
      </c>
      <c r="F461" s="36">
        <v>138.16666666666669</v>
      </c>
      <c r="G461" s="36">
        <v>135.53333333333336</v>
      </c>
      <c r="H461" s="36">
        <v>145.83333333333331</v>
      </c>
      <c r="I461" s="36">
        <v>148.46666666666664</v>
      </c>
      <c r="J461" s="36">
        <v>150.98333333333329</v>
      </c>
      <c r="K461" s="31">
        <v>145.94999999999999</v>
      </c>
      <c r="L461" s="31">
        <v>140.80000000000001</v>
      </c>
      <c r="M461" s="31">
        <v>32.776330000000002</v>
      </c>
      <c r="N461" s="1"/>
      <c r="O461" s="1"/>
    </row>
    <row r="462" spans="1:15" ht="12.75" customHeight="1">
      <c r="A462" s="33">
        <v>452</v>
      </c>
      <c r="B462" s="54" t="s">
        <v>208</v>
      </c>
      <c r="C462" s="31">
        <v>886.4</v>
      </c>
      <c r="D462" s="36">
        <v>889</v>
      </c>
      <c r="E462" s="36">
        <v>878.45</v>
      </c>
      <c r="F462" s="36">
        <v>870.5</v>
      </c>
      <c r="G462" s="36">
        <v>859.95</v>
      </c>
      <c r="H462" s="36">
        <v>896.95</v>
      </c>
      <c r="I462" s="36">
        <v>907.5</v>
      </c>
      <c r="J462" s="36">
        <v>915.45</v>
      </c>
      <c r="K462" s="31">
        <v>899.55</v>
      </c>
      <c r="L462" s="31">
        <v>881.05</v>
      </c>
      <c r="M462" s="31">
        <v>1.31091</v>
      </c>
      <c r="N462" s="1"/>
      <c r="O462" s="1"/>
    </row>
    <row r="463" spans="1:15" ht="12.75" customHeight="1">
      <c r="A463" s="33">
        <v>453</v>
      </c>
      <c r="B463" s="54" t="s">
        <v>539</v>
      </c>
      <c r="C463" s="31">
        <v>2787.85</v>
      </c>
      <c r="D463" s="36">
        <v>2766.0166666666664</v>
      </c>
      <c r="E463" s="36">
        <v>2736.9333333333329</v>
      </c>
      <c r="F463" s="36">
        <v>2686.0166666666664</v>
      </c>
      <c r="G463" s="36">
        <v>2656.9333333333329</v>
      </c>
      <c r="H463" s="36">
        <v>2816.9333333333329</v>
      </c>
      <c r="I463" s="36">
        <v>2846.0166666666669</v>
      </c>
      <c r="J463" s="36">
        <v>2896.9333333333329</v>
      </c>
      <c r="K463" s="31">
        <v>2795.1</v>
      </c>
      <c r="L463" s="31">
        <v>2715.1</v>
      </c>
      <c r="M463" s="31">
        <v>0.24001</v>
      </c>
      <c r="N463" s="1"/>
      <c r="O463" s="1"/>
    </row>
    <row r="464" spans="1:15" ht="12.75" customHeight="1">
      <c r="A464" s="33">
        <v>454</v>
      </c>
      <c r="B464" s="54" t="s">
        <v>540</v>
      </c>
      <c r="C464" s="31">
        <v>3147.75</v>
      </c>
      <c r="D464" s="36">
        <v>3157.0333333333333</v>
      </c>
      <c r="E464" s="36">
        <v>3123.0666666666666</v>
      </c>
      <c r="F464" s="36">
        <v>3098.3833333333332</v>
      </c>
      <c r="G464" s="36">
        <v>3064.4166666666665</v>
      </c>
      <c r="H464" s="36">
        <v>3181.7166666666667</v>
      </c>
      <c r="I464" s="36">
        <v>3215.6833333333329</v>
      </c>
      <c r="J464" s="36">
        <v>3240.3666666666668</v>
      </c>
      <c r="K464" s="31">
        <v>3191</v>
      </c>
      <c r="L464" s="31">
        <v>3132.35</v>
      </c>
      <c r="M464" s="31">
        <v>1.03942</v>
      </c>
      <c r="N464" s="1"/>
      <c r="O464" s="1"/>
    </row>
    <row r="465" spans="1:15" ht="12.75" customHeight="1">
      <c r="A465" s="33">
        <v>455</v>
      </c>
      <c r="B465" s="54" t="s">
        <v>231</v>
      </c>
      <c r="C465" s="31">
        <v>3339.5</v>
      </c>
      <c r="D465" s="36">
        <v>3312.7666666666664</v>
      </c>
      <c r="E465" s="36">
        <v>3273.5333333333328</v>
      </c>
      <c r="F465" s="36">
        <v>3207.5666666666666</v>
      </c>
      <c r="G465" s="36">
        <v>3168.333333333333</v>
      </c>
      <c r="H465" s="36">
        <v>3378.7333333333327</v>
      </c>
      <c r="I465" s="36">
        <v>3417.9666666666662</v>
      </c>
      <c r="J465" s="36">
        <v>3483.9333333333325</v>
      </c>
      <c r="K465" s="31">
        <v>3352</v>
      </c>
      <c r="L465" s="31">
        <v>3246.8</v>
      </c>
      <c r="M465" s="31">
        <v>14.23507</v>
      </c>
      <c r="N465" s="1"/>
      <c r="O465" s="1"/>
    </row>
    <row r="466" spans="1:15" ht="12.75" customHeight="1">
      <c r="A466" s="33">
        <v>456</v>
      </c>
      <c r="B466" s="54" t="s">
        <v>232</v>
      </c>
      <c r="C466" s="31">
        <v>1884.45</v>
      </c>
      <c r="D466" s="36">
        <v>1881.6833333333334</v>
      </c>
      <c r="E466" s="36">
        <v>1866.0166666666669</v>
      </c>
      <c r="F466" s="36">
        <v>1847.5833333333335</v>
      </c>
      <c r="G466" s="36">
        <v>1831.916666666667</v>
      </c>
      <c r="H466" s="36">
        <v>1900.1166666666668</v>
      </c>
      <c r="I466" s="36">
        <v>1915.7833333333333</v>
      </c>
      <c r="J466" s="36">
        <v>1934.2166666666667</v>
      </c>
      <c r="K466" s="31">
        <v>1897.35</v>
      </c>
      <c r="L466" s="31">
        <v>1863.25</v>
      </c>
      <c r="M466" s="31">
        <v>2.4602499999999998</v>
      </c>
      <c r="N466" s="1"/>
      <c r="O466" s="1"/>
    </row>
    <row r="467" spans="1:15" ht="12.75" customHeight="1">
      <c r="A467" s="33">
        <v>457</v>
      </c>
      <c r="B467" s="54" t="s">
        <v>299</v>
      </c>
      <c r="C467" s="31">
        <v>722.85</v>
      </c>
      <c r="D467" s="36">
        <v>724.26666666666677</v>
      </c>
      <c r="E467" s="36">
        <v>716.08333333333348</v>
      </c>
      <c r="F467" s="36">
        <v>709.31666666666672</v>
      </c>
      <c r="G467" s="36">
        <v>701.13333333333344</v>
      </c>
      <c r="H467" s="36">
        <v>731.03333333333353</v>
      </c>
      <c r="I467" s="36">
        <v>739.2166666666667</v>
      </c>
      <c r="J467" s="36">
        <v>745.98333333333358</v>
      </c>
      <c r="K467" s="31">
        <v>732.45</v>
      </c>
      <c r="L467" s="31">
        <v>717.5</v>
      </c>
      <c r="M467" s="31">
        <v>2.3357399999999999</v>
      </c>
      <c r="N467" s="1"/>
      <c r="O467" s="1"/>
    </row>
    <row r="468" spans="1:15" ht="12.75" customHeight="1">
      <c r="A468" s="33">
        <v>458</v>
      </c>
      <c r="B468" s="54" t="s">
        <v>541</v>
      </c>
      <c r="C468" s="31">
        <v>780.25</v>
      </c>
      <c r="D468" s="36">
        <v>780.43333333333339</v>
      </c>
      <c r="E468" s="36">
        <v>771.81666666666683</v>
      </c>
      <c r="F468" s="36">
        <v>763.38333333333344</v>
      </c>
      <c r="G468" s="36">
        <v>754.76666666666688</v>
      </c>
      <c r="H468" s="36">
        <v>788.86666666666679</v>
      </c>
      <c r="I468" s="36">
        <v>797.48333333333335</v>
      </c>
      <c r="J468" s="36">
        <v>805.91666666666674</v>
      </c>
      <c r="K468" s="31">
        <v>789.05</v>
      </c>
      <c r="L468" s="31">
        <v>772</v>
      </c>
      <c r="M468" s="31">
        <v>0.38745000000000002</v>
      </c>
      <c r="N468" s="1"/>
      <c r="O468" s="1"/>
    </row>
    <row r="469" spans="1:15" ht="12.75" customHeight="1">
      <c r="A469" s="33">
        <v>459</v>
      </c>
      <c r="B469" s="54" t="s">
        <v>233</v>
      </c>
      <c r="C469" s="31">
        <v>2055.35</v>
      </c>
      <c r="D469" s="36">
        <v>2058.6666666666665</v>
      </c>
      <c r="E469" s="36">
        <v>2044.333333333333</v>
      </c>
      <c r="F469" s="36">
        <v>2033.3166666666666</v>
      </c>
      <c r="G469" s="36">
        <v>2018.9833333333331</v>
      </c>
      <c r="H469" s="36">
        <v>2069.6833333333329</v>
      </c>
      <c r="I469" s="36">
        <v>2084.016666666666</v>
      </c>
      <c r="J469" s="36">
        <v>2095.0333333333328</v>
      </c>
      <c r="K469" s="31">
        <v>2073</v>
      </c>
      <c r="L469" s="31">
        <v>2047.65</v>
      </c>
      <c r="M469" s="31">
        <v>3.2333599999999998</v>
      </c>
      <c r="N469" s="1"/>
      <c r="O469" s="1"/>
    </row>
    <row r="470" spans="1:15" ht="12.75" customHeight="1">
      <c r="A470" s="33">
        <v>460</v>
      </c>
      <c r="B470" s="54" t="s">
        <v>300</v>
      </c>
      <c r="C470" s="31">
        <v>38.700000000000003</v>
      </c>
      <c r="D470" s="36">
        <v>38.916666666666664</v>
      </c>
      <c r="E470" s="36">
        <v>38.333333333333329</v>
      </c>
      <c r="F470" s="36">
        <v>37.966666666666661</v>
      </c>
      <c r="G470" s="36">
        <v>37.383333333333326</v>
      </c>
      <c r="H470" s="36">
        <v>39.283333333333331</v>
      </c>
      <c r="I470" s="36">
        <v>39.86666666666666</v>
      </c>
      <c r="J470" s="36">
        <v>40.233333333333334</v>
      </c>
      <c r="K470" s="31">
        <v>39.5</v>
      </c>
      <c r="L470" s="31">
        <v>38.549999999999997</v>
      </c>
      <c r="M470" s="31">
        <v>84.946299999999994</v>
      </c>
      <c r="N470" s="1"/>
      <c r="O470" s="1"/>
    </row>
    <row r="471" spans="1:15" ht="12.75" customHeight="1">
      <c r="A471" s="33">
        <v>461</v>
      </c>
      <c r="B471" s="54" t="s">
        <v>542</v>
      </c>
      <c r="C471" s="31">
        <v>387.75</v>
      </c>
      <c r="D471" s="36">
        <v>389.9666666666667</v>
      </c>
      <c r="E471" s="36">
        <v>382.13333333333338</v>
      </c>
      <c r="F471" s="36">
        <v>376.51666666666671</v>
      </c>
      <c r="G471" s="36">
        <v>368.68333333333339</v>
      </c>
      <c r="H471" s="36">
        <v>395.58333333333337</v>
      </c>
      <c r="I471" s="36">
        <v>403.41666666666663</v>
      </c>
      <c r="J471" s="36">
        <v>409.03333333333336</v>
      </c>
      <c r="K471" s="31">
        <v>397.8</v>
      </c>
      <c r="L471" s="31">
        <v>384.35</v>
      </c>
      <c r="M471" s="31">
        <v>22.024100000000001</v>
      </c>
      <c r="N471" s="1"/>
      <c r="O471" s="1"/>
    </row>
    <row r="472" spans="1:15" ht="12.75" customHeight="1">
      <c r="A472" s="33">
        <v>462</v>
      </c>
      <c r="B472" s="54" t="s">
        <v>543</v>
      </c>
      <c r="C472" s="31">
        <v>432.7</v>
      </c>
      <c r="D472" s="36">
        <v>437.4666666666667</v>
      </c>
      <c r="E472" s="36">
        <v>425.58333333333337</v>
      </c>
      <c r="F472" s="36">
        <v>418.4666666666667</v>
      </c>
      <c r="G472" s="36">
        <v>406.58333333333337</v>
      </c>
      <c r="H472" s="36">
        <v>444.58333333333337</v>
      </c>
      <c r="I472" s="36">
        <v>456.4666666666667</v>
      </c>
      <c r="J472" s="36">
        <v>463.58333333333337</v>
      </c>
      <c r="K472" s="31">
        <v>449.35</v>
      </c>
      <c r="L472" s="31">
        <v>430.35</v>
      </c>
      <c r="M472" s="31">
        <v>27.239899999999999</v>
      </c>
      <c r="N472" s="1"/>
      <c r="O472" s="1"/>
    </row>
    <row r="473" spans="1:15" ht="12.75" customHeight="1">
      <c r="A473" s="33">
        <v>463</v>
      </c>
      <c r="B473" s="54" t="s">
        <v>531</v>
      </c>
      <c r="C473" s="31">
        <v>789.65</v>
      </c>
      <c r="D473" s="36">
        <v>790.21666666666658</v>
      </c>
      <c r="E473" s="36">
        <v>782.48333333333312</v>
      </c>
      <c r="F473" s="36">
        <v>775.31666666666649</v>
      </c>
      <c r="G473" s="36">
        <v>767.58333333333303</v>
      </c>
      <c r="H473" s="36">
        <v>797.38333333333321</v>
      </c>
      <c r="I473" s="36">
        <v>805.11666666666656</v>
      </c>
      <c r="J473" s="36">
        <v>812.2833333333333</v>
      </c>
      <c r="K473" s="31">
        <v>797.95</v>
      </c>
      <c r="L473" s="31">
        <v>783.05</v>
      </c>
      <c r="M473" s="31">
        <v>1.52545</v>
      </c>
      <c r="N473" s="1"/>
      <c r="O473" s="1"/>
    </row>
    <row r="474" spans="1:15" ht="12.75" customHeight="1">
      <c r="A474" s="33">
        <v>464</v>
      </c>
      <c r="B474" s="54" t="s">
        <v>301</v>
      </c>
      <c r="C474" s="31">
        <v>3346</v>
      </c>
      <c r="D474" s="36">
        <v>3325.6833333333329</v>
      </c>
      <c r="E474" s="36">
        <v>3287.3666666666659</v>
      </c>
      <c r="F474" s="36">
        <v>3228.7333333333331</v>
      </c>
      <c r="G474" s="36">
        <v>3190.4166666666661</v>
      </c>
      <c r="H474" s="36">
        <v>3384.3166666666657</v>
      </c>
      <c r="I474" s="36">
        <v>3422.6333333333323</v>
      </c>
      <c r="J474" s="36">
        <v>3481.2666666666655</v>
      </c>
      <c r="K474" s="31">
        <v>3364</v>
      </c>
      <c r="L474" s="31">
        <v>3267.05</v>
      </c>
      <c r="M474" s="31">
        <v>0.82530000000000003</v>
      </c>
      <c r="N474" s="1"/>
      <c r="O474" s="1"/>
    </row>
    <row r="475" spans="1:15" ht="12.75" customHeight="1">
      <c r="A475" s="33">
        <v>465</v>
      </c>
      <c r="B475" s="54" t="s">
        <v>532</v>
      </c>
      <c r="C475" s="31">
        <v>46.6</v>
      </c>
      <c r="D475" s="36">
        <v>46.383333333333333</v>
      </c>
      <c r="E475" s="36">
        <v>45.466666666666669</v>
      </c>
      <c r="F475" s="36">
        <v>44.333333333333336</v>
      </c>
      <c r="G475" s="36">
        <v>43.416666666666671</v>
      </c>
      <c r="H475" s="36">
        <v>47.516666666666666</v>
      </c>
      <c r="I475" s="36">
        <v>48.433333333333337</v>
      </c>
      <c r="J475" s="36">
        <v>49.566666666666663</v>
      </c>
      <c r="K475" s="31">
        <v>47.3</v>
      </c>
      <c r="L475" s="31">
        <v>45.25</v>
      </c>
      <c r="M475" s="31">
        <v>124.86333999999999</v>
      </c>
      <c r="N475" s="1"/>
      <c r="O475" s="1"/>
    </row>
    <row r="476" spans="1:15" ht="12.75" customHeight="1">
      <c r="A476" s="33">
        <v>466</v>
      </c>
      <c r="B476" s="54" t="s">
        <v>234</v>
      </c>
      <c r="C476" s="31">
        <v>1525.95</v>
      </c>
      <c r="D476" s="36">
        <v>1515.5666666666666</v>
      </c>
      <c r="E476" s="36">
        <v>1499.9333333333332</v>
      </c>
      <c r="F476" s="36">
        <v>1473.9166666666665</v>
      </c>
      <c r="G476" s="36">
        <v>1458.2833333333331</v>
      </c>
      <c r="H476" s="36">
        <v>1541.5833333333333</v>
      </c>
      <c r="I476" s="36">
        <v>1557.2166666666665</v>
      </c>
      <c r="J476" s="36">
        <v>1583.2333333333333</v>
      </c>
      <c r="K476" s="31">
        <v>1531.2</v>
      </c>
      <c r="L476" s="31">
        <v>1489.55</v>
      </c>
      <c r="M476" s="31">
        <v>14.64894</v>
      </c>
      <c r="N476" s="1"/>
      <c r="O476" s="1"/>
    </row>
    <row r="477" spans="1:15" ht="12.75" customHeight="1">
      <c r="A477" s="33">
        <v>467</v>
      </c>
      <c r="B477" s="54" t="s">
        <v>544</v>
      </c>
      <c r="C477" s="31">
        <v>46.5</v>
      </c>
      <c r="D477" s="36">
        <v>44.933333333333337</v>
      </c>
      <c r="E477" s="36">
        <v>41.416666666666671</v>
      </c>
      <c r="F477" s="36">
        <v>36.333333333333336</v>
      </c>
      <c r="G477" s="36">
        <v>32.81666666666667</v>
      </c>
      <c r="H477" s="36">
        <v>50.016666666666673</v>
      </c>
      <c r="I477" s="36">
        <v>53.533333333333339</v>
      </c>
      <c r="J477" s="36">
        <v>58.616666666666674</v>
      </c>
      <c r="K477" s="31">
        <v>48.45</v>
      </c>
      <c r="L477" s="31">
        <v>39.85</v>
      </c>
      <c r="M477" s="31">
        <v>3183.8620299999998</v>
      </c>
      <c r="N477" s="1"/>
      <c r="O477" s="1"/>
    </row>
    <row r="478" spans="1:15" ht="12.75" customHeight="1">
      <c r="A478" s="33">
        <v>468</v>
      </c>
      <c r="B478" s="54" t="s">
        <v>545</v>
      </c>
      <c r="C478" s="31">
        <v>441.6</v>
      </c>
      <c r="D478" s="36">
        <v>442.40000000000003</v>
      </c>
      <c r="E478" s="36">
        <v>439.25000000000006</v>
      </c>
      <c r="F478" s="36">
        <v>436.90000000000003</v>
      </c>
      <c r="G478" s="36">
        <v>433.75000000000006</v>
      </c>
      <c r="H478" s="36">
        <v>444.75000000000006</v>
      </c>
      <c r="I478" s="36">
        <v>447.90000000000003</v>
      </c>
      <c r="J478" s="36">
        <v>450.25000000000006</v>
      </c>
      <c r="K478" s="31">
        <v>445.55</v>
      </c>
      <c r="L478" s="31">
        <v>440.05</v>
      </c>
      <c r="M478" s="31">
        <v>0.61782999999999999</v>
      </c>
      <c r="N478" s="1"/>
      <c r="O478" s="1"/>
    </row>
    <row r="479" spans="1:15" ht="12.75" customHeight="1">
      <c r="A479" s="33">
        <v>469</v>
      </c>
      <c r="B479" s="54" t="s">
        <v>236</v>
      </c>
      <c r="C479" s="31">
        <v>8628</v>
      </c>
      <c r="D479" s="36">
        <v>8657.5333333333328</v>
      </c>
      <c r="E479" s="36">
        <v>8577.4666666666653</v>
      </c>
      <c r="F479" s="36">
        <v>8526.9333333333325</v>
      </c>
      <c r="G479" s="36">
        <v>8446.866666666665</v>
      </c>
      <c r="H479" s="36">
        <v>8708.0666666666657</v>
      </c>
      <c r="I479" s="36">
        <v>8788.1333333333314</v>
      </c>
      <c r="J479" s="36">
        <v>8838.6666666666661</v>
      </c>
      <c r="K479" s="31">
        <v>8737.6</v>
      </c>
      <c r="L479" s="31">
        <v>8607</v>
      </c>
      <c r="M479" s="31">
        <v>1.29308</v>
      </c>
      <c r="N479" s="1"/>
      <c r="O479" s="1"/>
    </row>
    <row r="480" spans="1:15" ht="12.75" customHeight="1">
      <c r="A480" s="33">
        <v>470</v>
      </c>
      <c r="B480" s="54" t="s">
        <v>302</v>
      </c>
      <c r="C480" s="31">
        <v>98.9</v>
      </c>
      <c r="D480" s="36">
        <v>98.600000000000009</v>
      </c>
      <c r="E480" s="36">
        <v>96.550000000000011</v>
      </c>
      <c r="F480" s="36">
        <v>94.2</v>
      </c>
      <c r="G480" s="36">
        <v>92.15</v>
      </c>
      <c r="H480" s="36">
        <v>100.95000000000002</v>
      </c>
      <c r="I480" s="36">
        <v>103</v>
      </c>
      <c r="J480" s="36">
        <v>105.35000000000002</v>
      </c>
      <c r="K480" s="31">
        <v>100.65</v>
      </c>
      <c r="L480" s="31">
        <v>96.25</v>
      </c>
      <c r="M480" s="31">
        <v>1314.7665099999999</v>
      </c>
      <c r="N480" s="1"/>
      <c r="O480" s="1"/>
    </row>
    <row r="481" spans="1:15" ht="12.75" customHeight="1">
      <c r="A481" s="33">
        <v>471</v>
      </c>
      <c r="B481" s="31" t="s">
        <v>235</v>
      </c>
      <c r="C481" s="36">
        <v>1613.1</v>
      </c>
      <c r="D481" s="36">
        <v>1610.8</v>
      </c>
      <c r="E481" s="36">
        <v>1601.6999999999998</v>
      </c>
      <c r="F481" s="36">
        <v>1590.3</v>
      </c>
      <c r="G481" s="36">
        <v>1581.1999999999998</v>
      </c>
      <c r="H481" s="36">
        <v>1622.1999999999998</v>
      </c>
      <c r="I481" s="36">
        <v>1631.2999999999997</v>
      </c>
      <c r="J481" s="31">
        <v>1642.6999999999998</v>
      </c>
      <c r="K481" s="31">
        <v>1619.9</v>
      </c>
      <c r="L481" s="31">
        <v>1599.4</v>
      </c>
      <c r="M481" s="54">
        <v>0.95645000000000002</v>
      </c>
      <c r="N481" s="1"/>
      <c r="O481" s="1"/>
    </row>
    <row r="482" spans="1:15" ht="12.75" customHeight="1">
      <c r="A482" s="33">
        <v>472</v>
      </c>
      <c r="B482" s="31" t="s">
        <v>176</v>
      </c>
      <c r="C482" s="36">
        <v>1044.55</v>
      </c>
      <c r="D482" s="36">
        <v>1042.7833333333335</v>
      </c>
      <c r="E482" s="36">
        <v>1035.5666666666671</v>
      </c>
      <c r="F482" s="36">
        <v>1026.5833333333335</v>
      </c>
      <c r="G482" s="36">
        <v>1019.366666666667</v>
      </c>
      <c r="H482" s="36">
        <v>1051.7666666666671</v>
      </c>
      <c r="I482" s="36">
        <v>1058.9833333333338</v>
      </c>
      <c r="J482" s="31">
        <v>1067.9666666666672</v>
      </c>
      <c r="K482" s="31">
        <v>1050</v>
      </c>
      <c r="L482" s="31">
        <v>1033.8</v>
      </c>
      <c r="M482" s="54">
        <v>5.1592599999999997</v>
      </c>
      <c r="N482" s="1"/>
      <c r="O482" s="1"/>
    </row>
    <row r="483" spans="1:15" ht="12.75" customHeight="1">
      <c r="A483" s="33">
        <v>473</v>
      </c>
      <c r="B483" s="31" t="s">
        <v>546</v>
      </c>
      <c r="C483" s="31">
        <v>613.35</v>
      </c>
      <c r="D483" s="36">
        <v>617.35</v>
      </c>
      <c r="E483" s="36">
        <v>606.15000000000009</v>
      </c>
      <c r="F483" s="36">
        <v>598.95000000000005</v>
      </c>
      <c r="G483" s="36">
        <v>587.75000000000011</v>
      </c>
      <c r="H483" s="36">
        <v>624.55000000000007</v>
      </c>
      <c r="I483" s="36">
        <v>635.75000000000011</v>
      </c>
      <c r="J483" s="36">
        <v>642.95000000000005</v>
      </c>
      <c r="K483" s="31">
        <v>628.54999999999995</v>
      </c>
      <c r="L483" s="31">
        <v>610.15</v>
      </c>
      <c r="M483" s="31">
        <v>2.2378999999999998</v>
      </c>
      <c r="N483" s="1"/>
      <c r="O483" s="1"/>
    </row>
    <row r="484" spans="1:15" ht="12.75" customHeight="1">
      <c r="A484" s="33">
        <v>474</v>
      </c>
      <c r="B484" s="31" t="s">
        <v>237</v>
      </c>
      <c r="C484" s="36">
        <v>630.1</v>
      </c>
      <c r="D484" s="36">
        <v>632.38333333333333</v>
      </c>
      <c r="E484" s="36">
        <v>625.7166666666667</v>
      </c>
      <c r="F484" s="36">
        <v>621.33333333333337</v>
      </c>
      <c r="G484" s="36">
        <v>614.66666666666674</v>
      </c>
      <c r="H484" s="36">
        <v>636.76666666666665</v>
      </c>
      <c r="I484" s="36">
        <v>643.43333333333339</v>
      </c>
      <c r="J484" s="31">
        <v>647.81666666666661</v>
      </c>
      <c r="K484" s="31">
        <v>639.04999999999995</v>
      </c>
      <c r="L484" s="31">
        <v>628</v>
      </c>
      <c r="M484" s="54">
        <v>25.795649999999998</v>
      </c>
      <c r="N484" s="1"/>
      <c r="O484" s="1"/>
    </row>
    <row r="485" spans="1:15" ht="12.75" customHeight="1">
      <c r="A485" s="33">
        <v>475</v>
      </c>
      <c r="B485" s="31" t="s">
        <v>547</v>
      </c>
      <c r="C485" s="31">
        <v>796.15</v>
      </c>
      <c r="D485" s="36">
        <v>791.33333333333337</v>
      </c>
      <c r="E485" s="36">
        <v>784.66666666666674</v>
      </c>
      <c r="F485" s="36">
        <v>773.18333333333339</v>
      </c>
      <c r="G485" s="36">
        <v>766.51666666666677</v>
      </c>
      <c r="H485" s="36">
        <v>802.81666666666672</v>
      </c>
      <c r="I485" s="36">
        <v>809.48333333333346</v>
      </c>
      <c r="J485" s="36">
        <v>820.9666666666667</v>
      </c>
      <c r="K485" s="31">
        <v>798</v>
      </c>
      <c r="L485" s="31">
        <v>779.85</v>
      </c>
      <c r="M485" s="31">
        <v>1.0829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680.3</v>
      </c>
      <c r="D486" s="36">
        <v>683.29999999999984</v>
      </c>
      <c r="E486" s="36">
        <v>673.1999999999997</v>
      </c>
      <c r="F486" s="36">
        <v>666.09999999999991</v>
      </c>
      <c r="G486" s="36">
        <v>655.99999999999977</v>
      </c>
      <c r="H486" s="36">
        <v>690.39999999999964</v>
      </c>
      <c r="I486" s="36">
        <v>700.49999999999977</v>
      </c>
      <c r="J486" s="36">
        <v>707.59999999999957</v>
      </c>
      <c r="K486" s="31">
        <v>693.4</v>
      </c>
      <c r="L486" s="31">
        <v>676.2</v>
      </c>
      <c r="M486" s="31">
        <v>8.7722300000000004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435.5</v>
      </c>
      <c r="D487" s="36">
        <v>436.5333333333333</v>
      </c>
      <c r="E487" s="36">
        <v>430.06666666666661</v>
      </c>
      <c r="F487" s="36">
        <v>424.63333333333333</v>
      </c>
      <c r="G487" s="36">
        <v>418.16666666666663</v>
      </c>
      <c r="H487" s="36">
        <v>441.96666666666658</v>
      </c>
      <c r="I487" s="36">
        <v>448.43333333333328</v>
      </c>
      <c r="J487" s="36">
        <v>453.86666666666656</v>
      </c>
      <c r="K487" s="31">
        <v>443</v>
      </c>
      <c r="L487" s="31">
        <v>431.1</v>
      </c>
      <c r="M487" s="31">
        <v>1.3460300000000001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397.5</v>
      </c>
      <c r="D488" s="36">
        <v>394.75</v>
      </c>
      <c r="E488" s="36">
        <v>389.5</v>
      </c>
      <c r="F488" s="36">
        <v>381.5</v>
      </c>
      <c r="G488" s="36">
        <v>376.25</v>
      </c>
      <c r="H488" s="36">
        <v>402.75</v>
      </c>
      <c r="I488" s="36">
        <v>408</v>
      </c>
      <c r="J488" s="36">
        <v>416</v>
      </c>
      <c r="K488" s="31">
        <v>400</v>
      </c>
      <c r="L488" s="31">
        <v>386.75</v>
      </c>
      <c r="M488" s="31">
        <v>1.83795</v>
      </c>
      <c r="N488" s="1"/>
      <c r="O488" s="1"/>
    </row>
    <row r="489" spans="1:15" ht="12.75" customHeight="1">
      <c r="A489" s="33">
        <v>479</v>
      </c>
      <c r="B489" s="54" t="s">
        <v>553</v>
      </c>
      <c r="C489" s="31">
        <v>473.15</v>
      </c>
      <c r="D489" s="36">
        <v>467.18333333333334</v>
      </c>
      <c r="E489" s="36">
        <v>451.9666666666667</v>
      </c>
      <c r="F489" s="36">
        <v>430.78333333333336</v>
      </c>
      <c r="G489" s="36">
        <v>415.56666666666672</v>
      </c>
      <c r="H489" s="36">
        <v>488.36666666666667</v>
      </c>
      <c r="I489" s="36">
        <v>503.58333333333326</v>
      </c>
      <c r="J489" s="36">
        <v>524.76666666666665</v>
      </c>
      <c r="K489" s="31">
        <v>482.4</v>
      </c>
      <c r="L489" s="31">
        <v>446</v>
      </c>
      <c r="M489" s="31">
        <v>17.19482</v>
      </c>
      <c r="N489" s="1"/>
      <c r="O489" s="1"/>
    </row>
    <row r="490" spans="1:15" ht="12.75" customHeight="1">
      <c r="A490" s="33">
        <v>480</v>
      </c>
      <c r="B490" s="54" t="s">
        <v>303</v>
      </c>
      <c r="C490" s="36">
        <v>912.1</v>
      </c>
      <c r="D490" s="36">
        <v>913.38333333333321</v>
      </c>
      <c r="E490" s="36">
        <v>906.76666666666642</v>
      </c>
      <c r="F490" s="36">
        <v>901.43333333333317</v>
      </c>
      <c r="G490" s="36">
        <v>894.81666666666638</v>
      </c>
      <c r="H490" s="36">
        <v>918.71666666666647</v>
      </c>
      <c r="I490" s="36">
        <v>925.33333333333326</v>
      </c>
      <c r="J490" s="36">
        <v>930.66666666666652</v>
      </c>
      <c r="K490" s="31">
        <v>920</v>
      </c>
      <c r="L490" s="31">
        <v>908.05</v>
      </c>
      <c r="M490" s="31">
        <v>11.72282</v>
      </c>
      <c r="N490" s="1"/>
      <c r="O490" s="1"/>
    </row>
    <row r="491" spans="1:15" ht="12.75" customHeight="1">
      <c r="A491" s="33">
        <v>481</v>
      </c>
      <c r="B491" s="54" t="s">
        <v>554</v>
      </c>
      <c r="C491" s="31">
        <v>1318.5</v>
      </c>
      <c r="D491" s="36">
        <v>1321.5</v>
      </c>
      <c r="E491" s="36">
        <v>1300</v>
      </c>
      <c r="F491" s="36">
        <v>1281.5</v>
      </c>
      <c r="G491" s="36">
        <v>1260</v>
      </c>
      <c r="H491" s="36">
        <v>1340</v>
      </c>
      <c r="I491" s="36">
        <v>1361.5</v>
      </c>
      <c r="J491" s="36">
        <v>1380</v>
      </c>
      <c r="K491" s="31">
        <v>1343</v>
      </c>
      <c r="L491" s="31">
        <v>1303</v>
      </c>
      <c r="M491" s="31">
        <v>1.1628099999999999</v>
      </c>
      <c r="N491" s="1"/>
      <c r="O491" s="1"/>
    </row>
    <row r="492" spans="1:15" ht="12.75" customHeight="1">
      <c r="A492" s="33">
        <v>482</v>
      </c>
      <c r="B492" s="54" t="s">
        <v>238</v>
      </c>
      <c r="C492" s="36">
        <v>236.5</v>
      </c>
      <c r="D492" s="36">
        <v>237.05000000000004</v>
      </c>
      <c r="E492" s="36">
        <v>235.50000000000009</v>
      </c>
      <c r="F492" s="36">
        <v>234.50000000000006</v>
      </c>
      <c r="G492" s="36">
        <v>232.9500000000001</v>
      </c>
      <c r="H492" s="36">
        <v>238.05000000000007</v>
      </c>
      <c r="I492" s="36">
        <v>239.60000000000002</v>
      </c>
      <c r="J492" s="36">
        <v>240.60000000000005</v>
      </c>
      <c r="K492" s="31">
        <v>238.6</v>
      </c>
      <c r="L492" s="31">
        <v>236.05</v>
      </c>
      <c r="M492" s="31">
        <v>49.747480000000003</v>
      </c>
      <c r="N492" s="1"/>
      <c r="O492" s="1"/>
    </row>
    <row r="493" spans="1:15" ht="12.75" customHeight="1">
      <c r="A493" s="33">
        <v>483</v>
      </c>
      <c r="B493" s="54" t="s">
        <v>548</v>
      </c>
      <c r="C493" s="36">
        <v>308.60000000000002</v>
      </c>
      <c r="D493" s="36">
        <v>309.73333333333335</v>
      </c>
      <c r="E493" s="36">
        <v>304.56666666666672</v>
      </c>
      <c r="F493" s="36">
        <v>300.53333333333336</v>
      </c>
      <c r="G493" s="36">
        <v>295.36666666666673</v>
      </c>
      <c r="H493" s="36">
        <v>313.76666666666671</v>
      </c>
      <c r="I493" s="36">
        <v>318.93333333333334</v>
      </c>
      <c r="J493" s="36">
        <v>322.9666666666667</v>
      </c>
      <c r="K493" s="31">
        <v>314.89999999999998</v>
      </c>
      <c r="L493" s="31">
        <v>305.7</v>
      </c>
      <c r="M493" s="31">
        <v>4.2126000000000001</v>
      </c>
      <c r="N493" s="1"/>
      <c r="O493" s="1"/>
    </row>
    <row r="494" spans="1:15" ht="12.75" customHeight="1">
      <c r="A494" s="33">
        <v>484</v>
      </c>
      <c r="B494" s="54" t="s">
        <v>555</v>
      </c>
      <c r="C494" s="36">
        <v>483.4</v>
      </c>
      <c r="D494" s="36">
        <v>490.43333333333334</v>
      </c>
      <c r="E494" s="36">
        <v>473.61666666666667</v>
      </c>
      <c r="F494" s="36">
        <v>463.83333333333331</v>
      </c>
      <c r="G494" s="36">
        <v>447.01666666666665</v>
      </c>
      <c r="H494" s="36">
        <v>500.2166666666667</v>
      </c>
      <c r="I494" s="36">
        <v>517.03333333333342</v>
      </c>
      <c r="J494" s="36">
        <v>526.81666666666672</v>
      </c>
      <c r="K494" s="31">
        <v>507.25</v>
      </c>
      <c r="L494" s="31">
        <v>480.65</v>
      </c>
      <c r="M494" s="31">
        <v>5.2456300000000002</v>
      </c>
      <c r="N494" s="1"/>
      <c r="O494" s="1"/>
    </row>
    <row r="495" spans="1:15" ht="12.75" customHeight="1">
      <c r="A495" s="33">
        <v>485</v>
      </c>
      <c r="B495" s="54" t="s">
        <v>556</v>
      </c>
      <c r="C495" s="36">
        <v>1888.1</v>
      </c>
      <c r="D495" s="36">
        <v>1896.7666666666667</v>
      </c>
      <c r="E495" s="36">
        <v>1872.5333333333333</v>
      </c>
      <c r="F495" s="36">
        <v>1856.9666666666667</v>
      </c>
      <c r="G495" s="36">
        <v>1832.7333333333333</v>
      </c>
      <c r="H495" s="36">
        <v>1912.3333333333333</v>
      </c>
      <c r="I495" s="36">
        <v>1936.5666666666664</v>
      </c>
      <c r="J495" s="36">
        <v>1952.1333333333332</v>
      </c>
      <c r="K495" s="31">
        <v>1921</v>
      </c>
      <c r="L495" s="31">
        <v>1881.2</v>
      </c>
      <c r="M495" s="31">
        <v>0.66335</v>
      </c>
      <c r="N495" s="1"/>
      <c r="O495" s="1"/>
    </row>
    <row r="496" spans="1:15" ht="12.75" customHeight="1">
      <c r="A496" s="33">
        <v>486</v>
      </c>
      <c r="B496" s="54" t="s">
        <v>549</v>
      </c>
      <c r="C496" s="36">
        <v>2099.35</v>
      </c>
      <c r="D496" s="36">
        <v>2107.3166666666666</v>
      </c>
      <c r="E496" s="36">
        <v>2087.0333333333333</v>
      </c>
      <c r="F496" s="36">
        <v>2074.7166666666667</v>
      </c>
      <c r="G496" s="36">
        <v>2054.4333333333334</v>
      </c>
      <c r="H496" s="36">
        <v>2119.6333333333332</v>
      </c>
      <c r="I496" s="36">
        <v>2139.9166666666661</v>
      </c>
      <c r="J496" s="36">
        <v>2152.2333333333331</v>
      </c>
      <c r="K496" s="31">
        <v>2127.6</v>
      </c>
      <c r="L496" s="31">
        <v>2095</v>
      </c>
      <c r="M496" s="31">
        <v>0.28977000000000003</v>
      </c>
      <c r="N496" s="1"/>
      <c r="O496" s="1"/>
    </row>
    <row r="497" spans="1:15" ht="12.75" customHeight="1">
      <c r="A497" s="33">
        <v>487</v>
      </c>
      <c r="B497" s="54" t="s">
        <v>141</v>
      </c>
      <c r="C497" s="36">
        <v>10.9</v>
      </c>
      <c r="D497" s="36">
        <v>11.4</v>
      </c>
      <c r="E497" s="36">
        <v>10.3</v>
      </c>
      <c r="F497" s="36">
        <v>9.7000000000000011</v>
      </c>
      <c r="G497" s="36">
        <v>8.6000000000000014</v>
      </c>
      <c r="H497" s="36">
        <v>12</v>
      </c>
      <c r="I497" s="36">
        <v>13.099999999999998</v>
      </c>
      <c r="J497" s="36">
        <v>13.7</v>
      </c>
      <c r="K497" s="31">
        <v>12.5</v>
      </c>
      <c r="L497" s="31">
        <v>10.8</v>
      </c>
      <c r="M497" s="31">
        <v>4493.3611300000002</v>
      </c>
      <c r="N497" s="1"/>
      <c r="O497" s="1"/>
    </row>
    <row r="498" spans="1:15" ht="12.75" customHeight="1">
      <c r="A498" s="33">
        <v>488</v>
      </c>
      <c r="B498" s="54" t="s">
        <v>239</v>
      </c>
      <c r="C498" s="36">
        <v>882.2</v>
      </c>
      <c r="D498" s="36">
        <v>886.4</v>
      </c>
      <c r="E498" s="36">
        <v>875.8</v>
      </c>
      <c r="F498" s="36">
        <v>869.4</v>
      </c>
      <c r="G498" s="36">
        <v>858.8</v>
      </c>
      <c r="H498" s="36">
        <v>892.8</v>
      </c>
      <c r="I498" s="36">
        <v>903.40000000000009</v>
      </c>
      <c r="J498" s="36">
        <v>909.8</v>
      </c>
      <c r="K498" s="31">
        <v>897</v>
      </c>
      <c r="L498" s="31">
        <v>880</v>
      </c>
      <c r="M498" s="31">
        <v>10.629099999999999</v>
      </c>
      <c r="N498" s="1"/>
      <c r="O498" s="1"/>
    </row>
    <row r="499" spans="1:15" ht="12.75" customHeight="1">
      <c r="A499" s="33">
        <v>489</v>
      </c>
      <c r="B499" s="54" t="s">
        <v>557</v>
      </c>
      <c r="C499" s="54">
        <v>395.55</v>
      </c>
      <c r="D499" s="36">
        <v>397.34999999999997</v>
      </c>
      <c r="E499" s="36">
        <v>390.69999999999993</v>
      </c>
      <c r="F499" s="36">
        <v>385.84999999999997</v>
      </c>
      <c r="G499" s="36">
        <v>379.19999999999993</v>
      </c>
      <c r="H499" s="36">
        <v>402.19999999999993</v>
      </c>
      <c r="I499" s="36">
        <v>408.84999999999991</v>
      </c>
      <c r="J499" s="36">
        <v>413.69999999999993</v>
      </c>
      <c r="K499" s="31">
        <v>404</v>
      </c>
      <c r="L499" s="31">
        <v>392.5</v>
      </c>
      <c r="M499" s="31">
        <v>16.487719999999999</v>
      </c>
      <c r="N499" s="1"/>
      <c r="O499" s="1"/>
    </row>
    <row r="500" spans="1:15" ht="12.75" customHeight="1">
      <c r="A500" s="33">
        <v>490</v>
      </c>
      <c r="B500" s="54" t="s">
        <v>558</v>
      </c>
      <c r="C500" s="54">
        <v>122.1</v>
      </c>
      <c r="D500" s="36">
        <v>122.83333333333333</v>
      </c>
      <c r="E500" s="36">
        <v>121.26666666666665</v>
      </c>
      <c r="F500" s="36">
        <v>120.43333333333332</v>
      </c>
      <c r="G500" s="36">
        <v>118.86666666666665</v>
      </c>
      <c r="H500" s="36">
        <v>123.66666666666666</v>
      </c>
      <c r="I500" s="36">
        <v>125.23333333333335</v>
      </c>
      <c r="J500" s="36">
        <v>126.06666666666666</v>
      </c>
      <c r="K500" s="31">
        <v>124.4</v>
      </c>
      <c r="L500" s="31">
        <v>122</v>
      </c>
      <c r="M500" s="31">
        <v>9.0236099999999997</v>
      </c>
      <c r="N500" s="1"/>
      <c r="O500" s="1"/>
    </row>
    <row r="501" spans="1:15" ht="12.75" customHeight="1">
      <c r="A501" s="33">
        <v>491</v>
      </c>
      <c r="B501" s="54" t="s">
        <v>559</v>
      </c>
      <c r="C501" s="54">
        <v>979.65</v>
      </c>
      <c r="D501" s="36">
        <v>982.23333333333323</v>
      </c>
      <c r="E501" s="36">
        <v>970.26666666666642</v>
      </c>
      <c r="F501" s="36">
        <v>960.88333333333321</v>
      </c>
      <c r="G501" s="36">
        <v>948.9166666666664</v>
      </c>
      <c r="H501" s="36">
        <v>991.61666666666645</v>
      </c>
      <c r="I501" s="36">
        <v>1003.5833333333334</v>
      </c>
      <c r="J501" s="36">
        <v>1012.9666666666665</v>
      </c>
      <c r="K501" s="31">
        <v>994.2</v>
      </c>
      <c r="L501" s="31">
        <v>972.85</v>
      </c>
      <c r="M501" s="31">
        <v>0.63388</v>
      </c>
      <c r="N501" s="1"/>
      <c r="O501" s="1"/>
    </row>
    <row r="502" spans="1:15" ht="12.75" customHeight="1">
      <c r="A502" s="33">
        <v>492</v>
      </c>
      <c r="B502" s="54" t="s">
        <v>304</v>
      </c>
      <c r="C502" s="54">
        <v>1624.35</v>
      </c>
      <c r="D502" s="36">
        <v>1629.5</v>
      </c>
      <c r="E502" s="36">
        <v>1596.95</v>
      </c>
      <c r="F502" s="36">
        <v>1569.55</v>
      </c>
      <c r="G502" s="36">
        <v>1537</v>
      </c>
      <c r="H502" s="36">
        <v>1656.9</v>
      </c>
      <c r="I502" s="36">
        <v>1689.4500000000003</v>
      </c>
      <c r="J502" s="36">
        <v>1716.8500000000001</v>
      </c>
      <c r="K502" s="31">
        <v>1662.05</v>
      </c>
      <c r="L502" s="31">
        <v>1602.1</v>
      </c>
      <c r="M502" s="31">
        <v>0.26956000000000002</v>
      </c>
      <c r="N502" s="1"/>
      <c r="O502" s="1"/>
    </row>
    <row r="503" spans="1:15" ht="12.75" customHeight="1">
      <c r="A503" s="33">
        <v>493</v>
      </c>
      <c r="B503" s="54" t="s">
        <v>240</v>
      </c>
      <c r="C503" s="36">
        <v>436.1</v>
      </c>
      <c r="D503" s="36">
        <v>437.45000000000005</v>
      </c>
      <c r="E503" s="36">
        <v>433.85000000000008</v>
      </c>
      <c r="F503" s="36">
        <v>431.6</v>
      </c>
      <c r="G503" s="36">
        <v>428.00000000000006</v>
      </c>
      <c r="H503" s="36">
        <v>439.7000000000001</v>
      </c>
      <c r="I503" s="36">
        <v>443.3</v>
      </c>
      <c r="J503" s="31">
        <v>445.55000000000013</v>
      </c>
      <c r="K503" s="31">
        <v>441.05</v>
      </c>
      <c r="L503" s="31">
        <v>435.2</v>
      </c>
      <c r="M503" s="54">
        <v>30.125979999999998</v>
      </c>
      <c r="N503" s="1"/>
      <c r="O503" s="1"/>
    </row>
    <row r="504" spans="1:15" ht="12.75" customHeight="1">
      <c r="A504" s="33">
        <v>494</v>
      </c>
      <c r="B504" s="54" t="s">
        <v>305</v>
      </c>
      <c r="C504" s="36">
        <v>18.55</v>
      </c>
      <c r="D504" s="36">
        <v>18.599999999999998</v>
      </c>
      <c r="E504" s="36">
        <v>18.199999999999996</v>
      </c>
      <c r="F504" s="36">
        <v>17.849999999999998</v>
      </c>
      <c r="G504" s="36">
        <v>17.449999999999996</v>
      </c>
      <c r="H504" s="36">
        <v>18.949999999999996</v>
      </c>
      <c r="I504" s="36">
        <v>19.349999999999994</v>
      </c>
      <c r="J504" s="31">
        <v>19.699999999999996</v>
      </c>
      <c r="K504" s="31">
        <v>19</v>
      </c>
      <c r="L504" s="31">
        <v>18.25</v>
      </c>
      <c r="M504" s="54">
        <v>4934.5890499999996</v>
      </c>
      <c r="N504" s="1"/>
      <c r="O504" s="1"/>
    </row>
    <row r="505" spans="1:15" ht="12.75" customHeight="1">
      <c r="A505" s="33">
        <v>495</v>
      </c>
      <c r="B505" s="54" t="s">
        <v>241</v>
      </c>
      <c r="C505" s="54">
        <v>268.14999999999998</v>
      </c>
      <c r="D505" s="36">
        <v>269.36666666666667</v>
      </c>
      <c r="E505" s="36">
        <v>264.13333333333333</v>
      </c>
      <c r="F505" s="36">
        <v>260.11666666666667</v>
      </c>
      <c r="G505" s="36">
        <v>254.88333333333333</v>
      </c>
      <c r="H505" s="36">
        <v>273.38333333333333</v>
      </c>
      <c r="I505" s="36">
        <v>278.61666666666667</v>
      </c>
      <c r="J505" s="36">
        <v>282.63333333333333</v>
      </c>
      <c r="K505" s="31">
        <v>274.60000000000002</v>
      </c>
      <c r="L505" s="31">
        <v>265.35000000000002</v>
      </c>
      <c r="M505" s="31">
        <v>60.985149999999997</v>
      </c>
      <c r="N505" s="1"/>
      <c r="O505" s="1"/>
    </row>
    <row r="506" spans="1:15" ht="12.75" customHeight="1">
      <c r="A506" s="33">
        <v>496</v>
      </c>
      <c r="B506" s="54" t="s">
        <v>561</v>
      </c>
      <c r="C506" s="54">
        <v>514.1</v>
      </c>
      <c r="D506" s="36">
        <v>519.35</v>
      </c>
      <c r="E506" s="36">
        <v>508.05000000000007</v>
      </c>
      <c r="F506" s="36">
        <v>502</v>
      </c>
      <c r="G506" s="36">
        <v>490.70000000000005</v>
      </c>
      <c r="H506" s="36">
        <v>525.40000000000009</v>
      </c>
      <c r="I506" s="36">
        <v>536.70000000000005</v>
      </c>
      <c r="J506" s="36">
        <v>542.75000000000011</v>
      </c>
      <c r="K506" s="31">
        <v>530.65</v>
      </c>
      <c r="L506" s="31">
        <v>513.29999999999995</v>
      </c>
      <c r="M506" s="31">
        <v>9.5921800000000008</v>
      </c>
      <c r="N506" s="1"/>
      <c r="O506" s="1"/>
    </row>
    <row r="507" spans="1:15" ht="12.75" customHeight="1">
      <c r="A507" s="33">
        <v>497</v>
      </c>
      <c r="B507" s="54" t="s">
        <v>560</v>
      </c>
      <c r="C507" s="36">
        <v>15337.65</v>
      </c>
      <c r="D507" s="36">
        <v>15341.199999999999</v>
      </c>
      <c r="E507" s="36">
        <v>14997.449999999997</v>
      </c>
      <c r="F507" s="36">
        <v>14657.249999999998</v>
      </c>
      <c r="G507" s="36">
        <v>14313.499999999996</v>
      </c>
      <c r="H507" s="36">
        <v>15681.399999999998</v>
      </c>
      <c r="I507" s="36">
        <v>16025.150000000001</v>
      </c>
      <c r="J507" s="31">
        <v>16365.349999999999</v>
      </c>
      <c r="K507" s="31">
        <v>15684.95</v>
      </c>
      <c r="L507" s="31">
        <v>15001</v>
      </c>
      <c r="M507" s="54">
        <v>0.14976</v>
      </c>
      <c r="N507" s="1"/>
      <c r="O507" s="1"/>
    </row>
    <row r="508" spans="1:15" ht="12.75" customHeight="1">
      <c r="A508" s="33">
        <v>498</v>
      </c>
      <c r="B508" s="54" t="s">
        <v>306</v>
      </c>
      <c r="C508" s="54">
        <v>102.15</v>
      </c>
      <c r="D508" s="36">
        <v>102.93333333333334</v>
      </c>
      <c r="E508" s="36">
        <v>100.86666666666667</v>
      </c>
      <c r="F508" s="36">
        <v>99.583333333333343</v>
      </c>
      <c r="G508" s="36">
        <v>97.51666666666668</v>
      </c>
      <c r="H508" s="36">
        <v>104.21666666666667</v>
      </c>
      <c r="I508" s="36">
        <v>106.28333333333333</v>
      </c>
      <c r="J508" s="36">
        <v>107.56666666666666</v>
      </c>
      <c r="K508" s="31">
        <v>105</v>
      </c>
      <c r="L508" s="31">
        <v>101.65</v>
      </c>
      <c r="M508" s="31">
        <v>694.76642000000004</v>
      </c>
      <c r="N508" s="1"/>
      <c r="O508" s="1"/>
    </row>
    <row r="509" spans="1:15" ht="12.75" customHeight="1">
      <c r="A509" s="327">
        <v>499</v>
      </c>
      <c r="B509" s="328" t="s">
        <v>242</v>
      </c>
      <c r="C509" s="328">
        <v>643.4</v>
      </c>
      <c r="D509" s="329">
        <v>645.9666666666667</v>
      </c>
      <c r="E509" s="329">
        <v>638.03333333333342</v>
      </c>
      <c r="F509" s="329">
        <v>632.66666666666674</v>
      </c>
      <c r="G509" s="329">
        <v>624.73333333333346</v>
      </c>
      <c r="H509" s="329">
        <v>651.33333333333337</v>
      </c>
      <c r="I509" s="329">
        <v>659.26666666666677</v>
      </c>
      <c r="J509" s="329">
        <v>664.63333333333333</v>
      </c>
      <c r="K509" s="330">
        <v>653.9</v>
      </c>
      <c r="L509" s="330">
        <v>640.6</v>
      </c>
      <c r="M509" s="330">
        <v>10.30256</v>
      </c>
      <c r="N509" s="1"/>
      <c r="O509" s="1"/>
    </row>
    <row r="510" spans="1:15" ht="12.75" customHeight="1">
      <c r="A510" s="327">
        <v>500</v>
      </c>
      <c r="B510" s="328" t="s">
        <v>562</v>
      </c>
      <c r="C510" s="328">
        <v>1610.15</v>
      </c>
      <c r="D510" s="329">
        <v>1615.3500000000001</v>
      </c>
      <c r="E510" s="329">
        <v>1602.2000000000003</v>
      </c>
      <c r="F510" s="329">
        <v>1594.2500000000002</v>
      </c>
      <c r="G510" s="329">
        <v>1581.1000000000004</v>
      </c>
      <c r="H510" s="329">
        <v>1623.3000000000002</v>
      </c>
      <c r="I510" s="329">
        <v>1636.4500000000003</v>
      </c>
      <c r="J510" s="329">
        <v>1644.4</v>
      </c>
      <c r="K510" s="330">
        <v>1628.5</v>
      </c>
      <c r="L510" s="330">
        <v>1607.4</v>
      </c>
      <c r="M510" s="330">
        <v>0.19652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5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5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5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5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5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254</v>
      </c>
      <c r="N527" s="1"/>
      <c r="O527" s="1"/>
    </row>
    <row r="528" spans="1:15" ht="12.75" customHeight="1">
      <c r="A528" s="67" t="s">
        <v>255</v>
      </c>
      <c r="N528" s="1"/>
      <c r="O528" s="1"/>
    </row>
    <row r="529" spans="1:15" ht="12.75" customHeight="1">
      <c r="A529" s="67" t="s">
        <v>256</v>
      </c>
      <c r="N529" s="1"/>
      <c r="O529" s="1"/>
    </row>
    <row r="530" spans="1:15" ht="12.75" customHeight="1">
      <c r="A530" s="67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4"/>
  <sheetViews>
    <sheetView zoomScale="85" zoomScaleNormal="85" workbookViewId="0">
      <pane ySplit="9" topLeftCell="A10" activePane="bottomLeft" state="frozen"/>
      <selection pane="bottomLeft" activeCell="G10" sqref="G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1" t="s">
        <v>311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</row>
    <row r="2" spans="1:28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8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</row>
    <row r="4" spans="1:28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</row>
    <row r="5" spans="1:28" ht="6" customHeight="1">
      <c r="A5" s="367"/>
      <c r="B5" s="368"/>
      <c r="C5" s="367"/>
      <c r="D5" s="368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</row>
    <row r="6" spans="1:28" ht="26.25" customHeight="1">
      <c r="A6" s="75"/>
      <c r="B6" s="80"/>
      <c r="C6" s="68"/>
      <c r="D6" s="68"/>
      <c r="E6" s="23" t="s">
        <v>310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</row>
    <row r="7" spans="1:28" ht="16.5" customHeight="1">
      <c r="A7" s="81" t="s">
        <v>565</v>
      </c>
      <c r="B7" s="369" t="s">
        <v>566</v>
      </c>
      <c r="C7" s="368"/>
      <c r="D7" s="7">
        <f>Main!B10</f>
        <v>45189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</row>
    <row r="8" spans="1:28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</row>
    <row r="9" spans="1:28" ht="51">
      <c r="A9" s="84" t="s">
        <v>567</v>
      </c>
      <c r="B9" s="85" t="s">
        <v>568</v>
      </c>
      <c r="C9" s="85" t="s">
        <v>569</v>
      </c>
      <c r="D9" s="85" t="s">
        <v>570</v>
      </c>
      <c r="E9" s="85" t="s">
        <v>571</v>
      </c>
      <c r="F9" s="85" t="s">
        <v>572</v>
      </c>
      <c r="G9" s="85" t="s">
        <v>573</v>
      </c>
      <c r="H9" s="85" t="s">
        <v>574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</row>
    <row r="10" spans="1:28" ht="12.75" customHeight="1">
      <c r="A10" s="86">
        <v>45187</v>
      </c>
      <c r="B10" s="32">
        <v>543319</v>
      </c>
      <c r="C10" s="31" t="s">
        <v>1048</v>
      </c>
      <c r="D10" s="31" t="s">
        <v>1100</v>
      </c>
      <c r="E10" s="31" t="s">
        <v>576</v>
      </c>
      <c r="F10" s="87">
        <v>384000</v>
      </c>
      <c r="G10" s="32">
        <v>12.54</v>
      </c>
      <c r="H10" s="32" t="s">
        <v>334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</row>
    <row r="11" spans="1:28" ht="12.75" customHeight="1">
      <c r="A11" s="86">
        <v>45187</v>
      </c>
      <c r="B11" s="32">
        <v>543319</v>
      </c>
      <c r="C11" s="31" t="s">
        <v>1048</v>
      </c>
      <c r="D11" s="31" t="s">
        <v>1101</v>
      </c>
      <c r="E11" s="31" t="s">
        <v>575</v>
      </c>
      <c r="F11" s="87">
        <v>192000</v>
      </c>
      <c r="G11" s="32">
        <v>12.54</v>
      </c>
      <c r="H11" s="32" t="s">
        <v>334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</row>
    <row r="12" spans="1:28" ht="12.75" customHeight="1">
      <c r="A12" s="86">
        <v>45187</v>
      </c>
      <c r="B12" s="32">
        <v>539773</v>
      </c>
      <c r="C12" s="31" t="s">
        <v>1102</v>
      </c>
      <c r="D12" s="31" t="s">
        <v>1091</v>
      </c>
      <c r="E12" s="31" t="s">
        <v>575</v>
      </c>
      <c r="F12" s="87">
        <v>1750000</v>
      </c>
      <c r="G12" s="32">
        <v>2.63</v>
      </c>
      <c r="H12" s="32" t="s">
        <v>334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</row>
    <row r="13" spans="1:28" ht="12.75" customHeight="1">
      <c r="A13" s="86">
        <v>45187</v>
      </c>
      <c r="B13" s="32">
        <v>538351</v>
      </c>
      <c r="C13" s="31" t="s">
        <v>1103</v>
      </c>
      <c r="D13" s="31" t="s">
        <v>1104</v>
      </c>
      <c r="E13" s="31" t="s">
        <v>576</v>
      </c>
      <c r="F13" s="87">
        <v>169000</v>
      </c>
      <c r="G13" s="32">
        <v>5.08</v>
      </c>
      <c r="H13" s="32" t="s">
        <v>334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</row>
    <row r="14" spans="1:28" ht="12.75" customHeight="1">
      <c r="A14" s="86">
        <v>45187</v>
      </c>
      <c r="B14" s="32">
        <v>539546</v>
      </c>
      <c r="C14" s="31" t="s">
        <v>1105</v>
      </c>
      <c r="D14" s="31" t="s">
        <v>1106</v>
      </c>
      <c r="E14" s="31" t="s">
        <v>576</v>
      </c>
      <c r="F14" s="87">
        <v>41458</v>
      </c>
      <c r="G14" s="32">
        <v>66.89</v>
      </c>
      <c r="H14" s="32" t="s">
        <v>334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</row>
    <row r="15" spans="1:28" ht="12.75" customHeight="1">
      <c r="A15" s="86">
        <v>45187</v>
      </c>
      <c r="B15" s="32">
        <v>539546</v>
      </c>
      <c r="C15" s="31" t="s">
        <v>1105</v>
      </c>
      <c r="D15" s="31" t="s">
        <v>1106</v>
      </c>
      <c r="E15" s="31" t="s">
        <v>575</v>
      </c>
      <c r="F15" s="87">
        <v>49003</v>
      </c>
      <c r="G15" s="32">
        <v>66.06</v>
      </c>
      <c r="H15" s="32" t="s">
        <v>334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</row>
    <row r="16" spans="1:28" ht="12.75" customHeight="1">
      <c r="A16" s="86">
        <v>45187</v>
      </c>
      <c r="B16" s="32">
        <v>531278</v>
      </c>
      <c r="C16" s="31" t="s">
        <v>1066</v>
      </c>
      <c r="D16" s="31" t="s">
        <v>1107</v>
      </c>
      <c r="E16" s="31" t="s">
        <v>575</v>
      </c>
      <c r="F16" s="87">
        <v>38600</v>
      </c>
      <c r="G16" s="32">
        <v>66.459999999999994</v>
      </c>
      <c r="H16" s="32" t="s">
        <v>334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</row>
    <row r="17" spans="1:28" ht="12.75" customHeight="1">
      <c r="A17" s="86">
        <v>45187</v>
      </c>
      <c r="B17" s="32">
        <v>531278</v>
      </c>
      <c r="C17" s="31" t="s">
        <v>1066</v>
      </c>
      <c r="D17" s="31" t="s">
        <v>1107</v>
      </c>
      <c r="E17" s="31" t="s">
        <v>576</v>
      </c>
      <c r="F17" s="87">
        <v>3903</v>
      </c>
      <c r="G17" s="32">
        <v>66.62</v>
      </c>
      <c r="H17" s="32" t="s">
        <v>334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</row>
    <row r="18" spans="1:28" ht="12.75" customHeight="1">
      <c r="A18" s="86">
        <v>45187</v>
      </c>
      <c r="B18" s="32">
        <v>512441</v>
      </c>
      <c r="C18" s="31" t="s">
        <v>1108</v>
      </c>
      <c r="D18" s="31" t="s">
        <v>1109</v>
      </c>
      <c r="E18" s="31" t="s">
        <v>575</v>
      </c>
      <c r="F18" s="87">
        <v>78955</v>
      </c>
      <c r="G18" s="32">
        <v>16.13</v>
      </c>
      <c r="H18" s="32" t="s">
        <v>334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</row>
    <row r="19" spans="1:28" ht="12.75" customHeight="1">
      <c r="A19" s="86">
        <v>45187</v>
      </c>
      <c r="B19" s="32">
        <v>541703</v>
      </c>
      <c r="C19" s="31" t="s">
        <v>1110</v>
      </c>
      <c r="D19" s="31" t="s">
        <v>1074</v>
      </c>
      <c r="E19" s="31" t="s">
        <v>575</v>
      </c>
      <c r="F19" s="87">
        <v>38400</v>
      </c>
      <c r="G19" s="32">
        <v>24.1</v>
      </c>
      <c r="H19" s="32" t="s">
        <v>334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</row>
    <row r="20" spans="1:28" ht="12.75" customHeight="1">
      <c r="A20" s="86">
        <v>45187</v>
      </c>
      <c r="B20" s="32">
        <v>541703</v>
      </c>
      <c r="C20" s="31" t="s">
        <v>1110</v>
      </c>
      <c r="D20" s="31" t="s">
        <v>1111</v>
      </c>
      <c r="E20" s="31" t="s">
        <v>575</v>
      </c>
      <c r="F20" s="87">
        <v>16000</v>
      </c>
      <c r="G20" s="32">
        <v>24.1</v>
      </c>
      <c r="H20" s="32" t="s">
        <v>334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</row>
    <row r="21" spans="1:28" ht="12.75" customHeight="1">
      <c r="A21" s="86">
        <v>45187</v>
      </c>
      <c r="B21" s="32">
        <v>541703</v>
      </c>
      <c r="C21" s="31" t="s">
        <v>1110</v>
      </c>
      <c r="D21" s="31" t="s">
        <v>1112</v>
      </c>
      <c r="E21" s="31" t="s">
        <v>576</v>
      </c>
      <c r="F21" s="87">
        <v>48000</v>
      </c>
      <c r="G21" s="32">
        <v>24.1</v>
      </c>
      <c r="H21" s="32" t="s">
        <v>334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</row>
    <row r="22" spans="1:28" ht="12.75" customHeight="1">
      <c r="A22" s="86">
        <v>45187</v>
      </c>
      <c r="B22" s="32">
        <v>541703</v>
      </c>
      <c r="C22" s="31" t="s">
        <v>1110</v>
      </c>
      <c r="D22" s="31" t="s">
        <v>1113</v>
      </c>
      <c r="E22" s="31" t="s">
        <v>575</v>
      </c>
      <c r="F22" s="87">
        <v>16000</v>
      </c>
      <c r="G22" s="32">
        <v>24.1</v>
      </c>
      <c r="H22" s="32" t="s">
        <v>334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</row>
    <row r="23" spans="1:28" ht="12.75" customHeight="1">
      <c r="A23" s="86">
        <v>45187</v>
      </c>
      <c r="B23" s="32">
        <v>541703</v>
      </c>
      <c r="C23" s="31" t="s">
        <v>1110</v>
      </c>
      <c r="D23" s="31" t="s">
        <v>1113</v>
      </c>
      <c r="E23" s="31" t="s">
        <v>576</v>
      </c>
      <c r="F23" s="87">
        <v>16000</v>
      </c>
      <c r="G23" s="32">
        <v>23.87</v>
      </c>
      <c r="H23" s="32" t="s">
        <v>334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</row>
    <row r="24" spans="1:28" ht="12.75" customHeight="1">
      <c r="A24" s="86">
        <v>45187</v>
      </c>
      <c r="B24" s="32">
        <v>541703</v>
      </c>
      <c r="C24" s="31" t="s">
        <v>1110</v>
      </c>
      <c r="D24" s="31" t="s">
        <v>1114</v>
      </c>
      <c r="E24" s="31" t="s">
        <v>576</v>
      </c>
      <c r="F24" s="87">
        <v>16000</v>
      </c>
      <c r="G24" s="32">
        <v>24.1</v>
      </c>
      <c r="H24" s="32" t="s">
        <v>334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</row>
    <row r="25" spans="1:28" ht="12.75" customHeight="1">
      <c r="A25" s="86">
        <v>45187</v>
      </c>
      <c r="B25" s="32">
        <v>513343</v>
      </c>
      <c r="C25" s="31" t="s">
        <v>1115</v>
      </c>
      <c r="D25" s="31" t="s">
        <v>1116</v>
      </c>
      <c r="E25" s="31" t="s">
        <v>576</v>
      </c>
      <c r="F25" s="87">
        <v>279779</v>
      </c>
      <c r="G25" s="32">
        <v>8.26</v>
      </c>
      <c r="H25" s="32" t="s">
        <v>334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</row>
    <row r="26" spans="1:28" ht="12.75" customHeight="1">
      <c r="A26" s="86">
        <v>45187</v>
      </c>
      <c r="B26" s="32">
        <v>541627</v>
      </c>
      <c r="C26" s="31" t="s">
        <v>1117</v>
      </c>
      <c r="D26" s="31" t="s">
        <v>1118</v>
      </c>
      <c r="E26" s="31" t="s">
        <v>576</v>
      </c>
      <c r="F26" s="87">
        <v>62999</v>
      </c>
      <c r="G26" s="32">
        <v>1.71</v>
      </c>
      <c r="H26" s="32" t="s">
        <v>334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</row>
    <row r="27" spans="1:28" ht="12.75" customHeight="1">
      <c r="A27" s="86">
        <v>45187</v>
      </c>
      <c r="B27" s="32">
        <v>541627</v>
      </c>
      <c r="C27" s="31" t="s">
        <v>1117</v>
      </c>
      <c r="D27" s="31" t="s">
        <v>1119</v>
      </c>
      <c r="E27" s="31" t="s">
        <v>575</v>
      </c>
      <c r="F27" s="87">
        <v>59000</v>
      </c>
      <c r="G27" s="32">
        <v>1.71</v>
      </c>
      <c r="H27" s="32" t="s">
        <v>334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</row>
    <row r="28" spans="1:28" ht="12.75" customHeight="1">
      <c r="A28" s="86">
        <v>45187</v>
      </c>
      <c r="B28" s="32">
        <v>540377</v>
      </c>
      <c r="C28" s="31" t="s">
        <v>1120</v>
      </c>
      <c r="D28" s="31" t="s">
        <v>1075</v>
      </c>
      <c r="E28" s="31" t="s">
        <v>575</v>
      </c>
      <c r="F28" s="87">
        <v>1812333</v>
      </c>
      <c r="G28" s="32">
        <v>14.57</v>
      </c>
      <c r="H28" s="32" t="s">
        <v>334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</row>
    <row r="29" spans="1:28" ht="12.75" customHeight="1">
      <c r="A29" s="86">
        <v>45187</v>
      </c>
      <c r="B29" s="32">
        <v>540377</v>
      </c>
      <c r="C29" s="31" t="s">
        <v>1120</v>
      </c>
      <c r="D29" s="31" t="s">
        <v>1075</v>
      </c>
      <c r="E29" s="31" t="s">
        <v>576</v>
      </c>
      <c r="F29" s="87">
        <v>1750242</v>
      </c>
      <c r="G29" s="32">
        <v>15.6</v>
      </c>
      <c r="H29" s="32" t="s">
        <v>334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</row>
    <row r="30" spans="1:28" ht="12.75" customHeight="1">
      <c r="A30" s="86">
        <v>45187</v>
      </c>
      <c r="B30" s="32">
        <v>524400</v>
      </c>
      <c r="C30" s="31" t="s">
        <v>1121</v>
      </c>
      <c r="D30" s="31" t="s">
        <v>1122</v>
      </c>
      <c r="E30" s="31" t="s">
        <v>576</v>
      </c>
      <c r="F30" s="87">
        <v>70082</v>
      </c>
      <c r="G30" s="32">
        <v>82.65</v>
      </c>
      <c r="H30" s="32" t="s">
        <v>334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</row>
    <row r="31" spans="1:28" ht="12.75" customHeight="1">
      <c r="A31" s="86">
        <v>45187</v>
      </c>
      <c r="B31" s="32">
        <v>543979</v>
      </c>
      <c r="C31" s="31" t="s">
        <v>1068</v>
      </c>
      <c r="D31" s="31" t="s">
        <v>1123</v>
      </c>
      <c r="E31" s="31" t="s">
        <v>575</v>
      </c>
      <c r="F31" s="87">
        <v>14400</v>
      </c>
      <c r="G31" s="32">
        <v>167.55</v>
      </c>
      <c r="H31" s="32" t="s">
        <v>334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</row>
    <row r="32" spans="1:28" ht="12.75" customHeight="1">
      <c r="A32" s="86">
        <v>45187</v>
      </c>
      <c r="B32" s="32">
        <v>543979</v>
      </c>
      <c r="C32" s="31" t="s">
        <v>1068</v>
      </c>
      <c r="D32" s="31" t="s">
        <v>871</v>
      </c>
      <c r="E32" s="31" t="s">
        <v>576</v>
      </c>
      <c r="F32" s="87">
        <v>46400</v>
      </c>
      <c r="G32" s="32">
        <v>167.55</v>
      </c>
      <c r="H32" s="32" t="s">
        <v>334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</row>
    <row r="33" spans="1:28" ht="12.75" customHeight="1">
      <c r="A33" s="86">
        <v>45187</v>
      </c>
      <c r="B33" s="32">
        <v>543979</v>
      </c>
      <c r="C33" s="31" t="s">
        <v>1068</v>
      </c>
      <c r="D33" s="31" t="s">
        <v>871</v>
      </c>
      <c r="E33" s="31" t="s">
        <v>575</v>
      </c>
      <c r="F33" s="87">
        <v>43200</v>
      </c>
      <c r="G33" s="32">
        <v>167.58</v>
      </c>
      <c r="H33" s="32" t="s">
        <v>334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</row>
    <row r="34" spans="1:28" ht="12.75" customHeight="1">
      <c r="A34" s="86">
        <v>45187</v>
      </c>
      <c r="B34" s="32">
        <v>543979</v>
      </c>
      <c r="C34" s="31" t="s">
        <v>1068</v>
      </c>
      <c r="D34" s="31" t="s">
        <v>1070</v>
      </c>
      <c r="E34" s="31" t="s">
        <v>576</v>
      </c>
      <c r="F34" s="87">
        <v>112000</v>
      </c>
      <c r="G34" s="32">
        <v>167.09</v>
      </c>
      <c r="H34" s="32" t="s">
        <v>334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</row>
    <row r="35" spans="1:28" ht="12.75" customHeight="1">
      <c r="A35" s="86">
        <v>45187</v>
      </c>
      <c r="B35" s="32">
        <v>543979</v>
      </c>
      <c r="C35" s="31" t="s">
        <v>1068</v>
      </c>
      <c r="D35" s="31" t="s">
        <v>1069</v>
      </c>
      <c r="E35" s="31" t="s">
        <v>576</v>
      </c>
      <c r="F35" s="87">
        <v>46400</v>
      </c>
      <c r="G35" s="32">
        <v>167.58</v>
      </c>
      <c r="H35" s="32" t="s">
        <v>334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</row>
    <row r="36" spans="1:28" ht="12.75" customHeight="1">
      <c r="A36" s="86">
        <v>45187</v>
      </c>
      <c r="B36" s="32">
        <v>543979</v>
      </c>
      <c r="C36" s="31" t="s">
        <v>1068</v>
      </c>
      <c r="D36" s="31" t="s">
        <v>1029</v>
      </c>
      <c r="E36" s="31" t="s">
        <v>576</v>
      </c>
      <c r="F36" s="87">
        <v>44800</v>
      </c>
      <c r="G36" s="32">
        <v>167.58</v>
      </c>
      <c r="H36" s="32" t="s">
        <v>334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</row>
    <row r="37" spans="1:28" ht="12.75" customHeight="1">
      <c r="A37" s="86">
        <v>45187</v>
      </c>
      <c r="B37" s="32">
        <v>543979</v>
      </c>
      <c r="C37" s="31" t="s">
        <v>1068</v>
      </c>
      <c r="D37" s="31" t="s">
        <v>1065</v>
      </c>
      <c r="E37" s="31" t="s">
        <v>575</v>
      </c>
      <c r="F37" s="87">
        <v>49600</v>
      </c>
      <c r="G37" s="32">
        <v>167.57</v>
      </c>
      <c r="H37" s="32" t="s">
        <v>334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</row>
    <row r="38" spans="1:28" ht="12.75" customHeight="1">
      <c r="A38" s="86">
        <v>45187</v>
      </c>
      <c r="B38" s="32">
        <v>543979</v>
      </c>
      <c r="C38" s="31" t="s">
        <v>1068</v>
      </c>
      <c r="D38" s="31" t="s">
        <v>1029</v>
      </c>
      <c r="E38" s="31" t="s">
        <v>575</v>
      </c>
      <c r="F38" s="87">
        <v>3200</v>
      </c>
      <c r="G38" s="32">
        <v>167.58</v>
      </c>
      <c r="H38" s="32" t="s">
        <v>334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</row>
    <row r="39" spans="1:28" ht="12.75" customHeight="1">
      <c r="A39" s="86">
        <v>45187</v>
      </c>
      <c r="B39" s="32">
        <v>543979</v>
      </c>
      <c r="C39" s="31" t="s">
        <v>1068</v>
      </c>
      <c r="D39" s="31" t="s">
        <v>1124</v>
      </c>
      <c r="E39" s="31" t="s">
        <v>575</v>
      </c>
      <c r="F39" s="87">
        <v>24000</v>
      </c>
      <c r="G39" s="32">
        <v>167.55</v>
      </c>
      <c r="H39" s="32" t="s">
        <v>334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</row>
    <row r="40" spans="1:28" ht="12.75" customHeight="1">
      <c r="A40" s="86">
        <v>45187</v>
      </c>
      <c r="B40" s="32">
        <v>543979</v>
      </c>
      <c r="C40" s="31" t="s">
        <v>1068</v>
      </c>
      <c r="D40" s="31" t="s">
        <v>1125</v>
      </c>
      <c r="E40" s="31" t="s">
        <v>575</v>
      </c>
      <c r="F40" s="87">
        <v>48000</v>
      </c>
      <c r="G40" s="32">
        <v>167.58</v>
      </c>
      <c r="H40" s="32" t="s">
        <v>334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</row>
    <row r="41" spans="1:28" ht="12.75" customHeight="1">
      <c r="A41" s="86">
        <v>45187</v>
      </c>
      <c r="B41" s="32">
        <v>531784</v>
      </c>
      <c r="C41" s="31" t="s">
        <v>1071</v>
      </c>
      <c r="D41" s="31" t="s">
        <v>1072</v>
      </c>
      <c r="E41" s="31" t="s">
        <v>576</v>
      </c>
      <c r="F41" s="87">
        <v>1117428</v>
      </c>
      <c r="G41" s="32">
        <v>1.79</v>
      </c>
      <c r="H41" s="32" t="s">
        <v>334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</row>
    <row r="42" spans="1:28" ht="12.75" customHeight="1">
      <c r="A42" s="86">
        <v>45187</v>
      </c>
      <c r="B42" s="32">
        <v>530443</v>
      </c>
      <c r="C42" s="31" t="s">
        <v>1126</v>
      </c>
      <c r="D42" s="31" t="s">
        <v>1127</v>
      </c>
      <c r="E42" s="31" t="s">
        <v>576</v>
      </c>
      <c r="F42" s="87">
        <v>85753</v>
      </c>
      <c r="G42" s="32">
        <v>12.43</v>
      </c>
      <c r="H42" s="32" t="s">
        <v>334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</row>
    <row r="43" spans="1:28" ht="12.75" customHeight="1">
      <c r="A43" s="86">
        <v>45187</v>
      </c>
      <c r="B43" s="32">
        <v>530443</v>
      </c>
      <c r="C43" s="31" t="s">
        <v>1126</v>
      </c>
      <c r="D43" s="31" t="s">
        <v>1128</v>
      </c>
      <c r="E43" s="31" t="s">
        <v>575</v>
      </c>
      <c r="F43" s="87">
        <v>40000</v>
      </c>
      <c r="G43" s="32">
        <v>12.43</v>
      </c>
      <c r="H43" s="32" t="s">
        <v>334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</row>
    <row r="44" spans="1:28" ht="12.75" customHeight="1">
      <c r="A44" s="86">
        <v>45187</v>
      </c>
      <c r="B44" s="32">
        <v>503669</v>
      </c>
      <c r="C44" s="31" t="s">
        <v>1129</v>
      </c>
      <c r="D44" s="31" t="s">
        <v>1130</v>
      </c>
      <c r="E44" s="31" t="s">
        <v>576</v>
      </c>
      <c r="F44" s="87">
        <v>40000</v>
      </c>
      <c r="G44" s="32">
        <v>25</v>
      </c>
      <c r="H44" s="32" t="s">
        <v>334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</row>
    <row r="45" spans="1:28" ht="12.75" customHeight="1">
      <c r="A45" s="86">
        <v>45187</v>
      </c>
      <c r="B45" s="32">
        <v>503669</v>
      </c>
      <c r="C45" s="31" t="s">
        <v>1129</v>
      </c>
      <c r="D45" s="31" t="s">
        <v>1131</v>
      </c>
      <c r="E45" s="31" t="s">
        <v>575</v>
      </c>
      <c r="F45" s="87">
        <v>40000</v>
      </c>
      <c r="G45" s="32">
        <v>25</v>
      </c>
      <c r="H45" s="32" t="s">
        <v>334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</row>
    <row r="46" spans="1:28" ht="12.75" customHeight="1">
      <c r="A46" s="86">
        <v>45187</v>
      </c>
      <c r="B46" s="32">
        <v>513721</v>
      </c>
      <c r="C46" s="31" t="s">
        <v>1132</v>
      </c>
      <c r="D46" s="31" t="s">
        <v>1133</v>
      </c>
      <c r="E46" s="31" t="s">
        <v>575</v>
      </c>
      <c r="F46" s="87">
        <v>27344</v>
      </c>
      <c r="G46" s="32">
        <v>14.41</v>
      </c>
      <c r="H46" s="32" t="s">
        <v>334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</row>
    <row r="47" spans="1:28" ht="12.75" customHeight="1">
      <c r="A47" s="86">
        <v>45187</v>
      </c>
      <c r="B47" s="32">
        <v>513721</v>
      </c>
      <c r="C47" s="31" t="s">
        <v>1132</v>
      </c>
      <c r="D47" s="31" t="s">
        <v>1134</v>
      </c>
      <c r="E47" s="31" t="s">
        <v>576</v>
      </c>
      <c r="F47" s="87">
        <v>39980</v>
      </c>
      <c r="G47" s="32">
        <v>14.41</v>
      </c>
      <c r="H47" s="32" t="s">
        <v>334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</row>
    <row r="48" spans="1:28" ht="12.75" customHeight="1">
      <c r="A48" s="86">
        <v>45187</v>
      </c>
      <c r="B48" s="32">
        <v>513721</v>
      </c>
      <c r="C48" s="31" t="s">
        <v>1132</v>
      </c>
      <c r="D48" s="31" t="s">
        <v>1135</v>
      </c>
      <c r="E48" s="31" t="s">
        <v>575</v>
      </c>
      <c r="F48" s="87">
        <v>30000</v>
      </c>
      <c r="G48" s="32">
        <v>14.97</v>
      </c>
      <c r="H48" s="32" t="s">
        <v>334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</row>
    <row r="49" spans="1:28" ht="12.75" customHeight="1">
      <c r="A49" s="86">
        <v>45187</v>
      </c>
      <c r="B49" s="32">
        <v>538537</v>
      </c>
      <c r="C49" s="31" t="s">
        <v>1136</v>
      </c>
      <c r="D49" s="31" t="s">
        <v>1137</v>
      </c>
      <c r="E49" s="31" t="s">
        <v>576</v>
      </c>
      <c r="F49" s="87">
        <v>110322</v>
      </c>
      <c r="G49" s="32">
        <v>0.7</v>
      </c>
      <c r="H49" s="32" t="s">
        <v>334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</row>
    <row r="50" spans="1:28" ht="12.75" customHeight="1">
      <c r="A50" s="86">
        <v>45187</v>
      </c>
      <c r="B50" s="32">
        <v>531859</v>
      </c>
      <c r="C50" s="31" t="s">
        <v>1138</v>
      </c>
      <c r="D50" s="31" t="s">
        <v>1139</v>
      </c>
      <c r="E50" s="31" t="s">
        <v>575</v>
      </c>
      <c r="F50" s="87">
        <v>345000</v>
      </c>
      <c r="G50" s="32">
        <v>81.03</v>
      </c>
      <c r="H50" s="32" t="s">
        <v>334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</row>
    <row r="51" spans="1:28" ht="12.75" customHeight="1">
      <c r="A51" s="86">
        <v>45187</v>
      </c>
      <c r="B51" s="32">
        <v>543540</v>
      </c>
      <c r="C51" s="31" t="s">
        <v>1140</v>
      </c>
      <c r="D51" s="31" t="s">
        <v>1141</v>
      </c>
      <c r="E51" s="31" t="s">
        <v>576</v>
      </c>
      <c r="F51" s="87">
        <v>15000</v>
      </c>
      <c r="G51" s="32">
        <v>228.19</v>
      </c>
      <c r="H51" s="32" t="s">
        <v>334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</row>
    <row r="52" spans="1:28" ht="12.75" customHeight="1">
      <c r="A52" s="86">
        <v>45187</v>
      </c>
      <c r="B52" s="32">
        <v>543540</v>
      </c>
      <c r="C52" s="31" t="s">
        <v>1140</v>
      </c>
      <c r="D52" s="31" t="s">
        <v>1142</v>
      </c>
      <c r="E52" s="31" t="s">
        <v>575</v>
      </c>
      <c r="F52" s="87">
        <v>26400</v>
      </c>
      <c r="G52" s="32">
        <v>227.83</v>
      </c>
      <c r="H52" s="32" t="s">
        <v>334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</row>
    <row r="53" spans="1:28" ht="12.75" customHeight="1">
      <c r="A53" s="86">
        <v>45187</v>
      </c>
      <c r="B53" s="32">
        <v>519299</v>
      </c>
      <c r="C53" s="31" t="s">
        <v>1143</v>
      </c>
      <c r="D53" s="31" t="s">
        <v>1144</v>
      </c>
      <c r="E53" s="31" t="s">
        <v>576</v>
      </c>
      <c r="F53" s="87">
        <v>88196</v>
      </c>
      <c r="G53" s="32">
        <v>151.75</v>
      </c>
      <c r="H53" s="32" t="s">
        <v>334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</row>
    <row r="54" spans="1:28" ht="12.75" customHeight="1">
      <c r="A54" s="86">
        <v>45187</v>
      </c>
      <c r="B54" s="32">
        <v>531569</v>
      </c>
      <c r="C54" s="31" t="s">
        <v>1073</v>
      </c>
      <c r="D54" s="31" t="s">
        <v>1145</v>
      </c>
      <c r="E54" s="31" t="s">
        <v>575</v>
      </c>
      <c r="F54" s="87">
        <v>50000</v>
      </c>
      <c r="G54" s="32">
        <v>100.05</v>
      </c>
      <c r="H54" s="32" t="s">
        <v>334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</row>
    <row r="55" spans="1:28" ht="12.75" customHeight="1">
      <c r="A55" s="86">
        <v>45187</v>
      </c>
      <c r="B55" s="32">
        <v>543366</v>
      </c>
      <c r="C55" s="31" t="s">
        <v>874</v>
      </c>
      <c r="D55" s="31" t="s">
        <v>1146</v>
      </c>
      <c r="E55" s="31" t="s">
        <v>576</v>
      </c>
      <c r="F55" s="87">
        <v>1200</v>
      </c>
      <c r="G55" s="32">
        <v>77.7</v>
      </c>
      <c r="H55" s="32" t="s">
        <v>334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</row>
    <row r="56" spans="1:28" ht="12.75" customHeight="1">
      <c r="A56" s="86">
        <v>45187</v>
      </c>
      <c r="B56" s="32">
        <v>543366</v>
      </c>
      <c r="C56" s="31" t="s">
        <v>874</v>
      </c>
      <c r="D56" s="31" t="s">
        <v>1146</v>
      </c>
      <c r="E56" s="31" t="s">
        <v>575</v>
      </c>
      <c r="F56" s="87">
        <v>4800</v>
      </c>
      <c r="G56" s="32">
        <v>74.7</v>
      </c>
      <c r="H56" s="32" t="s">
        <v>334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</row>
    <row r="57" spans="1:28" ht="12.75" customHeight="1">
      <c r="A57" s="86">
        <v>45187</v>
      </c>
      <c r="B57" s="32">
        <v>543366</v>
      </c>
      <c r="C57" s="31" t="s">
        <v>874</v>
      </c>
      <c r="D57" s="31" t="s">
        <v>1147</v>
      </c>
      <c r="E57" s="31" t="s">
        <v>576</v>
      </c>
      <c r="F57" s="87">
        <v>7200</v>
      </c>
      <c r="G57" s="32">
        <v>75.17</v>
      </c>
      <c r="H57" s="32" t="s">
        <v>334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</row>
    <row r="58" spans="1:28" ht="12.75" customHeight="1">
      <c r="A58" s="86">
        <v>45187</v>
      </c>
      <c r="B58" s="32">
        <v>538875</v>
      </c>
      <c r="C58" s="31" t="s">
        <v>1148</v>
      </c>
      <c r="D58" s="31" t="s">
        <v>1149</v>
      </c>
      <c r="E58" s="31" t="s">
        <v>575</v>
      </c>
      <c r="F58" s="87">
        <v>150000</v>
      </c>
      <c r="G58" s="32">
        <v>12.55</v>
      </c>
      <c r="H58" s="32" t="s">
        <v>334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</row>
    <row r="59" spans="1:28" ht="12.75" customHeight="1">
      <c r="A59" s="86">
        <v>45187</v>
      </c>
      <c r="B59" s="32">
        <v>538875</v>
      </c>
      <c r="C59" s="31" t="s">
        <v>1148</v>
      </c>
      <c r="D59" s="31" t="s">
        <v>1150</v>
      </c>
      <c r="E59" s="31" t="s">
        <v>576</v>
      </c>
      <c r="F59" s="87">
        <v>70235</v>
      </c>
      <c r="G59" s="338">
        <v>12.57</v>
      </c>
      <c r="H59" s="32" t="s">
        <v>334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</row>
    <row r="60" spans="1:28" ht="12.75" customHeight="1">
      <c r="A60" s="86">
        <v>45187</v>
      </c>
      <c r="B60" s="32">
        <v>540072</v>
      </c>
      <c r="C60" s="31" t="s">
        <v>1151</v>
      </c>
      <c r="D60" s="31" t="s">
        <v>1152</v>
      </c>
      <c r="E60" s="31" t="s">
        <v>576</v>
      </c>
      <c r="F60" s="87">
        <v>270000</v>
      </c>
      <c r="G60" s="32">
        <v>7.73</v>
      </c>
      <c r="H60" s="32" t="s">
        <v>334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</row>
    <row r="61" spans="1:28" ht="12.75" customHeight="1">
      <c r="A61" s="86">
        <v>45187</v>
      </c>
      <c r="B61" s="32">
        <v>540072</v>
      </c>
      <c r="C61" s="31" t="s">
        <v>1151</v>
      </c>
      <c r="D61" s="31" t="s">
        <v>1153</v>
      </c>
      <c r="E61" s="31" t="s">
        <v>575</v>
      </c>
      <c r="F61" s="87">
        <v>120000</v>
      </c>
      <c r="G61" s="32">
        <v>7.75</v>
      </c>
      <c r="H61" s="32" t="s">
        <v>334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</row>
    <row r="62" spans="1:28" ht="12.75" customHeight="1">
      <c r="A62" s="86">
        <v>45187</v>
      </c>
      <c r="B62" s="32">
        <v>543970</v>
      </c>
      <c r="C62" s="31" t="s">
        <v>1154</v>
      </c>
      <c r="D62" s="31" t="s">
        <v>1064</v>
      </c>
      <c r="E62" s="31" t="s">
        <v>576</v>
      </c>
      <c r="F62" s="87">
        <v>9000</v>
      </c>
      <c r="G62" s="32">
        <v>57.33</v>
      </c>
      <c r="H62" s="32" t="s">
        <v>334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</row>
    <row r="63" spans="1:28" ht="12.75" customHeight="1">
      <c r="A63" s="86">
        <v>45187</v>
      </c>
      <c r="B63" s="32">
        <v>543970</v>
      </c>
      <c r="C63" s="31" t="s">
        <v>1154</v>
      </c>
      <c r="D63" s="31" t="s">
        <v>1155</v>
      </c>
      <c r="E63" s="31" t="s">
        <v>576</v>
      </c>
      <c r="F63" s="87">
        <v>12000</v>
      </c>
      <c r="G63" s="32">
        <v>57.29</v>
      </c>
      <c r="H63" s="32" t="s">
        <v>334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</row>
    <row r="64" spans="1:28" ht="12.75" customHeight="1">
      <c r="A64" s="86">
        <v>45187</v>
      </c>
      <c r="B64" s="32">
        <v>543970</v>
      </c>
      <c r="C64" s="31" t="s">
        <v>1154</v>
      </c>
      <c r="D64" s="31" t="s">
        <v>1156</v>
      </c>
      <c r="E64" s="31" t="s">
        <v>576</v>
      </c>
      <c r="F64" s="87">
        <v>9000</v>
      </c>
      <c r="G64" s="32">
        <v>58.83</v>
      </c>
      <c r="H64" s="32" t="s">
        <v>334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</row>
    <row r="65" spans="1:28" ht="12.75" customHeight="1">
      <c r="A65" s="86">
        <v>45187</v>
      </c>
      <c r="B65" s="32">
        <v>540914</v>
      </c>
      <c r="C65" s="31" t="s">
        <v>1007</v>
      </c>
      <c r="D65" s="31" t="s">
        <v>1157</v>
      </c>
      <c r="E65" s="31" t="s">
        <v>576</v>
      </c>
      <c r="F65" s="87">
        <v>22500</v>
      </c>
      <c r="G65" s="32">
        <v>12.68</v>
      </c>
      <c r="H65" s="32" t="s">
        <v>334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</row>
    <row r="66" spans="1:28" ht="12.75" customHeight="1">
      <c r="A66" s="86">
        <v>45187</v>
      </c>
      <c r="B66" s="32">
        <v>540914</v>
      </c>
      <c r="C66" s="31" t="s">
        <v>1007</v>
      </c>
      <c r="D66" s="31" t="s">
        <v>1158</v>
      </c>
      <c r="E66" s="31" t="s">
        <v>576</v>
      </c>
      <c r="F66" s="87">
        <v>484033</v>
      </c>
      <c r="G66" s="32">
        <v>13.5</v>
      </c>
      <c r="H66" s="32" t="s">
        <v>334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</row>
    <row r="67" spans="1:28" ht="12.75" customHeight="1">
      <c r="A67" s="86">
        <v>45187</v>
      </c>
      <c r="B67" s="32">
        <v>540914</v>
      </c>
      <c r="C67" s="31" t="s">
        <v>1007</v>
      </c>
      <c r="D67" s="31" t="s">
        <v>871</v>
      </c>
      <c r="E67" s="31" t="s">
        <v>576</v>
      </c>
      <c r="F67" s="87">
        <v>65528</v>
      </c>
      <c r="G67" s="32">
        <v>12.64</v>
      </c>
      <c r="H67" s="32" t="s">
        <v>334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</row>
    <row r="68" spans="1:28" ht="12.75" customHeight="1">
      <c r="A68" s="86">
        <v>45187</v>
      </c>
      <c r="B68" s="32">
        <v>540914</v>
      </c>
      <c r="C68" s="31" t="s">
        <v>1007</v>
      </c>
      <c r="D68" s="31" t="s">
        <v>1157</v>
      </c>
      <c r="E68" s="31" t="s">
        <v>576</v>
      </c>
      <c r="F68" s="87">
        <v>100000</v>
      </c>
      <c r="G68" s="32">
        <v>13.6</v>
      </c>
      <c r="H68" s="32" t="s">
        <v>334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</row>
    <row r="69" spans="1:28" ht="12.75" customHeight="1">
      <c r="A69" s="86">
        <v>45187</v>
      </c>
      <c r="B69" s="32">
        <v>540914</v>
      </c>
      <c r="C69" s="31" t="s">
        <v>1007</v>
      </c>
      <c r="D69" s="31" t="s">
        <v>1159</v>
      </c>
      <c r="E69" s="31" t="s">
        <v>576</v>
      </c>
      <c r="F69" s="87">
        <v>25000</v>
      </c>
      <c r="G69" s="32">
        <v>12.64</v>
      </c>
      <c r="H69" s="32" t="s">
        <v>334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</row>
    <row r="70" spans="1:28" ht="12.75" customHeight="1">
      <c r="A70" s="86">
        <v>45187</v>
      </c>
      <c r="B70" s="32">
        <v>540914</v>
      </c>
      <c r="C70" s="31" t="s">
        <v>1007</v>
      </c>
      <c r="D70" s="31" t="s">
        <v>1159</v>
      </c>
      <c r="E70" s="31" t="s">
        <v>576</v>
      </c>
      <c r="F70" s="87">
        <v>100000</v>
      </c>
      <c r="G70" s="32">
        <v>13.59</v>
      </c>
      <c r="H70" s="32" t="s">
        <v>334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</row>
    <row r="71" spans="1:28" ht="12.75" customHeight="1">
      <c r="A71" s="86">
        <v>45187</v>
      </c>
      <c r="B71" s="32">
        <v>540914</v>
      </c>
      <c r="C71" s="31" t="s">
        <v>1007</v>
      </c>
      <c r="D71" s="31" t="s">
        <v>1157</v>
      </c>
      <c r="E71" s="31" t="s">
        <v>576</v>
      </c>
      <c r="F71" s="87">
        <v>100000</v>
      </c>
      <c r="G71" s="32">
        <v>13.52</v>
      </c>
      <c r="H71" s="32" t="s">
        <v>334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</row>
    <row r="72" spans="1:28" ht="12.75" customHeight="1">
      <c r="A72" s="86">
        <v>45187</v>
      </c>
      <c r="B72" s="32">
        <v>540914</v>
      </c>
      <c r="C72" s="31" t="s">
        <v>1007</v>
      </c>
      <c r="D72" s="31" t="s">
        <v>1160</v>
      </c>
      <c r="E72" s="31" t="s">
        <v>576</v>
      </c>
      <c r="F72" s="87">
        <v>100000</v>
      </c>
      <c r="G72" s="32">
        <v>13.56</v>
      </c>
      <c r="H72" s="32" t="s">
        <v>334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</row>
    <row r="73" spans="1:28" ht="12.75" customHeight="1">
      <c r="A73" s="86">
        <v>45187</v>
      </c>
      <c r="B73" s="32">
        <v>543622</v>
      </c>
      <c r="C73" s="31" t="s">
        <v>1161</v>
      </c>
      <c r="D73" s="31" t="s">
        <v>1162</v>
      </c>
      <c r="E73" s="31" t="s">
        <v>576</v>
      </c>
      <c r="F73" s="87">
        <v>62400</v>
      </c>
      <c r="G73" s="32">
        <v>151.88</v>
      </c>
      <c r="H73" s="32" t="s">
        <v>334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</row>
    <row r="74" spans="1:28" ht="12.75" customHeight="1">
      <c r="A74" s="86">
        <v>45187</v>
      </c>
      <c r="B74" s="32">
        <v>506863</v>
      </c>
      <c r="C74" s="31" t="s">
        <v>1163</v>
      </c>
      <c r="D74" s="31" t="s">
        <v>1164</v>
      </c>
      <c r="E74" s="31" t="s">
        <v>576</v>
      </c>
      <c r="F74" s="87">
        <v>82000</v>
      </c>
      <c r="G74" s="32">
        <v>1.74</v>
      </c>
      <c r="H74" s="32" t="s">
        <v>334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</row>
    <row r="75" spans="1:28" ht="12.75" customHeight="1">
      <c r="A75" s="86">
        <v>45187</v>
      </c>
      <c r="B75" s="32">
        <v>537392</v>
      </c>
      <c r="C75" s="31" t="s">
        <v>1165</v>
      </c>
      <c r="D75" s="31" t="s">
        <v>1166</v>
      </c>
      <c r="E75" s="31" t="s">
        <v>576</v>
      </c>
      <c r="F75" s="87">
        <v>37169</v>
      </c>
      <c r="G75" s="32">
        <v>13</v>
      </c>
      <c r="H75" s="32" t="s">
        <v>334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</row>
    <row r="76" spans="1:28" ht="12.75" customHeight="1">
      <c r="A76" s="86">
        <v>45187</v>
      </c>
      <c r="B76" s="32">
        <v>537392</v>
      </c>
      <c r="C76" s="31" t="s">
        <v>1165</v>
      </c>
      <c r="D76" s="31" t="s">
        <v>1167</v>
      </c>
      <c r="E76" s="31" t="s">
        <v>576</v>
      </c>
      <c r="F76" s="87">
        <v>50000</v>
      </c>
      <c r="G76" s="32">
        <v>13</v>
      </c>
      <c r="H76" s="32" t="s">
        <v>334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</row>
    <row r="77" spans="1:28" ht="12.75" customHeight="1">
      <c r="A77" s="86">
        <v>45187</v>
      </c>
      <c r="B77" s="32">
        <v>539291</v>
      </c>
      <c r="C77" s="31" t="s">
        <v>1168</v>
      </c>
      <c r="D77" s="31" t="s">
        <v>1169</v>
      </c>
      <c r="E77" s="31" t="s">
        <v>576</v>
      </c>
      <c r="F77" s="87">
        <v>57210</v>
      </c>
      <c r="G77" s="32">
        <v>11.97</v>
      </c>
      <c r="H77" s="32" t="s">
        <v>334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</row>
    <row r="78" spans="1:28" ht="12.75" customHeight="1">
      <c r="A78" s="86">
        <v>45187</v>
      </c>
      <c r="B78" s="32">
        <v>539291</v>
      </c>
      <c r="C78" s="31" t="s">
        <v>1168</v>
      </c>
      <c r="D78" s="31" t="s">
        <v>1170</v>
      </c>
      <c r="E78" s="31" t="s">
        <v>576</v>
      </c>
      <c r="F78" s="87">
        <v>20000</v>
      </c>
      <c r="G78" s="32">
        <v>11.96</v>
      </c>
      <c r="H78" s="32" t="s">
        <v>334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</row>
    <row r="79" spans="1:28" ht="12.75" customHeight="1">
      <c r="A79" s="86">
        <v>45187</v>
      </c>
      <c r="B79" s="32">
        <v>539291</v>
      </c>
      <c r="C79" s="31" t="s">
        <v>1168</v>
      </c>
      <c r="D79" s="31" t="s">
        <v>1169</v>
      </c>
      <c r="E79" s="31" t="s">
        <v>576</v>
      </c>
      <c r="F79" s="87">
        <v>3200</v>
      </c>
      <c r="G79" s="32">
        <v>10.83</v>
      </c>
      <c r="H79" s="32" t="s">
        <v>334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</row>
    <row r="80" spans="1:28" ht="12.75" customHeight="1">
      <c r="A80" s="86">
        <v>45187</v>
      </c>
      <c r="B80" s="32">
        <v>531025</v>
      </c>
      <c r="C80" s="31" t="s">
        <v>983</v>
      </c>
      <c r="D80" s="31" t="s">
        <v>871</v>
      </c>
      <c r="E80" s="31" t="s">
        <v>576</v>
      </c>
      <c r="F80" s="87">
        <v>2959996</v>
      </c>
      <c r="G80" s="32">
        <v>0.75</v>
      </c>
      <c r="H80" s="32" t="s">
        <v>334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</row>
    <row r="81" spans="1:28" ht="12.75" customHeight="1">
      <c r="A81" s="86">
        <v>45187</v>
      </c>
      <c r="B81" s="32">
        <v>509038</v>
      </c>
      <c r="C81" s="31" t="s">
        <v>1171</v>
      </c>
      <c r="D81" s="31" t="s">
        <v>1172</v>
      </c>
      <c r="E81" s="31" t="s">
        <v>576</v>
      </c>
      <c r="F81" s="87">
        <v>22500</v>
      </c>
      <c r="G81" s="32">
        <v>10.99</v>
      </c>
      <c r="H81" s="32" t="s">
        <v>334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</row>
    <row r="82" spans="1:28" ht="12.75" customHeight="1">
      <c r="A82" s="86">
        <v>45187</v>
      </c>
      <c r="B82" s="32" t="s">
        <v>1173</v>
      </c>
      <c r="C82" s="31" t="s">
        <v>1174</v>
      </c>
      <c r="D82" s="31" t="s">
        <v>1175</v>
      </c>
      <c r="E82" s="31" t="s">
        <v>575</v>
      </c>
      <c r="F82" s="87">
        <v>497478</v>
      </c>
      <c r="G82" s="32">
        <v>29</v>
      </c>
      <c r="H82" s="32" t="s">
        <v>867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</row>
    <row r="83" spans="1:28" ht="12.75" customHeight="1">
      <c r="A83" s="86">
        <v>45187</v>
      </c>
      <c r="B83" s="32" t="s">
        <v>1176</v>
      </c>
      <c r="C83" s="31" t="s">
        <v>1177</v>
      </c>
      <c r="D83" s="31" t="s">
        <v>1178</v>
      </c>
      <c r="E83" s="31" t="s">
        <v>575</v>
      </c>
      <c r="F83" s="87">
        <v>96047</v>
      </c>
      <c r="G83" s="32">
        <v>58.15</v>
      </c>
      <c r="H83" s="32" t="s">
        <v>867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</row>
    <row r="84" spans="1:28" ht="12.75" customHeight="1">
      <c r="A84" s="86">
        <v>45187</v>
      </c>
      <c r="B84" s="32" t="s">
        <v>1179</v>
      </c>
      <c r="C84" s="31" t="s">
        <v>1180</v>
      </c>
      <c r="D84" s="31" t="s">
        <v>577</v>
      </c>
      <c r="E84" s="31" t="s">
        <v>575</v>
      </c>
      <c r="F84" s="87">
        <v>81438</v>
      </c>
      <c r="G84" s="32">
        <v>278.67</v>
      </c>
      <c r="H84" s="32" t="s">
        <v>867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</row>
    <row r="85" spans="1:28" ht="12.75" customHeight="1">
      <c r="A85" s="86">
        <v>45187</v>
      </c>
      <c r="B85" s="32" t="s">
        <v>1181</v>
      </c>
      <c r="C85" s="31" t="s">
        <v>1182</v>
      </c>
      <c r="D85" s="31" t="s">
        <v>1183</v>
      </c>
      <c r="E85" s="31" t="s">
        <v>575</v>
      </c>
      <c r="F85" s="87">
        <v>142359</v>
      </c>
      <c r="G85" s="32">
        <v>276.67</v>
      </c>
      <c r="H85" s="32" t="s">
        <v>867</v>
      </c>
      <c r="I85" s="75"/>
      <c r="J85" s="88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</row>
    <row r="86" spans="1:28" ht="12.75" customHeight="1">
      <c r="A86" s="86">
        <v>45187</v>
      </c>
      <c r="B86" s="32" t="s">
        <v>1184</v>
      </c>
      <c r="C86" s="31" t="s">
        <v>1185</v>
      </c>
      <c r="D86" s="31" t="s">
        <v>1088</v>
      </c>
      <c r="E86" s="31" t="s">
        <v>575</v>
      </c>
      <c r="F86" s="87">
        <v>639640</v>
      </c>
      <c r="G86" s="32">
        <v>33.6</v>
      </c>
      <c r="H86" s="32" t="s">
        <v>867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</row>
    <row r="87" spans="1:28" ht="12.75" customHeight="1">
      <c r="A87" s="86">
        <v>45187</v>
      </c>
      <c r="B87" s="32" t="s">
        <v>1077</v>
      </c>
      <c r="C87" s="31" t="s">
        <v>1078</v>
      </c>
      <c r="D87" s="31" t="s">
        <v>577</v>
      </c>
      <c r="E87" s="31" t="s">
        <v>575</v>
      </c>
      <c r="F87" s="87">
        <v>583898</v>
      </c>
      <c r="G87" s="32">
        <v>85.84</v>
      </c>
      <c r="H87" s="32" t="s">
        <v>867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</row>
    <row r="88" spans="1:28" ht="12.75" customHeight="1">
      <c r="A88" s="86">
        <v>45187</v>
      </c>
      <c r="B88" s="32" t="s">
        <v>1186</v>
      </c>
      <c r="C88" s="31" t="s">
        <v>1187</v>
      </c>
      <c r="D88" s="31" t="s">
        <v>1081</v>
      </c>
      <c r="E88" s="31" t="s">
        <v>575</v>
      </c>
      <c r="F88" s="87">
        <v>432957</v>
      </c>
      <c r="G88" s="32">
        <v>18.22</v>
      </c>
      <c r="H88" s="32" t="s">
        <v>867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</row>
    <row r="89" spans="1:28" ht="12.75" customHeight="1">
      <c r="A89" s="86">
        <v>45187</v>
      </c>
      <c r="B89" s="32" t="s">
        <v>1186</v>
      </c>
      <c r="C89" s="31" t="s">
        <v>1187</v>
      </c>
      <c r="D89" s="31" t="s">
        <v>1188</v>
      </c>
      <c r="E89" s="31" t="s">
        <v>575</v>
      </c>
      <c r="F89" s="87">
        <v>484936</v>
      </c>
      <c r="G89" s="32">
        <v>18.149999999999999</v>
      </c>
      <c r="H89" s="32" t="s">
        <v>867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</row>
    <row r="90" spans="1:28" ht="12.75" customHeight="1">
      <c r="A90" s="86">
        <v>45187</v>
      </c>
      <c r="B90" s="32" t="s">
        <v>1079</v>
      </c>
      <c r="C90" s="31" t="s">
        <v>1080</v>
      </c>
      <c r="D90" s="31" t="s">
        <v>879</v>
      </c>
      <c r="E90" s="31" t="s">
        <v>575</v>
      </c>
      <c r="F90" s="87">
        <v>8508854</v>
      </c>
      <c r="G90" s="32">
        <v>29.53</v>
      </c>
      <c r="H90" s="32" t="s">
        <v>867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</row>
    <row r="91" spans="1:28" ht="12.75" customHeight="1">
      <c r="A91" s="86">
        <v>45187</v>
      </c>
      <c r="B91" s="32" t="s">
        <v>1079</v>
      </c>
      <c r="C91" s="31" t="s">
        <v>1080</v>
      </c>
      <c r="D91" s="31" t="s">
        <v>1124</v>
      </c>
      <c r="E91" s="31" t="s">
        <v>575</v>
      </c>
      <c r="F91" s="87">
        <v>3224140</v>
      </c>
      <c r="G91" s="32">
        <v>29.25</v>
      </c>
      <c r="H91" s="32" t="s">
        <v>867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</row>
    <row r="92" spans="1:28" ht="12.75" customHeight="1">
      <c r="A92" s="86">
        <v>45187</v>
      </c>
      <c r="B92" s="32" t="s">
        <v>1079</v>
      </c>
      <c r="C92" s="31" t="s">
        <v>1080</v>
      </c>
      <c r="D92" s="31" t="s">
        <v>1049</v>
      </c>
      <c r="E92" s="31" t="s">
        <v>575</v>
      </c>
      <c r="F92" s="87">
        <v>1932762</v>
      </c>
      <c r="G92" s="32">
        <v>28.98</v>
      </c>
      <c r="H92" s="32" t="s">
        <v>867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</row>
    <row r="93" spans="1:28" ht="12.75" customHeight="1">
      <c r="A93" s="86">
        <v>45187</v>
      </c>
      <c r="B93" s="32" t="s">
        <v>1079</v>
      </c>
      <c r="C93" s="31" t="s">
        <v>1080</v>
      </c>
      <c r="D93" s="31" t="s">
        <v>1081</v>
      </c>
      <c r="E93" s="31" t="s">
        <v>575</v>
      </c>
      <c r="F93" s="87">
        <v>3577850</v>
      </c>
      <c r="G93" s="32">
        <v>29.76</v>
      </c>
      <c r="H93" s="32" t="s">
        <v>867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</row>
    <row r="94" spans="1:28" ht="12.75" customHeight="1">
      <c r="A94" s="86">
        <v>45187</v>
      </c>
      <c r="B94" s="32" t="s">
        <v>1079</v>
      </c>
      <c r="C94" s="31" t="s">
        <v>1080</v>
      </c>
      <c r="D94" s="31" t="s">
        <v>1189</v>
      </c>
      <c r="E94" s="31" t="s">
        <v>575</v>
      </c>
      <c r="F94" s="87">
        <v>1312339</v>
      </c>
      <c r="G94" s="32">
        <v>29.61</v>
      </c>
      <c r="H94" s="32" t="s">
        <v>867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</row>
    <row r="95" spans="1:28" ht="12.75" customHeight="1">
      <c r="A95" s="86">
        <v>45187</v>
      </c>
      <c r="B95" s="32" t="s">
        <v>1079</v>
      </c>
      <c r="C95" s="31" t="s">
        <v>1080</v>
      </c>
      <c r="D95" s="31" t="s">
        <v>577</v>
      </c>
      <c r="E95" s="31" t="s">
        <v>575</v>
      </c>
      <c r="F95" s="87">
        <v>11808154</v>
      </c>
      <c r="G95" s="32">
        <v>29.83</v>
      </c>
      <c r="H95" s="32" t="s">
        <v>867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</row>
    <row r="96" spans="1:28" ht="12.75" customHeight="1">
      <c r="A96" s="86">
        <v>45187</v>
      </c>
      <c r="B96" s="32" t="s">
        <v>1079</v>
      </c>
      <c r="C96" s="31" t="s">
        <v>1080</v>
      </c>
      <c r="D96" s="31" t="s">
        <v>1190</v>
      </c>
      <c r="E96" s="31" t="s">
        <v>575</v>
      </c>
      <c r="F96" s="87">
        <v>1845050</v>
      </c>
      <c r="G96" s="32">
        <v>29.23</v>
      </c>
      <c r="H96" s="32" t="s">
        <v>867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</row>
    <row r="97" spans="1:28" ht="12.75" customHeight="1">
      <c r="A97" s="86">
        <v>45187</v>
      </c>
      <c r="B97" s="32" t="s">
        <v>375</v>
      </c>
      <c r="C97" s="31" t="s">
        <v>1191</v>
      </c>
      <c r="D97" s="31" t="s">
        <v>577</v>
      </c>
      <c r="E97" s="31" t="s">
        <v>575</v>
      </c>
      <c r="F97" s="87">
        <v>10165052</v>
      </c>
      <c r="G97" s="32">
        <v>43.38</v>
      </c>
      <c r="H97" s="32" t="s">
        <v>867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</row>
    <row r="98" spans="1:28" ht="12.75" customHeight="1">
      <c r="A98" s="86">
        <v>45187</v>
      </c>
      <c r="B98" s="32" t="s">
        <v>375</v>
      </c>
      <c r="C98" s="31" t="s">
        <v>1191</v>
      </c>
      <c r="D98" s="31" t="s">
        <v>1010</v>
      </c>
      <c r="E98" s="31" t="s">
        <v>575</v>
      </c>
      <c r="F98" s="87">
        <v>10117727</v>
      </c>
      <c r="G98" s="32">
        <v>44.63</v>
      </c>
      <c r="H98" s="32" t="s">
        <v>867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</row>
    <row r="99" spans="1:28" ht="12.75" customHeight="1">
      <c r="A99" s="86">
        <v>45187</v>
      </c>
      <c r="B99" s="32" t="s">
        <v>1192</v>
      </c>
      <c r="C99" s="31" t="s">
        <v>1193</v>
      </c>
      <c r="D99" s="31" t="s">
        <v>1194</v>
      </c>
      <c r="E99" s="31" t="s">
        <v>575</v>
      </c>
      <c r="F99" s="87">
        <v>80400</v>
      </c>
      <c r="G99" s="32">
        <v>479.6</v>
      </c>
      <c r="H99" s="32" t="s">
        <v>867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</row>
    <row r="100" spans="1:28" ht="12.75" customHeight="1">
      <c r="A100" s="86">
        <v>45187</v>
      </c>
      <c r="B100" s="32" t="s">
        <v>1195</v>
      </c>
      <c r="C100" s="31" t="s">
        <v>1196</v>
      </c>
      <c r="D100" s="31" t="s">
        <v>871</v>
      </c>
      <c r="E100" s="31" t="s">
        <v>575</v>
      </c>
      <c r="F100" s="87">
        <v>2350012</v>
      </c>
      <c r="G100" s="32">
        <v>46.13</v>
      </c>
      <c r="H100" s="32" t="s">
        <v>867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</row>
    <row r="101" spans="1:28" ht="12.75" customHeight="1">
      <c r="A101" s="86">
        <v>45187</v>
      </c>
      <c r="B101" s="32" t="s">
        <v>1067</v>
      </c>
      <c r="C101" s="31" t="s">
        <v>1082</v>
      </c>
      <c r="D101" s="31" t="s">
        <v>1197</v>
      </c>
      <c r="E101" s="31" t="s">
        <v>575</v>
      </c>
      <c r="F101" s="87">
        <v>281532</v>
      </c>
      <c r="G101" s="32">
        <v>42.81</v>
      </c>
      <c r="H101" s="32" t="s">
        <v>867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</row>
    <row r="102" spans="1:28" ht="12.75" customHeight="1">
      <c r="A102" s="86">
        <v>45187</v>
      </c>
      <c r="B102" s="32" t="s">
        <v>1067</v>
      </c>
      <c r="C102" s="31" t="s">
        <v>1082</v>
      </c>
      <c r="D102" s="31" t="s">
        <v>1198</v>
      </c>
      <c r="E102" s="31" t="s">
        <v>575</v>
      </c>
      <c r="F102" s="87">
        <v>595000</v>
      </c>
      <c r="G102" s="32">
        <v>42.81</v>
      </c>
      <c r="H102" s="32" t="s">
        <v>867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</row>
    <row r="103" spans="1:28" ht="12.75" customHeight="1">
      <c r="A103" s="86">
        <v>45187</v>
      </c>
      <c r="B103" s="32" t="s">
        <v>1067</v>
      </c>
      <c r="C103" s="31" t="s">
        <v>1082</v>
      </c>
      <c r="D103" s="31" t="s">
        <v>1081</v>
      </c>
      <c r="E103" s="31" t="s">
        <v>575</v>
      </c>
      <c r="F103" s="87">
        <v>349841</v>
      </c>
      <c r="G103" s="32">
        <v>43.55</v>
      </c>
      <c r="H103" s="32" t="s">
        <v>867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</row>
    <row r="104" spans="1:28" ht="12.75" customHeight="1">
      <c r="A104" s="86">
        <v>45187</v>
      </c>
      <c r="B104" s="32" t="s">
        <v>1067</v>
      </c>
      <c r="C104" s="31" t="s">
        <v>1082</v>
      </c>
      <c r="D104" s="31" t="s">
        <v>577</v>
      </c>
      <c r="E104" s="31" t="s">
        <v>575</v>
      </c>
      <c r="F104" s="87">
        <v>1759450</v>
      </c>
      <c r="G104" s="32">
        <v>43.06</v>
      </c>
      <c r="H104" s="32" t="s">
        <v>867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</row>
    <row r="105" spans="1:28" ht="12.75" customHeight="1">
      <c r="A105" s="86">
        <v>45187</v>
      </c>
      <c r="B105" s="32" t="s">
        <v>1199</v>
      </c>
      <c r="C105" s="31" t="s">
        <v>1200</v>
      </c>
      <c r="D105" s="31" t="s">
        <v>1201</v>
      </c>
      <c r="E105" s="31" t="s">
        <v>575</v>
      </c>
      <c r="F105" s="87">
        <v>643502</v>
      </c>
      <c r="G105" s="32">
        <v>292.94</v>
      </c>
      <c r="H105" s="32" t="s">
        <v>867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</row>
    <row r="106" spans="1:28" ht="12.75" customHeight="1">
      <c r="A106" s="86">
        <v>45187</v>
      </c>
      <c r="B106" s="32" t="s">
        <v>1202</v>
      </c>
      <c r="C106" s="31" t="s">
        <v>1203</v>
      </c>
      <c r="D106" s="31" t="s">
        <v>871</v>
      </c>
      <c r="E106" s="31" t="s">
        <v>575</v>
      </c>
      <c r="F106" s="87">
        <v>300000</v>
      </c>
      <c r="G106" s="32">
        <v>29.28</v>
      </c>
      <c r="H106" s="32" t="s">
        <v>867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</row>
    <row r="107" spans="1:28" ht="12.75" customHeight="1">
      <c r="A107" s="86">
        <v>45187</v>
      </c>
      <c r="B107" s="32" t="s">
        <v>1202</v>
      </c>
      <c r="C107" s="31" t="s">
        <v>1203</v>
      </c>
      <c r="D107" s="31" t="s">
        <v>1204</v>
      </c>
      <c r="E107" s="31" t="s">
        <v>575</v>
      </c>
      <c r="F107" s="87">
        <v>198000</v>
      </c>
      <c r="G107" s="32">
        <v>29.55</v>
      </c>
      <c r="H107" s="32" t="s">
        <v>867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</row>
    <row r="108" spans="1:28" ht="12.75" customHeight="1">
      <c r="A108" s="86">
        <v>45187</v>
      </c>
      <c r="B108" s="32" t="s">
        <v>1205</v>
      </c>
      <c r="C108" s="31" t="s">
        <v>1206</v>
      </c>
      <c r="D108" s="31" t="s">
        <v>1207</v>
      </c>
      <c r="E108" s="31" t="s">
        <v>575</v>
      </c>
      <c r="F108" s="87">
        <v>348628</v>
      </c>
      <c r="G108" s="32">
        <v>1051.9000000000001</v>
      </c>
      <c r="H108" s="32" t="s">
        <v>867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</row>
    <row r="109" spans="1:28" ht="12.75" customHeight="1">
      <c r="A109" s="86">
        <v>45187</v>
      </c>
      <c r="B109" s="32" t="s">
        <v>1205</v>
      </c>
      <c r="C109" s="31" t="s">
        <v>1206</v>
      </c>
      <c r="D109" s="31" t="s">
        <v>1085</v>
      </c>
      <c r="E109" s="31" t="s">
        <v>575</v>
      </c>
      <c r="F109" s="87">
        <v>620010</v>
      </c>
      <c r="G109" s="32">
        <v>1040.07</v>
      </c>
      <c r="H109" s="32" t="s">
        <v>867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</row>
    <row r="110" spans="1:28" ht="12.75" customHeight="1">
      <c r="A110" s="86">
        <v>45187</v>
      </c>
      <c r="B110" s="32" t="s">
        <v>1205</v>
      </c>
      <c r="C110" s="31" t="s">
        <v>1206</v>
      </c>
      <c r="D110" s="31" t="s">
        <v>577</v>
      </c>
      <c r="E110" s="31" t="s">
        <v>575</v>
      </c>
      <c r="F110" s="87">
        <v>362773</v>
      </c>
      <c r="G110" s="32">
        <v>1049.01</v>
      </c>
      <c r="H110" s="32" t="s">
        <v>867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</row>
    <row r="111" spans="1:28" ht="12.75" customHeight="1">
      <c r="A111" s="86">
        <v>45187</v>
      </c>
      <c r="B111" s="32" t="s">
        <v>1008</v>
      </c>
      <c r="C111" s="31" t="s">
        <v>1009</v>
      </c>
      <c r="D111" s="31" t="s">
        <v>1049</v>
      </c>
      <c r="E111" s="31" t="s">
        <v>575</v>
      </c>
      <c r="F111" s="87">
        <v>36339344</v>
      </c>
      <c r="G111" s="32">
        <v>10.41</v>
      </c>
      <c r="H111" s="32" t="s">
        <v>867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</row>
    <row r="112" spans="1:28" ht="12.75" customHeight="1">
      <c r="A112" s="86">
        <v>45187</v>
      </c>
      <c r="B112" s="32" t="s">
        <v>1008</v>
      </c>
      <c r="C112" s="31" t="s">
        <v>1009</v>
      </c>
      <c r="D112" s="31" t="s">
        <v>1197</v>
      </c>
      <c r="E112" s="31" t="s">
        <v>575</v>
      </c>
      <c r="F112" s="87">
        <v>69563098</v>
      </c>
      <c r="G112" s="32">
        <v>10.6</v>
      </c>
      <c r="H112" s="32" t="s">
        <v>867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</row>
    <row r="113" spans="1:28" ht="12.75" customHeight="1">
      <c r="A113" s="86">
        <v>45187</v>
      </c>
      <c r="B113" s="32" t="s">
        <v>1008</v>
      </c>
      <c r="C113" s="31" t="s">
        <v>1009</v>
      </c>
      <c r="D113" s="31" t="s">
        <v>1010</v>
      </c>
      <c r="E113" s="31" t="s">
        <v>575</v>
      </c>
      <c r="F113" s="87">
        <v>95011518</v>
      </c>
      <c r="G113" s="32">
        <v>10.6</v>
      </c>
      <c r="H113" s="32" t="s">
        <v>867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</row>
    <row r="114" spans="1:28" ht="12.75" customHeight="1">
      <c r="A114" s="86">
        <v>45187</v>
      </c>
      <c r="B114" s="32" t="s">
        <v>1008</v>
      </c>
      <c r="C114" s="31" t="s">
        <v>1009</v>
      </c>
      <c r="D114" s="31" t="s">
        <v>879</v>
      </c>
      <c r="E114" s="31" t="s">
        <v>575</v>
      </c>
      <c r="F114" s="87">
        <v>39381493</v>
      </c>
      <c r="G114" s="32">
        <v>10.41</v>
      </c>
      <c r="H114" s="32" t="s">
        <v>867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</row>
    <row r="115" spans="1:28" ht="12.75" customHeight="1">
      <c r="A115" s="86">
        <v>45187</v>
      </c>
      <c r="B115" s="32" t="s">
        <v>1208</v>
      </c>
      <c r="C115" s="31" t="s">
        <v>1209</v>
      </c>
      <c r="D115" s="31" t="s">
        <v>1210</v>
      </c>
      <c r="E115" s="31" t="s">
        <v>575</v>
      </c>
      <c r="F115" s="87">
        <v>18000</v>
      </c>
      <c r="G115" s="32">
        <v>77.8</v>
      </c>
      <c r="H115" s="32" t="s">
        <v>867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</row>
    <row r="116" spans="1:28" ht="12.75" customHeight="1">
      <c r="A116" s="86">
        <v>45187</v>
      </c>
      <c r="B116" s="32" t="s">
        <v>1208</v>
      </c>
      <c r="C116" s="31" t="s">
        <v>1209</v>
      </c>
      <c r="D116" s="31" t="s">
        <v>1211</v>
      </c>
      <c r="E116" s="31" t="s">
        <v>575</v>
      </c>
      <c r="F116" s="87">
        <v>102000</v>
      </c>
      <c r="G116" s="32">
        <v>77.78</v>
      </c>
      <c r="H116" s="32" t="s">
        <v>867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</row>
    <row r="117" spans="1:28" ht="12.75" customHeight="1">
      <c r="A117" s="86">
        <v>45187</v>
      </c>
      <c r="B117" s="32" t="s">
        <v>1083</v>
      </c>
      <c r="C117" s="31" t="s">
        <v>1084</v>
      </c>
      <c r="D117" s="31" t="s">
        <v>879</v>
      </c>
      <c r="E117" s="31" t="s">
        <v>575</v>
      </c>
      <c r="F117" s="87">
        <v>1439120</v>
      </c>
      <c r="G117" s="32">
        <v>28.19</v>
      </c>
      <c r="H117" s="32" t="s">
        <v>867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</row>
    <row r="118" spans="1:28" ht="12.75" customHeight="1">
      <c r="A118" s="86">
        <v>45187</v>
      </c>
      <c r="B118" s="32" t="s">
        <v>1212</v>
      </c>
      <c r="C118" s="31" t="s">
        <v>1213</v>
      </c>
      <c r="D118" s="31" t="s">
        <v>1214</v>
      </c>
      <c r="E118" s="31" t="s">
        <v>575</v>
      </c>
      <c r="F118" s="87">
        <v>25000</v>
      </c>
      <c r="G118" s="32">
        <v>2.15</v>
      </c>
      <c r="H118" s="32" t="s">
        <v>867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</row>
    <row r="119" spans="1:28" ht="12.75" customHeight="1">
      <c r="A119" s="86">
        <v>45187</v>
      </c>
      <c r="B119" s="32" t="s">
        <v>1212</v>
      </c>
      <c r="C119" s="31" t="s">
        <v>1213</v>
      </c>
      <c r="D119" s="31" t="s">
        <v>1215</v>
      </c>
      <c r="E119" s="31" t="s">
        <v>575</v>
      </c>
      <c r="F119" s="87">
        <v>10000</v>
      </c>
      <c r="G119" s="32">
        <v>2.2000000000000002</v>
      </c>
      <c r="H119" s="32" t="s">
        <v>867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</row>
    <row r="120" spans="1:28" ht="12.75" customHeight="1">
      <c r="A120" s="86">
        <v>45187</v>
      </c>
      <c r="B120" s="32" t="s">
        <v>1212</v>
      </c>
      <c r="C120" s="31" t="s">
        <v>1213</v>
      </c>
      <c r="D120" s="31" t="s">
        <v>1216</v>
      </c>
      <c r="E120" s="31" t="s">
        <v>575</v>
      </c>
      <c r="F120" s="87">
        <v>25000</v>
      </c>
      <c r="G120" s="32">
        <v>2.1</v>
      </c>
      <c r="H120" s="32" t="s">
        <v>867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</row>
    <row r="121" spans="1:28" ht="12.75" customHeight="1">
      <c r="A121" s="86">
        <v>45187</v>
      </c>
      <c r="B121" s="32" t="s">
        <v>1212</v>
      </c>
      <c r="C121" s="31" t="s">
        <v>1213</v>
      </c>
      <c r="D121" s="31" t="s">
        <v>1217</v>
      </c>
      <c r="E121" s="31" t="s">
        <v>575</v>
      </c>
      <c r="F121" s="87">
        <v>25000</v>
      </c>
      <c r="G121" s="32">
        <v>2.15</v>
      </c>
      <c r="H121" s="32" t="s">
        <v>867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</row>
    <row r="122" spans="1:28" ht="12.75" customHeight="1">
      <c r="A122" s="86">
        <v>45187</v>
      </c>
      <c r="B122" s="32" t="s">
        <v>1212</v>
      </c>
      <c r="C122" s="31" t="s">
        <v>1213</v>
      </c>
      <c r="D122" s="31" t="s">
        <v>1218</v>
      </c>
      <c r="E122" s="31" t="s">
        <v>575</v>
      </c>
      <c r="F122" s="87">
        <v>50000</v>
      </c>
      <c r="G122" s="32">
        <v>2.23</v>
      </c>
      <c r="H122" s="32" t="s">
        <v>867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</row>
    <row r="123" spans="1:28" ht="12.75" customHeight="1">
      <c r="A123" s="86">
        <v>45187</v>
      </c>
      <c r="B123" s="32" t="s">
        <v>1212</v>
      </c>
      <c r="C123" s="31" t="s">
        <v>1213</v>
      </c>
      <c r="D123" s="31" t="s">
        <v>1219</v>
      </c>
      <c r="E123" s="31" t="s">
        <v>575</v>
      </c>
      <c r="F123" s="87">
        <v>10000</v>
      </c>
      <c r="G123" s="32">
        <v>2.2000000000000002</v>
      </c>
      <c r="H123" s="32" t="s">
        <v>867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</row>
    <row r="124" spans="1:28" ht="12.75" customHeight="1">
      <c r="A124" s="86">
        <v>45187</v>
      </c>
      <c r="B124" s="32" t="s">
        <v>1212</v>
      </c>
      <c r="C124" s="31" t="s">
        <v>1213</v>
      </c>
      <c r="D124" s="31" t="s">
        <v>1220</v>
      </c>
      <c r="E124" s="31" t="s">
        <v>575</v>
      </c>
      <c r="F124" s="87">
        <v>62500</v>
      </c>
      <c r="G124" s="32">
        <v>2.1</v>
      </c>
      <c r="H124" s="32" t="s">
        <v>867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</row>
    <row r="125" spans="1:28" ht="12.75" customHeight="1">
      <c r="A125" s="86">
        <v>45187</v>
      </c>
      <c r="B125" s="32" t="s">
        <v>1212</v>
      </c>
      <c r="C125" s="31" t="s">
        <v>1213</v>
      </c>
      <c r="D125" s="31" t="s">
        <v>1221</v>
      </c>
      <c r="E125" s="31" t="s">
        <v>575</v>
      </c>
      <c r="F125" s="87">
        <v>62501</v>
      </c>
      <c r="G125" s="32">
        <v>2.1</v>
      </c>
      <c r="H125" s="32" t="s">
        <v>867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</row>
    <row r="126" spans="1:28" ht="12.75" customHeight="1">
      <c r="A126" s="86">
        <v>45187</v>
      </c>
      <c r="B126" s="32" t="s">
        <v>1212</v>
      </c>
      <c r="C126" s="31" t="s">
        <v>1213</v>
      </c>
      <c r="D126" s="31" t="s">
        <v>1222</v>
      </c>
      <c r="E126" s="31" t="s">
        <v>575</v>
      </c>
      <c r="F126" s="87">
        <v>25000</v>
      </c>
      <c r="G126" s="32">
        <v>2</v>
      </c>
      <c r="H126" s="32" t="s">
        <v>867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</row>
    <row r="127" spans="1:28" ht="12.75" customHeight="1">
      <c r="A127" s="86">
        <v>45187</v>
      </c>
      <c r="B127" s="32" t="s">
        <v>1212</v>
      </c>
      <c r="C127" s="31" t="s">
        <v>1213</v>
      </c>
      <c r="D127" s="31" t="s">
        <v>1223</v>
      </c>
      <c r="E127" s="31" t="s">
        <v>575</v>
      </c>
      <c r="F127" s="87">
        <v>10000</v>
      </c>
      <c r="G127" s="32">
        <v>2.5</v>
      </c>
      <c r="H127" s="32" t="s">
        <v>867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</row>
    <row r="128" spans="1:28" ht="12.75" customHeight="1">
      <c r="A128" s="86">
        <v>45187</v>
      </c>
      <c r="B128" s="32" t="s">
        <v>1212</v>
      </c>
      <c r="C128" s="31" t="s">
        <v>1213</v>
      </c>
      <c r="D128" s="31" t="s">
        <v>1224</v>
      </c>
      <c r="E128" s="31" t="s">
        <v>575</v>
      </c>
      <c r="F128" s="87">
        <v>25000</v>
      </c>
      <c r="G128" s="32">
        <v>2.15</v>
      </c>
      <c r="H128" s="32" t="s">
        <v>867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</row>
    <row r="129" spans="1:28" ht="12.75" customHeight="1">
      <c r="A129" s="86">
        <v>45187</v>
      </c>
      <c r="B129" s="32" t="s">
        <v>1212</v>
      </c>
      <c r="C129" s="31" t="s">
        <v>1213</v>
      </c>
      <c r="D129" s="31" t="s">
        <v>1225</v>
      </c>
      <c r="E129" s="31" t="s">
        <v>575</v>
      </c>
      <c r="F129" s="87">
        <v>25000</v>
      </c>
      <c r="G129" s="32">
        <v>2</v>
      </c>
      <c r="H129" s="32" t="s">
        <v>867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</row>
    <row r="130" spans="1:28" ht="12.75" customHeight="1">
      <c r="A130" s="86">
        <v>45187</v>
      </c>
      <c r="B130" s="32" t="s">
        <v>1050</v>
      </c>
      <c r="C130" s="31" t="s">
        <v>1051</v>
      </c>
      <c r="D130" s="31" t="s">
        <v>1052</v>
      </c>
      <c r="E130" s="31" t="s">
        <v>575</v>
      </c>
      <c r="F130" s="87">
        <v>5724695</v>
      </c>
      <c r="G130" s="32">
        <v>160.07</v>
      </c>
      <c r="H130" s="32" t="s">
        <v>867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</row>
    <row r="131" spans="1:28" ht="12.75" customHeight="1">
      <c r="A131" s="86">
        <v>45187</v>
      </c>
      <c r="B131" s="32" t="s">
        <v>1050</v>
      </c>
      <c r="C131" s="31" t="s">
        <v>1051</v>
      </c>
      <c r="D131" s="31" t="s">
        <v>577</v>
      </c>
      <c r="E131" s="31" t="s">
        <v>575</v>
      </c>
      <c r="F131" s="87">
        <v>3711413</v>
      </c>
      <c r="G131" s="32">
        <v>160.46</v>
      </c>
      <c r="H131" s="32" t="s">
        <v>867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</row>
    <row r="132" spans="1:28" ht="12.75" customHeight="1">
      <c r="A132" s="86">
        <v>45187</v>
      </c>
      <c r="B132" s="32" t="s">
        <v>1050</v>
      </c>
      <c r="C132" s="31" t="s">
        <v>1051</v>
      </c>
      <c r="D132" s="31" t="s">
        <v>1081</v>
      </c>
      <c r="E132" s="31" t="s">
        <v>575</v>
      </c>
      <c r="F132" s="87">
        <v>396910</v>
      </c>
      <c r="G132" s="32">
        <v>159.47999999999999</v>
      </c>
      <c r="H132" s="32" t="s">
        <v>867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</row>
    <row r="133" spans="1:28" ht="12.75" customHeight="1">
      <c r="A133" s="86">
        <v>45187</v>
      </c>
      <c r="B133" s="32" t="s">
        <v>1050</v>
      </c>
      <c r="C133" s="31" t="s">
        <v>1051</v>
      </c>
      <c r="D133" s="31" t="s">
        <v>879</v>
      </c>
      <c r="E133" s="31" t="s">
        <v>575</v>
      </c>
      <c r="F133" s="87">
        <v>567966</v>
      </c>
      <c r="G133" s="32">
        <v>158.33000000000001</v>
      </c>
      <c r="H133" s="32" t="s">
        <v>867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</row>
    <row r="134" spans="1:28" ht="12.75" customHeight="1">
      <c r="A134" s="86">
        <v>45187</v>
      </c>
      <c r="B134" s="32" t="s">
        <v>1050</v>
      </c>
      <c r="C134" s="31" t="s">
        <v>1051</v>
      </c>
      <c r="D134" s="31" t="s">
        <v>1049</v>
      </c>
      <c r="E134" s="31" t="s">
        <v>575</v>
      </c>
      <c r="F134" s="87">
        <v>676983</v>
      </c>
      <c r="G134" s="32">
        <v>157.72</v>
      </c>
      <c r="H134" s="32" t="s">
        <v>867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</row>
    <row r="135" spans="1:28" ht="12.75" customHeight="1">
      <c r="A135" s="86">
        <v>45187</v>
      </c>
      <c r="B135" s="32" t="s">
        <v>1226</v>
      </c>
      <c r="C135" s="31" t="s">
        <v>1227</v>
      </c>
      <c r="D135" s="31" t="s">
        <v>577</v>
      </c>
      <c r="E135" s="31" t="s">
        <v>575</v>
      </c>
      <c r="F135" s="87">
        <v>193846</v>
      </c>
      <c r="G135" s="32">
        <v>309.16000000000003</v>
      </c>
      <c r="H135" s="32" t="s">
        <v>867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</row>
    <row r="136" spans="1:28" ht="12.75" customHeight="1">
      <c r="A136" s="86">
        <v>45187</v>
      </c>
      <c r="B136" s="32" t="s">
        <v>1228</v>
      </c>
      <c r="C136" s="31" t="s">
        <v>1229</v>
      </c>
      <c r="D136" s="31" t="s">
        <v>1076</v>
      </c>
      <c r="E136" s="31" t="s">
        <v>575</v>
      </c>
      <c r="F136" s="87">
        <v>76052</v>
      </c>
      <c r="G136" s="32">
        <v>18.97</v>
      </c>
      <c r="H136" s="32" t="s">
        <v>867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</row>
    <row r="137" spans="1:28" ht="12.75" customHeight="1">
      <c r="A137" s="86">
        <v>45187</v>
      </c>
      <c r="B137" s="32" t="s">
        <v>1228</v>
      </c>
      <c r="C137" s="31" t="s">
        <v>1229</v>
      </c>
      <c r="D137" s="31" t="s">
        <v>1010</v>
      </c>
      <c r="E137" s="31" t="s">
        <v>575</v>
      </c>
      <c r="F137" s="87">
        <v>400000</v>
      </c>
      <c r="G137" s="32">
        <v>19.25</v>
      </c>
      <c r="H137" s="32" t="s">
        <v>867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</row>
    <row r="138" spans="1:28" ht="12.75" customHeight="1">
      <c r="A138" s="86">
        <v>45187</v>
      </c>
      <c r="B138" s="32" t="s">
        <v>1086</v>
      </c>
      <c r="C138" s="31" t="s">
        <v>1087</v>
      </c>
      <c r="D138" s="31" t="s">
        <v>1049</v>
      </c>
      <c r="E138" s="31" t="s">
        <v>575</v>
      </c>
      <c r="F138" s="87">
        <v>11471549</v>
      </c>
      <c r="G138" s="32">
        <v>25.83</v>
      </c>
      <c r="H138" s="32" t="s">
        <v>867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</row>
    <row r="139" spans="1:28" ht="12.75" customHeight="1">
      <c r="A139" s="86">
        <v>45187</v>
      </c>
      <c r="B139" s="32" t="s">
        <v>1086</v>
      </c>
      <c r="C139" s="31" t="s">
        <v>1087</v>
      </c>
      <c r="D139" s="31" t="s">
        <v>879</v>
      </c>
      <c r="E139" s="31" t="s">
        <v>575</v>
      </c>
      <c r="F139" s="87">
        <v>10207418</v>
      </c>
      <c r="G139" s="32">
        <v>25.9</v>
      </c>
      <c r="H139" s="32" t="s">
        <v>867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</row>
    <row r="140" spans="1:28" ht="12.75" customHeight="1">
      <c r="A140" s="86">
        <v>45187</v>
      </c>
      <c r="B140" s="32" t="s">
        <v>1053</v>
      </c>
      <c r="C140" s="31" t="s">
        <v>1054</v>
      </c>
      <c r="D140" s="31" t="s">
        <v>577</v>
      </c>
      <c r="E140" s="31" t="s">
        <v>575</v>
      </c>
      <c r="F140" s="87">
        <v>56739</v>
      </c>
      <c r="G140" s="32">
        <v>243.5</v>
      </c>
      <c r="H140" s="32" t="s">
        <v>867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</row>
    <row r="141" spans="1:28" ht="12.75" customHeight="1">
      <c r="A141" s="86">
        <v>45187</v>
      </c>
      <c r="B141" s="32" t="s">
        <v>1055</v>
      </c>
      <c r="C141" s="31" t="s">
        <v>1056</v>
      </c>
      <c r="D141" s="31" t="s">
        <v>577</v>
      </c>
      <c r="E141" s="31" t="s">
        <v>575</v>
      </c>
      <c r="F141" s="87">
        <v>602369</v>
      </c>
      <c r="G141" s="32">
        <v>61.96</v>
      </c>
      <c r="H141" s="32" t="s">
        <v>867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</row>
    <row r="142" spans="1:28" ht="12.75" customHeight="1">
      <c r="A142" s="86">
        <v>45187</v>
      </c>
      <c r="B142" s="32" t="s">
        <v>942</v>
      </c>
      <c r="C142" s="31" t="s">
        <v>943</v>
      </c>
      <c r="D142" s="31" t="s">
        <v>944</v>
      </c>
      <c r="E142" s="31" t="s">
        <v>575</v>
      </c>
      <c r="F142" s="87">
        <v>13597924</v>
      </c>
      <c r="G142" s="32">
        <v>5.74</v>
      </c>
      <c r="H142" s="32" t="s">
        <v>867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</row>
    <row r="143" spans="1:28" ht="12.75" customHeight="1">
      <c r="A143" s="86">
        <v>45187</v>
      </c>
      <c r="B143" s="32" t="s">
        <v>1230</v>
      </c>
      <c r="C143" s="31" t="s">
        <v>1231</v>
      </c>
      <c r="D143" s="31" t="s">
        <v>1232</v>
      </c>
      <c r="E143" s="31" t="s">
        <v>575</v>
      </c>
      <c r="F143" s="87">
        <v>3520000</v>
      </c>
      <c r="G143" s="32">
        <v>12.91</v>
      </c>
      <c r="H143" s="32" t="s">
        <v>867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</row>
    <row r="144" spans="1:28" ht="12.75" customHeight="1">
      <c r="A144" s="86">
        <v>45187</v>
      </c>
      <c r="B144" s="32" t="s">
        <v>1173</v>
      </c>
      <c r="C144" s="31" t="s">
        <v>1174</v>
      </c>
      <c r="D144" s="31" t="s">
        <v>1175</v>
      </c>
      <c r="E144" s="31" t="s">
        <v>576</v>
      </c>
      <c r="F144" s="87">
        <v>178802</v>
      </c>
      <c r="G144" s="32">
        <v>29.48</v>
      </c>
      <c r="H144" s="32" t="s">
        <v>867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</row>
    <row r="145" spans="1:28" ht="12.75" customHeight="1">
      <c r="A145" s="86">
        <v>45187</v>
      </c>
      <c r="B145" s="32" t="s">
        <v>1173</v>
      </c>
      <c r="C145" s="31" t="s">
        <v>1174</v>
      </c>
      <c r="D145" s="31" t="s">
        <v>1233</v>
      </c>
      <c r="E145" s="31" t="s">
        <v>576</v>
      </c>
      <c r="F145" s="87">
        <v>500050</v>
      </c>
      <c r="G145" s="32">
        <v>29</v>
      </c>
      <c r="H145" s="32" t="s">
        <v>867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</row>
    <row r="146" spans="1:28" ht="12.75" customHeight="1">
      <c r="A146" s="86">
        <v>45187</v>
      </c>
      <c r="B146" s="32" t="s">
        <v>1176</v>
      </c>
      <c r="C146" s="31" t="s">
        <v>1177</v>
      </c>
      <c r="D146" s="31" t="s">
        <v>1178</v>
      </c>
      <c r="E146" s="31" t="s">
        <v>576</v>
      </c>
      <c r="F146" s="87">
        <v>91047</v>
      </c>
      <c r="G146" s="32">
        <v>58.58</v>
      </c>
      <c r="H146" s="32" t="s">
        <v>867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</row>
    <row r="147" spans="1:28" ht="12.75" customHeight="1">
      <c r="A147" s="86">
        <v>45187</v>
      </c>
      <c r="B147" s="32" t="s">
        <v>1179</v>
      </c>
      <c r="C147" s="31" t="s">
        <v>1180</v>
      </c>
      <c r="D147" s="31" t="s">
        <v>577</v>
      </c>
      <c r="E147" s="31" t="s">
        <v>576</v>
      </c>
      <c r="F147" s="87">
        <v>81438</v>
      </c>
      <c r="G147" s="32">
        <v>278.77</v>
      </c>
      <c r="H147" s="32" t="s">
        <v>867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</row>
    <row r="148" spans="1:28" ht="12.75" customHeight="1">
      <c r="A148" s="86">
        <v>45187</v>
      </c>
      <c r="B148" s="32" t="s">
        <v>1181</v>
      </c>
      <c r="C148" s="31" t="s">
        <v>1182</v>
      </c>
      <c r="D148" s="31" t="s">
        <v>1183</v>
      </c>
      <c r="E148" s="31" t="s">
        <v>576</v>
      </c>
      <c r="F148" s="87">
        <v>25359</v>
      </c>
      <c r="G148" s="32">
        <v>279.75</v>
      </c>
      <c r="H148" s="32" t="s">
        <v>867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</row>
    <row r="149" spans="1:28" ht="15" customHeight="1">
      <c r="A149" s="86">
        <v>45187</v>
      </c>
      <c r="B149" s="32" t="s">
        <v>1184</v>
      </c>
      <c r="C149" s="31" t="s">
        <v>1185</v>
      </c>
      <c r="D149" s="31" t="s">
        <v>1088</v>
      </c>
      <c r="E149" s="31" t="s">
        <v>576</v>
      </c>
      <c r="F149" s="87">
        <v>638746</v>
      </c>
      <c r="G149" s="32">
        <v>33.61</v>
      </c>
      <c r="H149" s="32" t="s">
        <v>867</v>
      </c>
    </row>
    <row r="150" spans="1:28" ht="15" customHeight="1">
      <c r="A150" s="86">
        <v>45187</v>
      </c>
      <c r="B150" s="32" t="s">
        <v>1077</v>
      </c>
      <c r="C150" s="31" t="s">
        <v>1078</v>
      </c>
      <c r="D150" s="31" t="s">
        <v>577</v>
      </c>
      <c r="E150" s="31" t="s">
        <v>576</v>
      </c>
      <c r="F150" s="87">
        <v>583898</v>
      </c>
      <c r="G150" s="32">
        <v>85.95</v>
      </c>
      <c r="H150" s="32" t="s">
        <v>867</v>
      </c>
    </row>
    <row r="151" spans="1:28" ht="15" customHeight="1">
      <c r="A151" s="86">
        <v>45187</v>
      </c>
      <c r="B151" s="32" t="s">
        <v>1186</v>
      </c>
      <c r="C151" s="31" t="s">
        <v>1187</v>
      </c>
      <c r="D151" s="31" t="s">
        <v>1081</v>
      </c>
      <c r="E151" s="31" t="s">
        <v>576</v>
      </c>
      <c r="F151" s="87">
        <v>432957</v>
      </c>
      <c r="G151" s="32">
        <v>18.149999999999999</v>
      </c>
      <c r="H151" s="32" t="s">
        <v>867</v>
      </c>
    </row>
    <row r="152" spans="1:28" ht="15" customHeight="1">
      <c r="A152" s="86">
        <v>45187</v>
      </c>
      <c r="B152" s="32" t="s">
        <v>1186</v>
      </c>
      <c r="C152" s="31" t="s">
        <v>1187</v>
      </c>
      <c r="D152" s="31" t="s">
        <v>1188</v>
      </c>
      <c r="E152" s="31" t="s">
        <v>576</v>
      </c>
      <c r="F152" s="87">
        <v>484936</v>
      </c>
      <c r="G152" s="32">
        <v>18.21</v>
      </c>
      <c r="H152" s="32" t="s">
        <v>867</v>
      </c>
    </row>
    <row r="153" spans="1:28" ht="15" customHeight="1">
      <c r="A153" s="86">
        <v>45187</v>
      </c>
      <c r="B153" s="32" t="s">
        <v>1079</v>
      </c>
      <c r="C153" s="31" t="s">
        <v>1080</v>
      </c>
      <c r="D153" s="31" t="s">
        <v>879</v>
      </c>
      <c r="E153" s="31" t="s">
        <v>576</v>
      </c>
      <c r="F153" s="87">
        <v>8508929</v>
      </c>
      <c r="G153" s="32">
        <v>29.54</v>
      </c>
      <c r="H153" s="32" t="s">
        <v>867</v>
      </c>
    </row>
    <row r="154" spans="1:28" ht="15" customHeight="1">
      <c r="A154" s="86">
        <v>45187</v>
      </c>
      <c r="B154" s="32" t="s">
        <v>1079</v>
      </c>
      <c r="C154" s="31" t="s">
        <v>1080</v>
      </c>
      <c r="D154" s="31" t="s">
        <v>577</v>
      </c>
      <c r="E154" s="31" t="s">
        <v>576</v>
      </c>
      <c r="F154" s="87">
        <v>11808154</v>
      </c>
      <c r="G154" s="32">
        <v>29.89</v>
      </c>
      <c r="H154" s="32" t="s">
        <v>867</v>
      </c>
    </row>
    <row r="155" spans="1:28" ht="15" customHeight="1">
      <c r="A155" s="86">
        <v>45187</v>
      </c>
      <c r="B155" s="32" t="s">
        <v>1079</v>
      </c>
      <c r="C155" s="31" t="s">
        <v>1080</v>
      </c>
      <c r="D155" s="31" t="s">
        <v>1190</v>
      </c>
      <c r="E155" s="31" t="s">
        <v>576</v>
      </c>
      <c r="F155" s="87">
        <v>2745050</v>
      </c>
      <c r="G155" s="32">
        <v>29.12</v>
      </c>
      <c r="H155" s="32" t="s">
        <v>867</v>
      </c>
    </row>
    <row r="156" spans="1:28" ht="15" customHeight="1">
      <c r="A156" s="86">
        <v>45187</v>
      </c>
      <c r="B156" s="32" t="s">
        <v>1079</v>
      </c>
      <c r="C156" s="31" t="s">
        <v>1080</v>
      </c>
      <c r="D156" s="31" t="s">
        <v>1124</v>
      </c>
      <c r="E156" s="31" t="s">
        <v>576</v>
      </c>
      <c r="F156" s="87">
        <v>3074140</v>
      </c>
      <c r="G156" s="32">
        <v>30.55</v>
      </c>
      <c r="H156" s="32" t="s">
        <v>867</v>
      </c>
    </row>
    <row r="157" spans="1:28" ht="15" customHeight="1">
      <c r="A157" s="86">
        <v>45187</v>
      </c>
      <c r="B157" s="32" t="s">
        <v>1079</v>
      </c>
      <c r="C157" s="31" t="s">
        <v>1080</v>
      </c>
      <c r="D157" s="31" t="s">
        <v>1081</v>
      </c>
      <c r="E157" s="31" t="s">
        <v>576</v>
      </c>
      <c r="F157" s="87">
        <v>3573430</v>
      </c>
      <c r="G157" s="32">
        <v>29.81</v>
      </c>
      <c r="H157" s="32" t="s">
        <v>867</v>
      </c>
    </row>
    <row r="158" spans="1:28" ht="15" customHeight="1">
      <c r="A158" s="86">
        <v>45187</v>
      </c>
      <c r="B158" s="32" t="s">
        <v>1079</v>
      </c>
      <c r="C158" s="31" t="s">
        <v>1080</v>
      </c>
      <c r="D158" s="31" t="s">
        <v>1049</v>
      </c>
      <c r="E158" s="31" t="s">
        <v>576</v>
      </c>
      <c r="F158" s="87">
        <v>2253224</v>
      </c>
      <c r="G158" s="32">
        <v>29.52</v>
      </c>
      <c r="H158" s="32" t="s">
        <v>867</v>
      </c>
    </row>
    <row r="159" spans="1:28" ht="15" customHeight="1">
      <c r="A159" s="86">
        <v>45187</v>
      </c>
      <c r="B159" s="32" t="s">
        <v>1079</v>
      </c>
      <c r="C159" s="31" t="s">
        <v>1080</v>
      </c>
      <c r="D159" s="31" t="s">
        <v>1189</v>
      </c>
      <c r="E159" s="31" t="s">
        <v>576</v>
      </c>
      <c r="F159" s="87">
        <v>1312339</v>
      </c>
      <c r="G159" s="32">
        <v>29.63</v>
      </c>
      <c r="H159" s="32" t="s">
        <v>867</v>
      </c>
    </row>
    <row r="160" spans="1:28" ht="15" customHeight="1">
      <c r="A160" s="86">
        <v>45187</v>
      </c>
      <c r="B160" s="32" t="s">
        <v>375</v>
      </c>
      <c r="C160" s="31" t="s">
        <v>1191</v>
      </c>
      <c r="D160" s="31" t="s">
        <v>1010</v>
      </c>
      <c r="E160" s="31" t="s">
        <v>576</v>
      </c>
      <c r="F160" s="87">
        <v>946647</v>
      </c>
      <c r="G160" s="32">
        <v>44.36</v>
      </c>
      <c r="H160" s="32" t="s">
        <v>867</v>
      </c>
    </row>
    <row r="161" spans="1:8" ht="15" customHeight="1">
      <c r="A161" s="86">
        <v>45187</v>
      </c>
      <c r="B161" s="32" t="s">
        <v>375</v>
      </c>
      <c r="C161" s="31" t="s">
        <v>1191</v>
      </c>
      <c r="D161" s="31" t="s">
        <v>577</v>
      </c>
      <c r="E161" s="31" t="s">
        <v>576</v>
      </c>
      <c r="F161" s="87">
        <v>10165052</v>
      </c>
      <c r="G161" s="32">
        <v>43.47</v>
      </c>
      <c r="H161" s="32" t="s">
        <v>867</v>
      </c>
    </row>
    <row r="162" spans="1:8" ht="15" customHeight="1">
      <c r="A162" s="86">
        <v>45187</v>
      </c>
      <c r="B162" s="32" t="s">
        <v>1089</v>
      </c>
      <c r="C162" s="31" t="s">
        <v>1090</v>
      </c>
      <c r="D162" s="31" t="s">
        <v>1091</v>
      </c>
      <c r="E162" s="31" t="s">
        <v>576</v>
      </c>
      <c r="F162" s="87">
        <v>737885</v>
      </c>
      <c r="G162" s="32">
        <v>12.55</v>
      </c>
      <c r="H162" s="32" t="s">
        <v>867</v>
      </c>
    </row>
    <row r="163" spans="1:8" ht="15" customHeight="1">
      <c r="A163" s="86">
        <v>45187</v>
      </c>
      <c r="B163" s="32" t="s">
        <v>1195</v>
      </c>
      <c r="C163" s="31" t="s">
        <v>1196</v>
      </c>
      <c r="D163" s="31" t="s">
        <v>871</v>
      </c>
      <c r="E163" s="31" t="s">
        <v>576</v>
      </c>
      <c r="F163" s="87">
        <v>3100012</v>
      </c>
      <c r="G163" s="32">
        <v>46</v>
      </c>
      <c r="H163" s="32" t="s">
        <v>867</v>
      </c>
    </row>
    <row r="164" spans="1:8" ht="15" customHeight="1">
      <c r="A164" s="86">
        <v>45187</v>
      </c>
      <c r="B164" s="32" t="s">
        <v>1067</v>
      </c>
      <c r="C164" s="31" t="s">
        <v>1082</v>
      </c>
      <c r="D164" s="31" t="s">
        <v>1198</v>
      </c>
      <c r="E164" s="31" t="s">
        <v>576</v>
      </c>
      <c r="F164" s="87">
        <v>595000</v>
      </c>
      <c r="G164" s="32">
        <v>42.37</v>
      </c>
      <c r="H164" s="32" t="s">
        <v>867</v>
      </c>
    </row>
    <row r="165" spans="1:8" ht="15" customHeight="1">
      <c r="A165" s="86">
        <v>45187</v>
      </c>
      <c r="B165" s="32" t="s">
        <v>1067</v>
      </c>
      <c r="C165" s="31" t="s">
        <v>1082</v>
      </c>
      <c r="D165" s="31" t="s">
        <v>1081</v>
      </c>
      <c r="E165" s="31" t="s">
        <v>576</v>
      </c>
      <c r="F165" s="87">
        <v>346379</v>
      </c>
      <c r="G165" s="32">
        <v>43.4</v>
      </c>
      <c r="H165" s="32" t="s">
        <v>867</v>
      </c>
    </row>
    <row r="166" spans="1:8" ht="15" customHeight="1">
      <c r="A166" s="86">
        <v>45187</v>
      </c>
      <c r="B166" s="32" t="s">
        <v>1067</v>
      </c>
      <c r="C166" s="31" t="s">
        <v>1082</v>
      </c>
      <c r="D166" s="31" t="s">
        <v>577</v>
      </c>
      <c r="E166" s="31" t="s">
        <v>576</v>
      </c>
      <c r="F166" s="87">
        <v>1759450</v>
      </c>
      <c r="G166" s="32">
        <v>43.16</v>
      </c>
      <c r="H166" s="32" t="s">
        <v>867</v>
      </c>
    </row>
    <row r="167" spans="1:8" ht="15" customHeight="1">
      <c r="A167" s="86">
        <v>45187</v>
      </c>
      <c r="B167" s="32" t="s">
        <v>1067</v>
      </c>
      <c r="C167" s="31" t="s">
        <v>1082</v>
      </c>
      <c r="D167" s="31" t="s">
        <v>1197</v>
      </c>
      <c r="E167" s="31" t="s">
        <v>576</v>
      </c>
      <c r="F167" s="87">
        <v>281532</v>
      </c>
      <c r="G167" s="32">
        <v>42.07</v>
      </c>
      <c r="H167" s="32" t="s">
        <v>867</v>
      </c>
    </row>
    <row r="168" spans="1:8" ht="15" customHeight="1">
      <c r="A168" s="86">
        <v>45187</v>
      </c>
      <c r="B168" s="32" t="s">
        <v>1199</v>
      </c>
      <c r="C168" s="31" t="s">
        <v>1200</v>
      </c>
      <c r="D168" s="31" t="s">
        <v>1201</v>
      </c>
      <c r="E168" s="31" t="s">
        <v>576</v>
      </c>
      <c r="F168" s="87">
        <v>643502</v>
      </c>
      <c r="G168" s="32">
        <v>291.02999999999997</v>
      </c>
      <c r="H168" s="32" t="s">
        <v>867</v>
      </c>
    </row>
    <row r="169" spans="1:8" ht="15" customHeight="1">
      <c r="A169" s="86">
        <v>45187</v>
      </c>
      <c r="B169" s="32" t="s">
        <v>1202</v>
      </c>
      <c r="C169" s="31" t="s">
        <v>1203</v>
      </c>
      <c r="D169" s="31" t="s">
        <v>1234</v>
      </c>
      <c r="E169" s="31" t="s">
        <v>576</v>
      </c>
      <c r="F169" s="87">
        <v>186000</v>
      </c>
      <c r="G169" s="32">
        <v>28.72</v>
      </c>
      <c r="H169" s="32" t="s">
        <v>867</v>
      </c>
    </row>
    <row r="170" spans="1:8" ht="15" customHeight="1">
      <c r="A170" s="86">
        <v>45187</v>
      </c>
      <c r="B170" s="32" t="s">
        <v>1205</v>
      </c>
      <c r="C170" s="31" t="s">
        <v>1206</v>
      </c>
      <c r="D170" s="31" t="s">
        <v>577</v>
      </c>
      <c r="E170" s="31" t="s">
        <v>576</v>
      </c>
      <c r="F170" s="87">
        <v>362773</v>
      </c>
      <c r="G170" s="32">
        <v>1049.8800000000001</v>
      </c>
      <c r="H170" s="32" t="s">
        <v>867</v>
      </c>
    </row>
    <row r="171" spans="1:8" ht="15" customHeight="1">
      <c r="A171" s="86">
        <v>45187</v>
      </c>
      <c r="B171" s="32" t="s">
        <v>1205</v>
      </c>
      <c r="C171" s="31" t="s">
        <v>1206</v>
      </c>
      <c r="D171" s="31" t="s">
        <v>1085</v>
      </c>
      <c r="E171" s="31" t="s">
        <v>576</v>
      </c>
      <c r="F171" s="87">
        <v>620010</v>
      </c>
      <c r="G171" s="32">
        <v>1040.6500000000001</v>
      </c>
      <c r="H171" s="32" t="s">
        <v>867</v>
      </c>
    </row>
    <row r="172" spans="1:8" ht="15" customHeight="1">
      <c r="A172" s="86">
        <v>45187</v>
      </c>
      <c r="B172" s="32" t="s">
        <v>1205</v>
      </c>
      <c r="C172" s="31" t="s">
        <v>1206</v>
      </c>
      <c r="D172" s="31" t="s">
        <v>1207</v>
      </c>
      <c r="E172" s="31" t="s">
        <v>576</v>
      </c>
      <c r="F172" s="87">
        <v>345878</v>
      </c>
      <c r="G172" s="32">
        <v>1049.4000000000001</v>
      </c>
      <c r="H172" s="32" t="s">
        <v>867</v>
      </c>
    </row>
    <row r="173" spans="1:8" ht="15" customHeight="1">
      <c r="A173" s="86">
        <v>45187</v>
      </c>
      <c r="B173" s="32" t="s">
        <v>1008</v>
      </c>
      <c r="C173" s="31" t="s">
        <v>1009</v>
      </c>
      <c r="D173" s="31" t="s">
        <v>1049</v>
      </c>
      <c r="E173" s="31" t="s">
        <v>576</v>
      </c>
      <c r="F173" s="87">
        <v>19473380</v>
      </c>
      <c r="G173" s="32">
        <v>10.37</v>
      </c>
      <c r="H173" s="32" t="s">
        <v>867</v>
      </c>
    </row>
    <row r="174" spans="1:8" ht="15" customHeight="1">
      <c r="A174" s="86">
        <v>45187</v>
      </c>
      <c r="B174" s="32" t="s">
        <v>1008</v>
      </c>
      <c r="C174" s="31" t="s">
        <v>1009</v>
      </c>
      <c r="D174" s="31" t="s">
        <v>1010</v>
      </c>
      <c r="E174" s="31" t="s">
        <v>576</v>
      </c>
      <c r="F174" s="87">
        <v>71264094</v>
      </c>
      <c r="G174" s="32">
        <v>10.58</v>
      </c>
      <c r="H174" s="32" t="s">
        <v>867</v>
      </c>
    </row>
    <row r="175" spans="1:8" ht="15" customHeight="1">
      <c r="A175" s="86">
        <v>45187</v>
      </c>
      <c r="B175" s="32" t="s">
        <v>1008</v>
      </c>
      <c r="C175" s="31" t="s">
        <v>1009</v>
      </c>
      <c r="D175" s="31" t="s">
        <v>879</v>
      </c>
      <c r="E175" s="31" t="s">
        <v>576</v>
      </c>
      <c r="F175" s="87">
        <v>50656654</v>
      </c>
      <c r="G175" s="32">
        <v>10.42</v>
      </c>
      <c r="H175" s="32" t="s">
        <v>867</v>
      </c>
    </row>
    <row r="176" spans="1:8" ht="15" customHeight="1">
      <c r="A176" s="86">
        <v>45187</v>
      </c>
      <c r="B176" s="32" t="s">
        <v>1008</v>
      </c>
      <c r="C176" s="31" t="s">
        <v>1009</v>
      </c>
      <c r="D176" s="31" t="s">
        <v>1197</v>
      </c>
      <c r="E176" s="31" t="s">
        <v>576</v>
      </c>
      <c r="F176" s="87">
        <v>69563098</v>
      </c>
      <c r="G176" s="32">
        <v>10.6</v>
      </c>
      <c r="H176" s="32" t="s">
        <v>867</v>
      </c>
    </row>
    <row r="177" spans="1:8" ht="15" customHeight="1">
      <c r="A177" s="86">
        <v>45187</v>
      </c>
      <c r="B177" s="32" t="s">
        <v>1208</v>
      </c>
      <c r="C177" s="31" t="s">
        <v>1209</v>
      </c>
      <c r="D177" s="31" t="s">
        <v>1210</v>
      </c>
      <c r="E177" s="31" t="s">
        <v>576</v>
      </c>
      <c r="F177" s="87">
        <v>48000</v>
      </c>
      <c r="G177" s="32">
        <v>77.8</v>
      </c>
      <c r="H177" s="32" t="s">
        <v>867</v>
      </c>
    </row>
    <row r="178" spans="1:8" ht="15" customHeight="1">
      <c r="A178" s="86">
        <v>45187</v>
      </c>
      <c r="B178" s="32" t="s">
        <v>1083</v>
      </c>
      <c r="C178" s="31" t="s">
        <v>1084</v>
      </c>
      <c r="D178" s="31" t="s">
        <v>879</v>
      </c>
      <c r="E178" s="31" t="s">
        <v>576</v>
      </c>
      <c r="F178" s="87">
        <v>1518294</v>
      </c>
      <c r="G178" s="32">
        <v>28.26</v>
      </c>
      <c r="H178" s="32" t="s">
        <v>867</v>
      </c>
    </row>
    <row r="179" spans="1:8" ht="15" customHeight="1">
      <c r="A179" s="86">
        <v>45187</v>
      </c>
      <c r="B179" s="32" t="s">
        <v>1212</v>
      </c>
      <c r="C179" s="31" t="s">
        <v>1213</v>
      </c>
      <c r="D179" s="31" t="s">
        <v>1235</v>
      </c>
      <c r="E179" s="31" t="s">
        <v>576</v>
      </c>
      <c r="F179" s="87">
        <v>186000</v>
      </c>
      <c r="G179" s="32">
        <v>2.17</v>
      </c>
      <c r="H179" s="32" t="s">
        <v>867</v>
      </c>
    </row>
    <row r="180" spans="1:8" ht="15" customHeight="1">
      <c r="A180" s="86">
        <v>45187</v>
      </c>
      <c r="B180" s="32" t="s">
        <v>1212</v>
      </c>
      <c r="C180" s="31" t="s">
        <v>1213</v>
      </c>
      <c r="D180" s="31" t="s">
        <v>1236</v>
      </c>
      <c r="E180" s="31" t="s">
        <v>576</v>
      </c>
      <c r="F180" s="87">
        <v>118519</v>
      </c>
      <c r="G180" s="32">
        <v>2.09</v>
      </c>
      <c r="H180" s="32" t="s">
        <v>867</v>
      </c>
    </row>
    <row r="181" spans="1:8" ht="15" customHeight="1">
      <c r="A181" s="86">
        <v>45187</v>
      </c>
      <c r="B181" s="32" t="s">
        <v>1212</v>
      </c>
      <c r="C181" s="31" t="s">
        <v>1213</v>
      </c>
      <c r="D181" s="31" t="s">
        <v>1237</v>
      </c>
      <c r="E181" s="31" t="s">
        <v>576</v>
      </c>
      <c r="F181" s="87">
        <v>152500</v>
      </c>
      <c r="G181" s="32">
        <v>2.17</v>
      </c>
      <c r="H181" s="32" t="s">
        <v>867</v>
      </c>
    </row>
    <row r="182" spans="1:8" ht="15" customHeight="1">
      <c r="A182" s="86">
        <v>45187</v>
      </c>
      <c r="B182" s="32" t="s">
        <v>1050</v>
      </c>
      <c r="C182" s="31" t="s">
        <v>1051</v>
      </c>
      <c r="D182" s="31" t="s">
        <v>577</v>
      </c>
      <c r="E182" s="31" t="s">
        <v>576</v>
      </c>
      <c r="F182" s="87">
        <v>3711413</v>
      </c>
      <c r="G182" s="32">
        <v>160.19</v>
      </c>
      <c r="H182" s="32" t="s">
        <v>867</v>
      </c>
    </row>
    <row r="183" spans="1:8" ht="15" customHeight="1">
      <c r="A183" s="86">
        <v>45187</v>
      </c>
      <c r="B183" s="32" t="s">
        <v>1050</v>
      </c>
      <c r="C183" s="31" t="s">
        <v>1051</v>
      </c>
      <c r="D183" s="31" t="s">
        <v>1092</v>
      </c>
      <c r="E183" s="31" t="s">
        <v>576</v>
      </c>
      <c r="F183" s="87">
        <v>800000</v>
      </c>
      <c r="G183" s="32">
        <v>156.36000000000001</v>
      </c>
      <c r="H183" s="32" t="s">
        <v>867</v>
      </c>
    </row>
    <row r="184" spans="1:8" ht="15" customHeight="1">
      <c r="A184" s="86">
        <v>45187</v>
      </c>
      <c r="B184" s="32" t="s">
        <v>1050</v>
      </c>
      <c r="C184" s="31" t="s">
        <v>1051</v>
      </c>
      <c r="D184" s="31" t="s">
        <v>879</v>
      </c>
      <c r="E184" s="31" t="s">
        <v>576</v>
      </c>
      <c r="F184" s="87">
        <v>568683</v>
      </c>
      <c r="G184" s="32">
        <v>157.97999999999999</v>
      </c>
      <c r="H184" s="32" t="s">
        <v>867</v>
      </c>
    </row>
    <row r="185" spans="1:8" ht="15" customHeight="1">
      <c r="A185" s="86">
        <v>45187</v>
      </c>
      <c r="B185" s="32" t="s">
        <v>1050</v>
      </c>
      <c r="C185" s="31" t="s">
        <v>1051</v>
      </c>
      <c r="D185" s="31" t="s">
        <v>1052</v>
      </c>
      <c r="E185" s="31" t="s">
        <v>576</v>
      </c>
      <c r="F185" s="87">
        <v>5365087</v>
      </c>
      <c r="G185" s="32">
        <v>160.49</v>
      </c>
      <c r="H185" s="32" t="s">
        <v>867</v>
      </c>
    </row>
    <row r="186" spans="1:8" ht="15" customHeight="1">
      <c r="A186" s="86">
        <v>45187</v>
      </c>
      <c r="B186" s="32" t="s">
        <v>1050</v>
      </c>
      <c r="C186" s="31" t="s">
        <v>1051</v>
      </c>
      <c r="D186" s="31" t="s">
        <v>1049</v>
      </c>
      <c r="E186" s="31" t="s">
        <v>576</v>
      </c>
      <c r="F186" s="87">
        <v>508991</v>
      </c>
      <c r="G186" s="32">
        <v>160.65</v>
      </c>
      <c r="H186" s="32" t="s">
        <v>867</v>
      </c>
    </row>
    <row r="187" spans="1:8" ht="15" customHeight="1">
      <c r="A187" s="86">
        <v>45187</v>
      </c>
      <c r="B187" s="32" t="s">
        <v>1050</v>
      </c>
      <c r="C187" s="31" t="s">
        <v>1051</v>
      </c>
      <c r="D187" s="31" t="s">
        <v>1081</v>
      </c>
      <c r="E187" s="31" t="s">
        <v>576</v>
      </c>
      <c r="F187" s="87">
        <v>480468</v>
      </c>
      <c r="G187" s="32">
        <v>160.09</v>
      </c>
      <c r="H187" s="32" t="s">
        <v>867</v>
      </c>
    </row>
    <row r="188" spans="1:8" ht="15" customHeight="1">
      <c r="A188" s="86">
        <v>45187</v>
      </c>
      <c r="B188" s="32" t="s">
        <v>1226</v>
      </c>
      <c r="C188" s="31" t="s">
        <v>1227</v>
      </c>
      <c r="D188" s="31" t="s">
        <v>577</v>
      </c>
      <c r="E188" s="31" t="s">
        <v>576</v>
      </c>
      <c r="F188" s="87">
        <v>193846</v>
      </c>
      <c r="G188" s="32">
        <v>309.36</v>
      </c>
      <c r="H188" s="32" t="s">
        <v>867</v>
      </c>
    </row>
    <row r="189" spans="1:8" ht="15" customHeight="1">
      <c r="A189" s="86">
        <v>45187</v>
      </c>
      <c r="B189" s="32" t="s">
        <v>1228</v>
      </c>
      <c r="C189" s="31" t="s">
        <v>1229</v>
      </c>
      <c r="D189" s="31" t="s">
        <v>1076</v>
      </c>
      <c r="E189" s="31" t="s">
        <v>576</v>
      </c>
      <c r="F189" s="87">
        <v>322992</v>
      </c>
      <c r="G189" s="32">
        <v>19.25</v>
      </c>
      <c r="H189" s="32" t="s">
        <v>867</v>
      </c>
    </row>
    <row r="190" spans="1:8" ht="15" customHeight="1">
      <c r="A190" s="86">
        <v>45187</v>
      </c>
      <c r="B190" s="32" t="s">
        <v>1086</v>
      </c>
      <c r="C190" s="31" t="s">
        <v>1087</v>
      </c>
      <c r="D190" s="31" t="s">
        <v>879</v>
      </c>
      <c r="E190" s="31" t="s">
        <v>576</v>
      </c>
      <c r="F190" s="87">
        <v>10834712</v>
      </c>
      <c r="G190" s="32">
        <v>25.83</v>
      </c>
      <c r="H190" s="32" t="s">
        <v>867</v>
      </c>
    </row>
    <row r="191" spans="1:8" ht="15" customHeight="1">
      <c r="A191" s="86">
        <v>45187</v>
      </c>
      <c r="B191" s="32" t="s">
        <v>1086</v>
      </c>
      <c r="C191" s="31" t="s">
        <v>1087</v>
      </c>
      <c r="D191" s="31" t="s">
        <v>1049</v>
      </c>
      <c r="E191" s="31" t="s">
        <v>576</v>
      </c>
      <c r="F191" s="87">
        <v>4854198</v>
      </c>
      <c r="G191" s="32">
        <v>25.88</v>
      </c>
      <c r="H191" s="32" t="s">
        <v>867</v>
      </c>
    </row>
    <row r="192" spans="1:8" ht="15" customHeight="1">
      <c r="A192" s="86">
        <v>45187</v>
      </c>
      <c r="B192" s="32" t="s">
        <v>1053</v>
      </c>
      <c r="C192" s="31" t="s">
        <v>1054</v>
      </c>
      <c r="D192" s="31" t="s">
        <v>577</v>
      </c>
      <c r="E192" s="31" t="s">
        <v>576</v>
      </c>
      <c r="F192" s="87">
        <v>56739</v>
      </c>
      <c r="G192" s="32">
        <v>243.19</v>
      </c>
      <c r="H192" s="32" t="s">
        <v>867</v>
      </c>
    </row>
    <row r="193" spans="1:8" ht="15" customHeight="1">
      <c r="A193" s="86">
        <v>45187</v>
      </c>
      <c r="B193" s="32" t="s">
        <v>1055</v>
      </c>
      <c r="C193" s="31" t="s">
        <v>1056</v>
      </c>
      <c r="D193" s="31" t="s">
        <v>577</v>
      </c>
      <c r="E193" s="31" t="s">
        <v>576</v>
      </c>
      <c r="F193" s="87">
        <v>602369</v>
      </c>
      <c r="G193" s="32">
        <v>61.93</v>
      </c>
      <c r="H193" s="32" t="s">
        <v>867</v>
      </c>
    </row>
    <row r="194" spans="1:8" ht="15" customHeight="1">
      <c r="A194" s="86">
        <v>45187</v>
      </c>
      <c r="B194" s="32" t="s">
        <v>1238</v>
      </c>
      <c r="C194" s="31" t="s">
        <v>1239</v>
      </c>
      <c r="D194" s="31" t="s">
        <v>1240</v>
      </c>
      <c r="E194" s="31" t="s">
        <v>576</v>
      </c>
      <c r="F194" s="87">
        <v>1014129</v>
      </c>
      <c r="G194" s="32">
        <v>1.86</v>
      </c>
      <c r="H194" s="32" t="s">
        <v>867</v>
      </c>
    </row>
    <row r="195" spans="1:8" ht="15" customHeight="1">
      <c r="A195" s="86">
        <v>45187</v>
      </c>
      <c r="B195" s="32" t="s">
        <v>942</v>
      </c>
      <c r="C195" s="31" t="s">
        <v>943</v>
      </c>
      <c r="D195" s="31" t="s">
        <v>944</v>
      </c>
      <c r="E195" s="31" t="s">
        <v>576</v>
      </c>
      <c r="F195" s="87">
        <v>13161000</v>
      </c>
      <c r="G195" s="32">
        <v>5.77</v>
      </c>
      <c r="H195" s="32" t="s">
        <v>867</v>
      </c>
    </row>
    <row r="196" spans="1:8" ht="15" customHeight="1">
      <c r="A196" s="86">
        <v>45187</v>
      </c>
      <c r="B196" s="32" t="s">
        <v>1230</v>
      </c>
      <c r="C196" s="31" t="s">
        <v>1231</v>
      </c>
      <c r="D196" s="31" t="s">
        <v>1241</v>
      </c>
      <c r="E196" s="31" t="s">
        <v>576</v>
      </c>
      <c r="F196" s="87">
        <v>650005</v>
      </c>
      <c r="G196" s="32">
        <v>12.35</v>
      </c>
      <c r="H196" s="32" t="s">
        <v>867</v>
      </c>
    </row>
    <row r="197" spans="1:8" ht="15" customHeight="1">
      <c r="A197" s="86">
        <v>45187</v>
      </c>
      <c r="B197" s="32" t="s">
        <v>1230</v>
      </c>
      <c r="C197" s="31" t="s">
        <v>1231</v>
      </c>
      <c r="D197" s="31" t="s">
        <v>1242</v>
      </c>
      <c r="E197" s="31" t="s">
        <v>576</v>
      </c>
      <c r="F197" s="87">
        <v>2394405</v>
      </c>
      <c r="G197" s="32">
        <v>13.1</v>
      </c>
      <c r="H197" s="32" t="s">
        <v>867</v>
      </c>
    </row>
    <row r="198" spans="1:8" ht="15" customHeight="1">
      <c r="A198" s="86"/>
      <c r="B198" s="32"/>
      <c r="C198" s="31"/>
      <c r="D198" s="31"/>
      <c r="E198" s="31"/>
      <c r="F198" s="87"/>
      <c r="G198" s="32"/>
      <c r="H198" s="32"/>
    </row>
    <row r="199" spans="1:8" ht="15" customHeight="1">
      <c r="A199" s="86"/>
      <c r="B199" s="32"/>
      <c r="C199" s="31"/>
      <c r="D199" s="31"/>
      <c r="E199" s="31"/>
      <c r="F199" s="87"/>
      <c r="G199" s="32"/>
      <c r="H199" s="32"/>
    </row>
    <row r="200" spans="1:8" ht="15" customHeight="1">
      <c r="A200" s="86"/>
      <c r="B200" s="32"/>
      <c r="C200" s="31"/>
      <c r="D200" s="31"/>
      <c r="E200" s="31"/>
      <c r="F200" s="87"/>
      <c r="G200" s="32"/>
      <c r="H200" s="32"/>
    </row>
    <row r="201" spans="1:8" ht="15" customHeight="1">
      <c r="A201" s="86"/>
      <c r="B201" s="32"/>
      <c r="C201" s="31"/>
      <c r="D201" s="31"/>
      <c r="E201" s="31"/>
      <c r="F201" s="87"/>
      <c r="G201" s="32"/>
      <c r="H201" s="32"/>
    </row>
    <row r="202" spans="1:8" ht="15" customHeight="1">
      <c r="A202" s="86"/>
      <c r="B202" s="32"/>
      <c r="C202" s="31"/>
      <c r="D202" s="31"/>
      <c r="E202" s="31"/>
      <c r="F202" s="87"/>
      <c r="G202" s="32"/>
      <c r="H202" s="32"/>
    </row>
    <row r="203" spans="1:8" ht="15" customHeight="1">
      <c r="A203" s="86"/>
      <c r="B203" s="32"/>
      <c r="C203" s="31"/>
      <c r="D203" s="31"/>
      <c r="E203" s="31"/>
      <c r="F203" s="87"/>
      <c r="G203" s="32"/>
      <c r="H203" s="32"/>
    </row>
    <row r="204" spans="1:8" ht="15" customHeight="1">
      <c r="A204" s="86"/>
      <c r="B204" s="32"/>
      <c r="C204" s="31"/>
      <c r="D204" s="31"/>
      <c r="E204" s="31"/>
      <c r="F204" s="87"/>
      <c r="G204" s="32"/>
      <c r="H204" s="32"/>
    </row>
    <row r="205" spans="1:8" ht="15" customHeight="1">
      <c r="A205" s="86"/>
      <c r="B205" s="32"/>
      <c r="C205" s="31"/>
      <c r="D205" s="31"/>
      <c r="E205" s="31"/>
      <c r="F205" s="87"/>
      <c r="G205" s="32"/>
      <c r="H205" s="32"/>
    </row>
    <row r="206" spans="1:8" ht="15" customHeight="1">
      <c r="A206" s="86"/>
      <c r="B206" s="32"/>
      <c r="C206" s="31"/>
      <c r="D206" s="31"/>
      <c r="E206" s="31"/>
      <c r="F206" s="87"/>
      <c r="G206" s="32"/>
      <c r="H206" s="32"/>
    </row>
    <row r="207" spans="1:8" ht="15" customHeight="1">
      <c r="A207" s="86"/>
      <c r="B207" s="32"/>
      <c r="C207" s="31"/>
      <c r="D207" s="31"/>
      <c r="E207" s="31"/>
      <c r="F207" s="87"/>
      <c r="G207" s="32"/>
      <c r="H207" s="32"/>
    </row>
    <row r="208" spans="1:8" ht="15" customHeight="1">
      <c r="A208" s="86"/>
      <c r="B208" s="32"/>
      <c r="C208" s="31"/>
      <c r="D208" s="31"/>
      <c r="E208" s="31"/>
      <c r="F208" s="87"/>
      <c r="G208" s="32"/>
      <c r="H208" s="32"/>
    </row>
    <row r="209" spans="1:8" ht="15" customHeight="1">
      <c r="A209" s="86"/>
      <c r="B209" s="32"/>
      <c r="C209" s="31"/>
      <c r="D209" s="31"/>
      <c r="E209" s="31"/>
      <c r="F209" s="87"/>
      <c r="G209" s="32"/>
      <c r="H209" s="32"/>
    </row>
    <row r="210" spans="1:8" ht="15" customHeight="1">
      <c r="A210" s="86"/>
      <c r="B210" s="32"/>
      <c r="C210" s="31"/>
      <c r="D210" s="31"/>
      <c r="E210" s="31"/>
      <c r="F210" s="87"/>
      <c r="G210" s="32"/>
      <c r="H210" s="32"/>
    </row>
    <row r="211" spans="1:8" ht="15" customHeight="1">
      <c r="A211" s="86"/>
      <c r="B211" s="32"/>
      <c r="C211" s="31"/>
      <c r="D211" s="31"/>
      <c r="E211" s="31"/>
      <c r="F211" s="87"/>
      <c r="G211" s="32"/>
      <c r="H211" s="32"/>
    </row>
    <row r="212" spans="1:8" ht="15" customHeight="1">
      <c r="A212" s="86"/>
      <c r="B212" s="32"/>
      <c r="C212" s="31"/>
      <c r="D212" s="31"/>
      <c r="E212" s="31"/>
      <c r="F212" s="87"/>
      <c r="G212" s="32"/>
      <c r="H212" s="32"/>
    </row>
    <row r="213" spans="1:8" ht="15" customHeight="1">
      <c r="A213" s="86"/>
      <c r="B213" s="32"/>
      <c r="C213" s="31"/>
      <c r="D213" s="31"/>
      <c r="E213" s="31"/>
      <c r="F213" s="87"/>
      <c r="G213" s="32"/>
      <c r="H213" s="32"/>
    </row>
    <row r="214" spans="1:8" ht="15" customHeight="1">
      <c r="A214" s="86"/>
      <c r="B214" s="32"/>
      <c r="C214" s="31"/>
      <c r="D214" s="31"/>
      <c r="E214" s="31"/>
      <c r="F214" s="87"/>
      <c r="G214" s="32"/>
      <c r="H214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0"/>
  <sheetViews>
    <sheetView zoomScale="70" zoomScaleNormal="70" workbookViewId="0">
      <selection activeCell="J91" sqref="J91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hidden="1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89"/>
      <c r="G2" s="89"/>
      <c r="H2" s="89"/>
      <c r="I2" s="89"/>
      <c r="J2" s="22"/>
      <c r="K2" s="89"/>
      <c r="L2" s="89"/>
      <c r="M2" s="89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92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3" t="s">
        <v>919</v>
      </c>
      <c r="D6" s="1"/>
      <c r="E6" s="1"/>
      <c r="F6" s="6"/>
      <c r="G6" s="6"/>
      <c r="H6" s="6"/>
      <c r="I6" s="6"/>
      <c r="J6" s="1"/>
      <c r="K6" s="6"/>
      <c r="L6" s="6"/>
      <c r="M6" s="94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4">
        <f>Main!B10</f>
        <v>45189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5" t="s">
        <v>578</v>
      </c>
      <c r="C8" s="95"/>
      <c r="D8" s="95"/>
      <c r="E8" s="95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6" t="s">
        <v>16</v>
      </c>
      <c r="B9" s="97" t="s">
        <v>567</v>
      </c>
      <c r="C9" s="97"/>
      <c r="D9" s="98" t="s">
        <v>579</v>
      </c>
      <c r="E9" s="97" t="s">
        <v>580</v>
      </c>
      <c r="F9" s="97" t="s">
        <v>581</v>
      </c>
      <c r="G9" s="97" t="s">
        <v>582</v>
      </c>
      <c r="H9" s="97" t="s">
        <v>583</v>
      </c>
      <c r="I9" s="97" t="s">
        <v>584</v>
      </c>
      <c r="J9" s="96" t="s">
        <v>585</v>
      </c>
      <c r="K9" s="97" t="s">
        <v>586</v>
      </c>
      <c r="L9" s="99" t="s">
        <v>587</v>
      </c>
      <c r="M9" s="99" t="s">
        <v>588</v>
      </c>
      <c r="N9" s="97" t="s">
        <v>589</v>
      </c>
      <c r="O9" s="98" t="s">
        <v>590</v>
      </c>
      <c r="P9" s="97" t="s">
        <v>591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39">
        <v>1</v>
      </c>
      <c r="B10" s="230">
        <v>45119</v>
      </c>
      <c r="C10" s="240"/>
      <c r="D10" s="241" t="s">
        <v>129</v>
      </c>
      <c r="E10" s="242" t="s">
        <v>592</v>
      </c>
      <c r="F10" s="229" t="s">
        <v>864</v>
      </c>
      <c r="G10" s="231">
        <v>1540</v>
      </c>
      <c r="H10" s="229"/>
      <c r="I10" s="229" t="s">
        <v>863</v>
      </c>
      <c r="J10" s="231" t="s">
        <v>593</v>
      </c>
      <c r="K10" s="231"/>
      <c r="L10" s="235"/>
      <c r="M10" s="243"/>
      <c r="N10" s="231"/>
      <c r="O10" s="244"/>
      <c r="P10" s="231">
        <f>VLOOKUP(D10,'MidCap Intra'!$B$11:$C$568,2,0)</f>
        <v>1629.05</v>
      </c>
      <c r="Q10" s="38"/>
      <c r="R10" s="38" t="s">
        <v>594</v>
      </c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</row>
    <row r="11" spans="1:38" ht="14.25" customHeight="1">
      <c r="A11" s="265">
        <v>2</v>
      </c>
      <c r="B11" s="264">
        <v>45133</v>
      </c>
      <c r="C11" s="266"/>
      <c r="D11" s="268" t="s">
        <v>74</v>
      </c>
      <c r="E11" s="249" t="s">
        <v>592</v>
      </c>
      <c r="F11" s="226">
        <v>194</v>
      </c>
      <c r="G11" s="227">
        <v>185</v>
      </c>
      <c r="H11" s="226">
        <v>206.5</v>
      </c>
      <c r="I11" s="226" t="s">
        <v>868</v>
      </c>
      <c r="J11" s="105" t="s">
        <v>1024</v>
      </c>
      <c r="K11" s="105">
        <f t="shared" ref="K11" si="0">H11-F11</f>
        <v>12.5</v>
      </c>
      <c r="L11" s="106">
        <f t="shared" ref="L11" si="1">(F11*-0.3)/100</f>
        <v>-0.58199999999999996</v>
      </c>
      <c r="M11" s="107">
        <f t="shared" ref="M11" si="2">(K11+L11)/F11</f>
        <v>6.1432989690721647E-2</v>
      </c>
      <c r="N11" s="236" t="s">
        <v>595</v>
      </c>
      <c r="O11" s="238">
        <v>45182</v>
      </c>
      <c r="P11" s="237" t="s">
        <v>311</v>
      </c>
      <c r="Q11" s="38"/>
      <c r="R11" s="38" t="s">
        <v>594</v>
      </c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</row>
    <row r="12" spans="1:38" ht="14.25" customHeight="1">
      <c r="A12" s="265">
        <v>3</v>
      </c>
      <c r="B12" s="264">
        <v>45133</v>
      </c>
      <c r="C12" s="266"/>
      <c r="D12" s="268" t="s">
        <v>491</v>
      </c>
      <c r="E12" s="249" t="s">
        <v>592</v>
      </c>
      <c r="F12" s="226">
        <v>127.5</v>
      </c>
      <c r="G12" s="227">
        <v>118</v>
      </c>
      <c r="H12" s="226">
        <v>134.75</v>
      </c>
      <c r="I12" s="226" t="s">
        <v>869</v>
      </c>
      <c r="J12" s="105" t="s">
        <v>903</v>
      </c>
      <c r="K12" s="105">
        <f t="shared" ref="K12:K18" si="3">H12-F12</f>
        <v>7.25</v>
      </c>
      <c r="L12" s="106">
        <f t="shared" ref="L12:L18" si="4">(F12*-0.3)/100</f>
        <v>-0.38250000000000001</v>
      </c>
      <c r="M12" s="107">
        <f t="shared" ref="M12:M18" si="5">(K12+L12)/F12</f>
        <v>5.3862745098039212E-2</v>
      </c>
      <c r="N12" s="236" t="s">
        <v>595</v>
      </c>
      <c r="O12" s="238">
        <v>45170</v>
      </c>
      <c r="P12" s="237" t="s">
        <v>311</v>
      </c>
      <c r="Q12" s="38"/>
      <c r="R12" s="38" t="s">
        <v>594</v>
      </c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</row>
    <row r="13" spans="1:38" ht="15" customHeight="1">
      <c r="A13" s="265">
        <v>4</v>
      </c>
      <c r="B13" s="264">
        <v>45142</v>
      </c>
      <c r="C13" s="266"/>
      <c r="D13" s="268" t="s">
        <v>556</v>
      </c>
      <c r="E13" s="249" t="s">
        <v>921</v>
      </c>
      <c r="F13" s="226">
        <v>1823</v>
      </c>
      <c r="G13" s="227">
        <v>1738</v>
      </c>
      <c r="H13" s="226">
        <v>1925</v>
      </c>
      <c r="I13" s="226" t="s">
        <v>920</v>
      </c>
      <c r="J13" s="105" t="s">
        <v>931</v>
      </c>
      <c r="K13" s="105">
        <f t="shared" si="3"/>
        <v>102</v>
      </c>
      <c r="L13" s="106">
        <f t="shared" si="4"/>
        <v>-5.4689999999999994</v>
      </c>
      <c r="M13" s="107">
        <f t="shared" si="5"/>
        <v>5.2951727921009328E-2</v>
      </c>
      <c r="N13" s="236" t="s">
        <v>595</v>
      </c>
      <c r="O13" s="238">
        <v>45174</v>
      </c>
      <c r="P13" s="237" t="s">
        <v>311</v>
      </c>
      <c r="R13" s="38" t="s">
        <v>594</v>
      </c>
    </row>
    <row r="14" spans="1:38" ht="15" customHeight="1">
      <c r="A14" s="265">
        <v>5</v>
      </c>
      <c r="B14" s="264">
        <v>45145</v>
      </c>
      <c r="C14" s="266"/>
      <c r="D14" s="268" t="s">
        <v>535</v>
      </c>
      <c r="E14" s="249" t="s">
        <v>592</v>
      </c>
      <c r="F14" s="226">
        <v>399</v>
      </c>
      <c r="G14" s="227">
        <v>365</v>
      </c>
      <c r="H14" s="226">
        <v>433</v>
      </c>
      <c r="I14" s="226" t="s">
        <v>873</v>
      </c>
      <c r="J14" s="105" t="s">
        <v>755</v>
      </c>
      <c r="K14" s="105">
        <f t="shared" si="3"/>
        <v>34</v>
      </c>
      <c r="L14" s="106">
        <f t="shared" si="4"/>
        <v>-1.1969999999999998</v>
      </c>
      <c r="M14" s="107">
        <f t="shared" si="5"/>
        <v>8.2213032581453627E-2</v>
      </c>
      <c r="N14" s="236" t="s">
        <v>595</v>
      </c>
      <c r="O14" s="238">
        <v>45181</v>
      </c>
      <c r="P14" s="237" t="s">
        <v>311</v>
      </c>
      <c r="R14" s="38" t="s">
        <v>594</v>
      </c>
    </row>
    <row r="15" spans="1:38" ht="15" customHeight="1">
      <c r="A15" s="265">
        <v>6</v>
      </c>
      <c r="B15" s="234">
        <v>45167</v>
      </c>
      <c r="C15" s="248"/>
      <c r="D15" s="267" t="s">
        <v>402</v>
      </c>
      <c r="E15" s="249" t="s">
        <v>592</v>
      </c>
      <c r="F15" s="233">
        <v>2935</v>
      </c>
      <c r="G15" s="225">
        <v>2700</v>
      </c>
      <c r="H15" s="233">
        <v>3125</v>
      </c>
      <c r="I15" s="233" t="s">
        <v>881</v>
      </c>
      <c r="J15" s="105" t="s">
        <v>917</v>
      </c>
      <c r="K15" s="105">
        <f t="shared" si="3"/>
        <v>190</v>
      </c>
      <c r="L15" s="106">
        <f t="shared" si="4"/>
        <v>-8.8049999999999997</v>
      </c>
      <c r="M15" s="107">
        <f t="shared" si="5"/>
        <v>6.173594548551959E-2</v>
      </c>
      <c r="N15" s="236" t="s">
        <v>595</v>
      </c>
      <c r="O15" s="238">
        <v>45173</v>
      </c>
      <c r="P15" s="237" t="s">
        <v>311</v>
      </c>
      <c r="R15" s="38" t="s">
        <v>594</v>
      </c>
    </row>
    <row r="16" spans="1:38" ht="15" customHeight="1">
      <c r="A16" s="265">
        <v>7</v>
      </c>
      <c r="B16" s="234">
        <v>45167</v>
      </c>
      <c r="C16" s="248"/>
      <c r="D16" s="267" t="s">
        <v>430</v>
      </c>
      <c r="E16" s="249" t="s">
        <v>592</v>
      </c>
      <c r="F16" s="233">
        <v>114.5</v>
      </c>
      <c r="G16" s="225">
        <v>105</v>
      </c>
      <c r="H16" s="233">
        <v>122.25</v>
      </c>
      <c r="I16" s="233" t="s">
        <v>884</v>
      </c>
      <c r="J16" s="105" t="s">
        <v>904</v>
      </c>
      <c r="K16" s="105">
        <f t="shared" si="3"/>
        <v>7.75</v>
      </c>
      <c r="L16" s="106">
        <f t="shared" si="4"/>
        <v>-0.34350000000000003</v>
      </c>
      <c r="M16" s="107">
        <f t="shared" si="5"/>
        <v>6.4685589519650658E-2</v>
      </c>
      <c r="N16" s="236" t="s">
        <v>595</v>
      </c>
      <c r="O16" s="238">
        <v>45171</v>
      </c>
      <c r="P16" s="237" t="s">
        <v>311</v>
      </c>
      <c r="R16" s="38" t="s">
        <v>594</v>
      </c>
    </row>
    <row r="17" spans="1:18" ht="15" customHeight="1">
      <c r="A17" s="265">
        <v>8</v>
      </c>
      <c r="B17" s="234">
        <v>45168</v>
      </c>
      <c r="C17" s="248"/>
      <c r="D17" s="267" t="s">
        <v>324</v>
      </c>
      <c r="E17" s="249" t="s">
        <v>592</v>
      </c>
      <c r="F17" s="233">
        <v>627</v>
      </c>
      <c r="G17" s="225">
        <v>577</v>
      </c>
      <c r="H17" s="233">
        <v>671</v>
      </c>
      <c r="I17" s="233" t="s">
        <v>893</v>
      </c>
      <c r="J17" s="105" t="s">
        <v>962</v>
      </c>
      <c r="K17" s="105">
        <f t="shared" si="3"/>
        <v>44</v>
      </c>
      <c r="L17" s="106">
        <f t="shared" si="4"/>
        <v>-1.881</v>
      </c>
      <c r="M17" s="107">
        <f t="shared" si="5"/>
        <v>6.7175438596491222E-2</v>
      </c>
      <c r="N17" s="236" t="s">
        <v>595</v>
      </c>
      <c r="O17" s="238">
        <v>45177</v>
      </c>
      <c r="P17" s="237" t="s">
        <v>311</v>
      </c>
      <c r="R17" s="38" t="s">
        <v>594</v>
      </c>
    </row>
    <row r="18" spans="1:18" ht="15" customHeight="1">
      <c r="A18" s="265">
        <v>9</v>
      </c>
      <c r="B18" s="234">
        <v>45169</v>
      </c>
      <c r="C18" s="248"/>
      <c r="D18" s="267" t="s">
        <v>387</v>
      </c>
      <c r="E18" s="249" t="s">
        <v>592</v>
      </c>
      <c r="F18" s="233">
        <v>1530</v>
      </c>
      <c r="G18" s="225">
        <v>1415</v>
      </c>
      <c r="H18" s="233">
        <v>1612.5</v>
      </c>
      <c r="I18" s="233" t="s">
        <v>896</v>
      </c>
      <c r="J18" s="105" t="s">
        <v>819</v>
      </c>
      <c r="K18" s="105">
        <f t="shared" si="3"/>
        <v>82.5</v>
      </c>
      <c r="L18" s="106">
        <f t="shared" si="4"/>
        <v>-4.59</v>
      </c>
      <c r="M18" s="107">
        <f t="shared" si="5"/>
        <v>5.092156862745098E-2</v>
      </c>
      <c r="N18" s="236" t="s">
        <v>595</v>
      </c>
      <c r="O18" s="238">
        <v>45170</v>
      </c>
      <c r="P18" s="237" t="s">
        <v>311</v>
      </c>
      <c r="R18" s="38" t="s">
        <v>594</v>
      </c>
    </row>
    <row r="19" spans="1:18" ht="15" customHeight="1">
      <c r="A19" s="265">
        <v>10</v>
      </c>
      <c r="B19" s="234">
        <v>45170</v>
      </c>
      <c r="C19" s="248"/>
      <c r="D19" s="267" t="s">
        <v>228</v>
      </c>
      <c r="E19" s="249" t="s">
        <v>592</v>
      </c>
      <c r="F19" s="233">
        <v>126.5</v>
      </c>
      <c r="G19" s="225">
        <v>119</v>
      </c>
      <c r="H19" s="233">
        <v>134.1</v>
      </c>
      <c r="I19" s="233" t="s">
        <v>898</v>
      </c>
      <c r="J19" s="105" t="s">
        <v>1046</v>
      </c>
      <c r="K19" s="105">
        <f t="shared" ref="K19" si="6">H19-F19</f>
        <v>7.5999999999999943</v>
      </c>
      <c r="L19" s="106">
        <f t="shared" ref="L19" si="7">(F19*-0.3)/100</f>
        <v>-0.37949999999999995</v>
      </c>
      <c r="M19" s="107">
        <f t="shared" ref="M19" si="8">(K19+L19)/F19</f>
        <v>5.7079051383399165E-2</v>
      </c>
      <c r="N19" s="236" t="s">
        <v>595</v>
      </c>
      <c r="O19" s="238">
        <v>45183</v>
      </c>
      <c r="P19" s="237" t="s">
        <v>311</v>
      </c>
      <c r="R19" s="38" t="s">
        <v>594</v>
      </c>
    </row>
    <row r="20" spans="1:18" ht="15" customHeight="1">
      <c r="A20" s="275">
        <v>11</v>
      </c>
      <c r="B20" s="234">
        <v>45170</v>
      </c>
      <c r="C20" s="248"/>
      <c r="D20" s="267" t="s">
        <v>114</v>
      </c>
      <c r="E20" s="249" t="s">
        <v>592</v>
      </c>
      <c r="F20" s="233">
        <v>141.5</v>
      </c>
      <c r="G20" s="225">
        <v>133</v>
      </c>
      <c r="H20" s="233">
        <v>149</v>
      </c>
      <c r="I20" s="233" t="s">
        <v>880</v>
      </c>
      <c r="J20" s="105" t="s">
        <v>969</v>
      </c>
      <c r="K20" s="105">
        <f>H20-F20</f>
        <v>7.5</v>
      </c>
      <c r="L20" s="106">
        <f>(F20*-0.02)/100</f>
        <v>-2.8300000000000002E-2</v>
      </c>
      <c r="M20" s="107">
        <f>(K20+L20)/F20</f>
        <v>5.2803533568904597E-2</v>
      </c>
      <c r="N20" s="236" t="s">
        <v>595</v>
      </c>
      <c r="O20" s="238">
        <v>45180</v>
      </c>
      <c r="P20" s="237" t="s">
        <v>311</v>
      </c>
      <c r="R20" s="38" t="s">
        <v>594</v>
      </c>
    </row>
    <row r="21" spans="1:18" ht="15" customHeight="1">
      <c r="A21" s="275">
        <v>12</v>
      </c>
      <c r="B21" s="234">
        <v>45173</v>
      </c>
      <c r="C21" s="248"/>
      <c r="D21" s="267" t="s">
        <v>486</v>
      </c>
      <c r="E21" s="249" t="s">
        <v>592</v>
      </c>
      <c r="F21" s="233">
        <v>133.5</v>
      </c>
      <c r="G21" s="225">
        <v>124</v>
      </c>
      <c r="H21" s="233">
        <v>142</v>
      </c>
      <c r="I21" s="233" t="s">
        <v>907</v>
      </c>
      <c r="J21" s="105" t="s">
        <v>918</v>
      </c>
      <c r="K21" s="105">
        <f>H21-F21</f>
        <v>8.5</v>
      </c>
      <c r="L21" s="106">
        <f>(F21*-0.02)/100</f>
        <v>-2.6699999999999998E-2</v>
      </c>
      <c r="M21" s="107">
        <f>(K21+L21)/F21</f>
        <v>6.3470411985018724E-2</v>
      </c>
      <c r="N21" s="236" t="s">
        <v>595</v>
      </c>
      <c r="O21" s="238">
        <v>45173</v>
      </c>
      <c r="P21" s="237" t="s">
        <v>311</v>
      </c>
      <c r="R21" s="38" t="s">
        <v>594</v>
      </c>
    </row>
    <row r="22" spans="1:18" ht="15" customHeight="1">
      <c r="A22" s="275">
        <v>13</v>
      </c>
      <c r="B22" s="234">
        <v>45173</v>
      </c>
      <c r="C22" s="248"/>
      <c r="D22" s="267" t="s">
        <v>229</v>
      </c>
      <c r="E22" s="249" t="s">
        <v>592</v>
      </c>
      <c r="F22" s="233">
        <v>3410</v>
      </c>
      <c r="G22" s="225">
        <v>3195</v>
      </c>
      <c r="H22" s="233">
        <v>3610</v>
      </c>
      <c r="I22" s="233" t="s">
        <v>916</v>
      </c>
      <c r="J22" s="105" t="s">
        <v>1099</v>
      </c>
      <c r="K22" s="105">
        <f>H22-F22</f>
        <v>200</v>
      </c>
      <c r="L22" s="106">
        <f>(F22*-0.02)/100</f>
        <v>-0.68200000000000005</v>
      </c>
      <c r="M22" s="107">
        <f>(K22+L22)/F22</f>
        <v>5.8451026392961881E-2</v>
      </c>
      <c r="N22" s="236" t="s">
        <v>595</v>
      </c>
      <c r="O22" s="238">
        <v>45187</v>
      </c>
      <c r="P22" s="237" t="s">
        <v>311</v>
      </c>
      <c r="R22" s="38" t="s">
        <v>594</v>
      </c>
    </row>
    <row r="23" spans="1:18" ht="15" customHeight="1">
      <c r="A23" s="239">
        <v>14</v>
      </c>
      <c r="B23" s="230">
        <v>45174</v>
      </c>
      <c r="C23" s="240"/>
      <c r="D23" s="245" t="s">
        <v>486</v>
      </c>
      <c r="E23" s="242" t="s">
        <v>592</v>
      </c>
      <c r="F23" s="229" t="s">
        <v>922</v>
      </c>
      <c r="G23" s="231">
        <v>129</v>
      </c>
      <c r="H23" s="229"/>
      <c r="I23" s="229" t="s">
        <v>923</v>
      </c>
      <c r="J23" s="231" t="s">
        <v>593</v>
      </c>
      <c r="K23" s="231"/>
      <c r="L23" s="235"/>
      <c r="M23" s="243"/>
      <c r="N23" s="231"/>
      <c r="O23" s="244"/>
      <c r="P23" s="108">
        <f>VLOOKUP(D23,'MidCap Intra'!$B$11:$C$568,2,0)</f>
        <v>129.80000000000001</v>
      </c>
      <c r="R23" s="38" t="s">
        <v>594</v>
      </c>
    </row>
    <row r="24" spans="1:18" ht="15" customHeight="1">
      <c r="A24" s="239">
        <v>15</v>
      </c>
      <c r="B24" s="230">
        <v>45174</v>
      </c>
      <c r="C24" s="240"/>
      <c r="D24" s="245" t="s">
        <v>402</v>
      </c>
      <c r="E24" s="242" t="s">
        <v>592</v>
      </c>
      <c r="F24" s="229" t="s">
        <v>925</v>
      </c>
      <c r="G24" s="231">
        <v>2785</v>
      </c>
      <c r="H24" s="229"/>
      <c r="I24" s="229" t="s">
        <v>926</v>
      </c>
      <c r="J24" s="231" t="s">
        <v>593</v>
      </c>
      <c r="K24" s="231"/>
      <c r="L24" s="235"/>
      <c r="M24" s="243"/>
      <c r="N24" s="231"/>
      <c r="O24" s="244"/>
      <c r="P24" s="108">
        <f>VLOOKUP(D24,'MidCap Intra'!$B$11:$C$568,2,0)</f>
        <v>3073.35</v>
      </c>
      <c r="R24" s="38" t="s">
        <v>594</v>
      </c>
    </row>
    <row r="25" spans="1:18" ht="15" customHeight="1">
      <c r="A25" s="275">
        <v>16</v>
      </c>
      <c r="B25" s="234">
        <v>45175</v>
      </c>
      <c r="C25" s="248"/>
      <c r="D25" s="267" t="s">
        <v>372</v>
      </c>
      <c r="E25" s="249" t="s">
        <v>592</v>
      </c>
      <c r="F25" s="233">
        <v>512</v>
      </c>
      <c r="G25" s="225">
        <v>485</v>
      </c>
      <c r="H25" s="233">
        <v>560</v>
      </c>
      <c r="I25" s="233" t="s">
        <v>941</v>
      </c>
      <c r="J25" s="105" t="s">
        <v>1047</v>
      </c>
      <c r="K25" s="105">
        <f>H25-F25</f>
        <v>48</v>
      </c>
      <c r="L25" s="106">
        <f>(F25*-0.02)/100</f>
        <v>-0.1024</v>
      </c>
      <c r="M25" s="107">
        <f>(K25+L25)/F25</f>
        <v>9.3549999999999994E-2</v>
      </c>
      <c r="N25" s="236" t="s">
        <v>595</v>
      </c>
      <c r="O25" s="238">
        <v>45183</v>
      </c>
      <c r="P25" s="237" t="s">
        <v>311</v>
      </c>
      <c r="R25" s="38" t="s">
        <v>594</v>
      </c>
    </row>
    <row r="26" spans="1:18" ht="15" customHeight="1">
      <c r="A26" s="239">
        <v>17</v>
      </c>
      <c r="B26" s="230">
        <v>45180</v>
      </c>
      <c r="C26" s="240"/>
      <c r="D26" s="245" t="s">
        <v>490</v>
      </c>
      <c r="E26" s="242" t="s">
        <v>592</v>
      </c>
      <c r="F26" s="229" t="s">
        <v>970</v>
      </c>
      <c r="G26" s="231">
        <v>1170</v>
      </c>
      <c r="H26" s="229"/>
      <c r="I26" s="229" t="s">
        <v>971</v>
      </c>
      <c r="J26" s="231" t="s">
        <v>593</v>
      </c>
      <c r="K26" s="231"/>
      <c r="L26" s="235"/>
      <c r="M26" s="243"/>
      <c r="N26" s="231"/>
      <c r="O26" s="244"/>
      <c r="P26" s="108">
        <f>VLOOKUP(D26,'MidCap Intra'!$B$11:$C$568,2,0)</f>
        <v>1241.45</v>
      </c>
      <c r="R26" s="38" t="s">
        <v>594</v>
      </c>
    </row>
    <row r="27" spans="1:18" ht="15" customHeight="1">
      <c r="A27" s="239">
        <v>18</v>
      </c>
      <c r="B27" s="230">
        <v>45181</v>
      </c>
      <c r="C27" s="240"/>
      <c r="D27" s="245" t="s">
        <v>324</v>
      </c>
      <c r="E27" s="242" t="s">
        <v>592</v>
      </c>
      <c r="F27" s="229" t="s">
        <v>993</v>
      </c>
      <c r="G27" s="231">
        <v>608</v>
      </c>
      <c r="H27" s="229"/>
      <c r="I27" s="229" t="s">
        <v>994</v>
      </c>
      <c r="J27" s="231" t="s">
        <v>593</v>
      </c>
      <c r="K27" s="231"/>
      <c r="L27" s="235"/>
      <c r="M27" s="243"/>
      <c r="N27" s="231"/>
      <c r="O27" s="244"/>
      <c r="P27" s="108">
        <f>VLOOKUP(D27,'MidCap Intra'!$B$11:$C$568,2,0)</f>
        <v>650.15</v>
      </c>
      <c r="R27" s="38" t="s">
        <v>594</v>
      </c>
    </row>
    <row r="28" spans="1:18" ht="15" customHeight="1">
      <c r="A28" s="239">
        <v>19</v>
      </c>
      <c r="B28" s="230">
        <v>45181</v>
      </c>
      <c r="C28" s="240"/>
      <c r="D28" s="245" t="s">
        <v>226</v>
      </c>
      <c r="E28" s="242" t="s">
        <v>592</v>
      </c>
      <c r="F28" s="229" t="s">
        <v>1011</v>
      </c>
      <c r="G28" s="231">
        <v>584</v>
      </c>
      <c r="H28" s="229"/>
      <c r="I28" s="229" t="s">
        <v>995</v>
      </c>
      <c r="J28" s="231" t="s">
        <v>593</v>
      </c>
      <c r="K28" s="231"/>
      <c r="L28" s="235"/>
      <c r="M28" s="243"/>
      <c r="N28" s="231"/>
      <c r="O28" s="244"/>
      <c r="P28" s="108">
        <f>VLOOKUP(D28,'MidCap Intra'!$B$11:$C$568,2,0)</f>
        <v>640.65</v>
      </c>
      <c r="R28" s="38" t="s">
        <v>594</v>
      </c>
    </row>
    <row r="29" spans="1:18" ht="15" customHeight="1">
      <c r="A29" s="275">
        <v>20</v>
      </c>
      <c r="B29" s="234">
        <v>45181</v>
      </c>
      <c r="C29" s="248"/>
      <c r="D29" s="267" t="s">
        <v>430</v>
      </c>
      <c r="E29" s="249" t="s">
        <v>592</v>
      </c>
      <c r="F29" s="233">
        <v>116.5</v>
      </c>
      <c r="G29" s="225">
        <v>108</v>
      </c>
      <c r="H29" s="233">
        <v>124</v>
      </c>
      <c r="I29" s="233" t="s">
        <v>884</v>
      </c>
      <c r="J29" s="105" t="s">
        <v>969</v>
      </c>
      <c r="K29" s="105">
        <f>H29-F29</f>
        <v>7.5</v>
      </c>
      <c r="L29" s="106">
        <f>(F29*-0.02)/100</f>
        <v>-2.3300000000000001E-2</v>
      </c>
      <c r="M29" s="107">
        <f>(K29+L29)/F29</f>
        <v>6.4177682403433481E-2</v>
      </c>
      <c r="N29" s="236" t="s">
        <v>595</v>
      </c>
      <c r="O29" s="238">
        <v>45184</v>
      </c>
      <c r="P29" s="237" t="s">
        <v>311</v>
      </c>
      <c r="R29" s="38" t="s">
        <v>594</v>
      </c>
    </row>
    <row r="30" spans="1:18" ht="15" customHeight="1">
      <c r="A30" s="239">
        <v>21</v>
      </c>
      <c r="B30" s="230">
        <v>45187</v>
      </c>
      <c r="C30" s="240"/>
      <c r="D30" s="245" t="s">
        <v>453</v>
      </c>
      <c r="E30" s="242" t="s">
        <v>592</v>
      </c>
      <c r="F30" s="229" t="s">
        <v>1095</v>
      </c>
      <c r="G30" s="231">
        <v>2380</v>
      </c>
      <c r="H30" s="229"/>
      <c r="I30" s="229" t="s">
        <v>1096</v>
      </c>
      <c r="J30" s="231" t="s">
        <v>593</v>
      </c>
      <c r="K30" s="231"/>
      <c r="L30" s="235"/>
      <c r="M30" s="243"/>
      <c r="N30" s="231"/>
      <c r="O30" s="244"/>
      <c r="P30" s="108">
        <f>VLOOKUP(D30,'MidCap Intra'!$B$11:$C$568,2,0)</f>
        <v>2579.0500000000002</v>
      </c>
    </row>
    <row r="31" spans="1:18" ht="15" customHeight="1">
      <c r="A31" s="239"/>
      <c r="B31" s="230"/>
      <c r="C31" s="240"/>
      <c r="D31" s="245"/>
      <c r="E31" s="242"/>
      <c r="F31" s="229"/>
      <c r="G31" s="231"/>
      <c r="H31" s="229"/>
      <c r="I31" s="229"/>
      <c r="J31" s="231"/>
      <c r="K31" s="231"/>
      <c r="L31" s="235"/>
      <c r="M31" s="243"/>
      <c r="N31" s="231"/>
      <c r="O31" s="244"/>
      <c r="P31" s="235"/>
    </row>
    <row r="32" spans="1:18" ht="15" customHeight="1">
      <c r="A32" s="239"/>
      <c r="B32" s="230"/>
      <c r="C32" s="240"/>
      <c r="D32" s="245"/>
      <c r="E32" s="242"/>
      <c r="F32" s="229"/>
      <c r="G32" s="231"/>
      <c r="H32" s="229"/>
      <c r="I32" s="229"/>
      <c r="J32" s="231"/>
      <c r="K32" s="231"/>
      <c r="L32" s="235"/>
      <c r="M32" s="243"/>
      <c r="N32" s="231"/>
      <c r="O32" s="244"/>
      <c r="P32" s="235"/>
    </row>
    <row r="33" spans="1:38" ht="15" customHeight="1">
      <c r="A33" s="239"/>
      <c r="B33" s="230"/>
      <c r="C33" s="240"/>
      <c r="D33" s="241"/>
      <c r="E33" s="242"/>
      <c r="F33" s="229"/>
      <c r="G33" s="231"/>
      <c r="H33" s="229"/>
      <c r="I33" s="229"/>
      <c r="J33" s="231"/>
      <c r="K33" s="231"/>
      <c r="L33" s="235"/>
      <c r="M33" s="243"/>
      <c r="N33" s="231"/>
      <c r="O33" s="244"/>
      <c r="P33" s="235"/>
    </row>
    <row r="38" spans="1:38" ht="14.25" customHeight="1">
      <c r="A38" s="109"/>
      <c r="B38" s="110"/>
      <c r="C38" s="111"/>
      <c r="D38" s="112"/>
      <c r="E38" s="113"/>
      <c r="F38" s="113"/>
      <c r="G38" s="109"/>
      <c r="H38" s="113"/>
      <c r="I38" s="114"/>
      <c r="J38" s="115"/>
      <c r="K38" s="115"/>
      <c r="L38" s="116"/>
      <c r="M38" s="117"/>
      <c r="N38" s="118"/>
      <c r="O38" s="119"/>
      <c r="P38" s="120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</row>
    <row r="39" spans="1:38" ht="12" customHeight="1">
      <c r="A39" s="121" t="s">
        <v>596</v>
      </c>
      <c r="B39" s="122"/>
      <c r="C39" s="123"/>
      <c r="E39" s="124"/>
      <c r="F39" s="124"/>
      <c r="G39" s="124"/>
      <c r="H39" s="124"/>
      <c r="I39" s="124"/>
      <c r="J39" s="125"/>
      <c r="K39" s="124"/>
      <c r="L39" s="126"/>
      <c r="M39" s="56"/>
      <c r="N39" s="125"/>
      <c r="O39" s="123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</row>
    <row r="40" spans="1:38" ht="12" customHeight="1">
      <c r="A40" s="127" t="s">
        <v>597</v>
      </c>
      <c r="B40" s="121"/>
      <c r="C40" s="121"/>
      <c r="D40" s="121"/>
      <c r="E40" s="38"/>
      <c r="F40" s="128" t="s">
        <v>598</v>
      </c>
      <c r="G40" s="6"/>
      <c r="H40" s="6"/>
      <c r="I40" s="6"/>
      <c r="J40" s="129"/>
      <c r="K40" s="130"/>
      <c r="L40" s="130"/>
      <c r="M40" s="131"/>
      <c r="N40" s="1"/>
      <c r="O40" s="132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</row>
    <row r="41" spans="1:38" ht="12" customHeight="1">
      <c r="A41" s="121" t="s">
        <v>599</v>
      </c>
      <c r="B41" s="121"/>
      <c r="C41" s="121"/>
      <c r="D41" s="121" t="s">
        <v>600</v>
      </c>
      <c r="E41" s="6"/>
      <c r="F41" s="128" t="s">
        <v>601</v>
      </c>
      <c r="G41" s="6"/>
      <c r="H41" s="6"/>
      <c r="I41" s="6"/>
      <c r="J41" s="129"/>
      <c r="K41" s="130"/>
      <c r="L41" s="130"/>
      <c r="M41" s="131"/>
      <c r="N41" s="1"/>
      <c r="O41" s="132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</row>
    <row r="42" spans="1:38" ht="12" customHeight="1">
      <c r="A42" s="121"/>
      <c r="B42" s="121"/>
      <c r="C42" s="121"/>
      <c r="D42" s="121"/>
      <c r="E42" s="6"/>
      <c r="F42" s="6"/>
      <c r="G42" s="6"/>
      <c r="H42" s="6"/>
      <c r="I42" s="6"/>
      <c r="J42" s="133"/>
      <c r="K42" s="130"/>
      <c r="L42" s="130"/>
      <c r="M42" s="6"/>
      <c r="N42" s="134"/>
      <c r="O42" s="1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</row>
    <row r="43" spans="1:38" ht="12" customHeight="1">
      <c r="A43" s="279"/>
      <c r="B43" s="279"/>
      <c r="C43" s="279"/>
      <c r="D43" s="279"/>
      <c r="E43" s="280"/>
      <c r="F43" s="280"/>
      <c r="G43" s="280"/>
      <c r="H43" s="280"/>
      <c r="I43" s="280"/>
      <c r="J43" s="281"/>
      <c r="K43" s="282"/>
      <c r="L43" s="282"/>
      <c r="M43" s="280"/>
      <c r="N43" s="283"/>
      <c r="O43" s="284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</row>
    <row r="44" spans="1:38" ht="14.25" customHeight="1">
      <c r="A44" s="121"/>
      <c r="B44" s="121"/>
      <c r="C44" s="121"/>
      <c r="D44" s="121"/>
      <c r="E44" s="6"/>
      <c r="F44" s="6"/>
      <c r="G44" s="6"/>
      <c r="H44" s="6"/>
      <c r="I44" s="6"/>
      <c r="J44" s="133"/>
      <c r="K44" s="130"/>
      <c r="L44" s="131"/>
      <c r="M44" s="6"/>
      <c r="N44" s="134"/>
      <c r="O44" s="1"/>
      <c r="P44" s="38"/>
      <c r="Q44" s="38"/>
      <c r="R44" s="6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</row>
    <row r="45" spans="1:38" ht="12.75" customHeight="1">
      <c r="A45" s="144" t="s">
        <v>607</v>
      </c>
      <c r="B45" s="144"/>
      <c r="C45" s="144"/>
      <c r="D45" s="144"/>
      <c r="E45" s="6"/>
      <c r="F45" s="6"/>
      <c r="G45" s="6"/>
      <c r="H45" s="6"/>
      <c r="I45" s="6"/>
      <c r="J45" s="6"/>
      <c r="K45" s="6"/>
      <c r="L45" s="6"/>
      <c r="M45" s="6"/>
      <c r="N45" s="6"/>
      <c r="O45" s="24"/>
      <c r="Q45" s="38"/>
      <c r="R45" s="6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</row>
    <row r="46" spans="1:38" ht="38.25" customHeight="1">
      <c r="A46" s="97" t="s">
        <v>16</v>
      </c>
      <c r="B46" s="97" t="s">
        <v>567</v>
      </c>
      <c r="C46" s="97"/>
      <c r="D46" s="98" t="s">
        <v>579</v>
      </c>
      <c r="E46" s="97" t="s">
        <v>580</v>
      </c>
      <c r="F46" s="97" t="s">
        <v>581</v>
      </c>
      <c r="G46" s="97" t="s">
        <v>602</v>
      </c>
      <c r="H46" s="97" t="s">
        <v>583</v>
      </c>
      <c r="I46" s="250" t="s">
        <v>584</v>
      </c>
      <c r="J46" s="252" t="s">
        <v>585</v>
      </c>
      <c r="K46" s="251" t="s">
        <v>608</v>
      </c>
      <c r="L46" s="99" t="s">
        <v>587</v>
      </c>
      <c r="M46" s="145" t="s">
        <v>609</v>
      </c>
      <c r="N46" s="97" t="s">
        <v>610</v>
      </c>
      <c r="O46" s="96" t="s">
        <v>589</v>
      </c>
      <c r="P46" s="98" t="s">
        <v>590</v>
      </c>
      <c r="Q46" s="38"/>
      <c r="R46" s="6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</row>
    <row r="47" spans="1:38" ht="12.75" customHeight="1">
      <c r="A47" s="226">
        <v>1</v>
      </c>
      <c r="B47" s="273">
        <v>45169</v>
      </c>
      <c r="C47" s="274"/>
      <c r="D47" s="274" t="s">
        <v>891</v>
      </c>
      <c r="E47" s="226" t="s">
        <v>604</v>
      </c>
      <c r="F47" s="226">
        <v>4380</v>
      </c>
      <c r="G47" s="226">
        <v>4300</v>
      </c>
      <c r="H47" s="227">
        <v>4435</v>
      </c>
      <c r="I47" s="227" t="s">
        <v>892</v>
      </c>
      <c r="J47" s="269" t="s">
        <v>731</v>
      </c>
      <c r="K47" s="270">
        <f t="shared" ref="K47" si="9">H47-F47</f>
        <v>55</v>
      </c>
      <c r="L47" s="106">
        <f t="shared" ref="L47" si="10">(H47*N47)*0.03%</f>
        <v>199.57499999999999</v>
      </c>
      <c r="M47" s="271">
        <f t="shared" ref="M47" si="11">(K47*N47)-L47</f>
        <v>8050.4250000000002</v>
      </c>
      <c r="N47" s="270">
        <v>150</v>
      </c>
      <c r="O47" s="105" t="s">
        <v>595</v>
      </c>
      <c r="P47" s="272">
        <v>45173</v>
      </c>
      <c r="Q47" s="146"/>
      <c r="R47" s="56" t="s">
        <v>606</v>
      </c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147"/>
      <c r="AG47" s="148"/>
      <c r="AH47" s="146"/>
      <c r="AI47" s="146"/>
      <c r="AJ47" s="147"/>
      <c r="AK47" s="147"/>
      <c r="AL47" s="147"/>
    </row>
    <row r="48" spans="1:38" ht="12.75" customHeight="1">
      <c r="A48" s="226">
        <v>2</v>
      </c>
      <c r="B48" s="273">
        <v>45169</v>
      </c>
      <c r="C48" s="274"/>
      <c r="D48" s="274" t="s">
        <v>894</v>
      </c>
      <c r="E48" s="226" t="s">
        <v>604</v>
      </c>
      <c r="F48" s="226">
        <v>2430</v>
      </c>
      <c r="G48" s="226">
        <v>2385</v>
      </c>
      <c r="H48" s="227">
        <v>2473</v>
      </c>
      <c r="I48" s="227" t="s">
        <v>895</v>
      </c>
      <c r="J48" s="269" t="s">
        <v>967</v>
      </c>
      <c r="K48" s="270">
        <f t="shared" ref="K48" si="12">H48-F48</f>
        <v>43</v>
      </c>
      <c r="L48" s="106">
        <f t="shared" ref="L48" si="13">(H48*N48)*0.03%</f>
        <v>185.47499999999999</v>
      </c>
      <c r="M48" s="271">
        <f t="shared" ref="M48" si="14">(K48*N48)-L48</f>
        <v>10564.525</v>
      </c>
      <c r="N48" s="270">
        <v>250</v>
      </c>
      <c r="O48" s="105" t="s">
        <v>595</v>
      </c>
      <c r="P48" s="272">
        <v>45180</v>
      </c>
      <c r="Q48" s="146"/>
      <c r="R48" s="56" t="s">
        <v>594</v>
      </c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147"/>
      <c r="AG48" s="148"/>
      <c r="AH48" s="146"/>
      <c r="AI48" s="146"/>
      <c r="AJ48" s="147"/>
      <c r="AK48" s="147"/>
      <c r="AL48" s="147"/>
    </row>
    <row r="49" spans="1:38" ht="12.75" customHeight="1">
      <c r="A49" s="226">
        <v>3</v>
      </c>
      <c r="B49" s="273">
        <v>45170</v>
      </c>
      <c r="C49" s="274"/>
      <c r="D49" s="274" t="s">
        <v>899</v>
      </c>
      <c r="E49" s="226" t="s">
        <v>604</v>
      </c>
      <c r="F49" s="226">
        <v>1096.5</v>
      </c>
      <c r="G49" s="226">
        <v>1082</v>
      </c>
      <c r="H49" s="227">
        <v>1106.5</v>
      </c>
      <c r="I49" s="227" t="s">
        <v>900</v>
      </c>
      <c r="J49" s="269" t="s">
        <v>906</v>
      </c>
      <c r="K49" s="270">
        <f t="shared" ref="K49" si="15">H49-F49</f>
        <v>10</v>
      </c>
      <c r="L49" s="106">
        <f t="shared" ref="L49" si="16">(H49*N49)*0.03%</f>
        <v>282.15749999999997</v>
      </c>
      <c r="M49" s="271">
        <f t="shared" ref="M49" si="17">(K49*N49)-L49</f>
        <v>8217.8425000000007</v>
      </c>
      <c r="N49" s="270">
        <v>850</v>
      </c>
      <c r="O49" s="105" t="s">
        <v>595</v>
      </c>
      <c r="P49" s="272">
        <v>45173</v>
      </c>
      <c r="Q49" s="146"/>
      <c r="R49" s="56" t="s">
        <v>606</v>
      </c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147"/>
      <c r="AG49" s="148"/>
      <c r="AH49" s="146"/>
      <c r="AI49" s="146"/>
      <c r="AJ49" s="147"/>
      <c r="AK49" s="147"/>
      <c r="AL49" s="147"/>
    </row>
    <row r="50" spans="1:38" ht="12.75" customHeight="1">
      <c r="A50" s="226">
        <v>4</v>
      </c>
      <c r="B50" s="273">
        <v>45170</v>
      </c>
      <c r="C50" s="274"/>
      <c r="D50" s="274" t="s">
        <v>885</v>
      </c>
      <c r="E50" s="226" t="s">
        <v>604</v>
      </c>
      <c r="F50" s="226">
        <v>7345</v>
      </c>
      <c r="G50" s="226">
        <v>7170</v>
      </c>
      <c r="H50" s="227">
        <v>7445</v>
      </c>
      <c r="I50" s="227" t="s">
        <v>905</v>
      </c>
      <c r="J50" s="269" t="s">
        <v>616</v>
      </c>
      <c r="K50" s="270">
        <f t="shared" ref="K50" si="18">H50-F50</f>
        <v>100</v>
      </c>
      <c r="L50" s="106">
        <f t="shared" ref="L50" si="19">(H50*N50)*0.03%</f>
        <v>167.51249999999999</v>
      </c>
      <c r="M50" s="271">
        <f t="shared" ref="M50" si="20">(K50*N50)-L50</f>
        <v>7332.4875000000002</v>
      </c>
      <c r="N50" s="270">
        <v>75</v>
      </c>
      <c r="O50" s="105" t="s">
        <v>595</v>
      </c>
      <c r="P50" s="272">
        <v>45174</v>
      </c>
      <c r="Q50" s="146"/>
      <c r="R50" s="56" t="s">
        <v>606</v>
      </c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147"/>
      <c r="AG50" s="148"/>
      <c r="AH50" s="146"/>
      <c r="AI50" s="146"/>
      <c r="AJ50" s="147"/>
      <c r="AK50" s="147"/>
      <c r="AL50" s="147"/>
    </row>
    <row r="51" spans="1:38" ht="12.75" customHeight="1">
      <c r="A51" s="226">
        <v>5</v>
      </c>
      <c r="B51" s="273">
        <v>45173</v>
      </c>
      <c r="C51" s="274"/>
      <c r="D51" s="274" t="s">
        <v>912</v>
      </c>
      <c r="E51" s="226" t="s">
        <v>604</v>
      </c>
      <c r="F51" s="226">
        <v>1363.5</v>
      </c>
      <c r="G51" s="226">
        <v>1325</v>
      </c>
      <c r="H51" s="227">
        <v>1373.5</v>
      </c>
      <c r="I51" s="227" t="s">
        <v>913</v>
      </c>
      <c r="J51" s="269" t="s">
        <v>906</v>
      </c>
      <c r="K51" s="270">
        <f t="shared" ref="K51" si="21">H51-F51</f>
        <v>10</v>
      </c>
      <c r="L51" s="106">
        <f t="shared" ref="L51" si="22">(H51*N51)*0.03%</f>
        <v>206.02499999999998</v>
      </c>
      <c r="M51" s="271">
        <f t="shared" ref="M51" si="23">(K51*N51)-L51</f>
        <v>4793.9750000000004</v>
      </c>
      <c r="N51" s="270">
        <v>500</v>
      </c>
      <c r="O51" s="105" t="s">
        <v>595</v>
      </c>
      <c r="P51" s="272">
        <v>45181</v>
      </c>
      <c r="Q51" s="146"/>
      <c r="R51" s="56" t="s">
        <v>606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147"/>
      <c r="AG51" s="148"/>
      <c r="AH51" s="146"/>
      <c r="AI51" s="146"/>
      <c r="AJ51" s="147"/>
      <c r="AK51" s="147"/>
      <c r="AL51" s="147"/>
    </row>
    <row r="52" spans="1:38" ht="12.75" customHeight="1">
      <c r="A52" s="226">
        <v>6</v>
      </c>
      <c r="B52" s="273">
        <v>45173</v>
      </c>
      <c r="C52" s="274"/>
      <c r="D52" s="274" t="s">
        <v>914</v>
      </c>
      <c r="E52" s="226" t="s">
        <v>604</v>
      </c>
      <c r="F52" s="226">
        <v>4145</v>
      </c>
      <c r="G52" s="226">
        <v>4090</v>
      </c>
      <c r="H52" s="227">
        <v>4185</v>
      </c>
      <c r="I52" s="227" t="s">
        <v>915</v>
      </c>
      <c r="J52" s="269" t="s">
        <v>636</v>
      </c>
      <c r="K52" s="270">
        <f t="shared" ref="K52" si="24">H52-F52</f>
        <v>40</v>
      </c>
      <c r="L52" s="106">
        <f t="shared" ref="L52" si="25">(H52*N52)*0.03%</f>
        <v>251.09999999999997</v>
      </c>
      <c r="M52" s="271">
        <f t="shared" ref="M52" si="26">(K52*N52)-L52</f>
        <v>7748.9</v>
      </c>
      <c r="N52" s="270">
        <v>200</v>
      </c>
      <c r="O52" s="105" t="s">
        <v>595</v>
      </c>
      <c r="P52" s="272">
        <v>45174</v>
      </c>
      <c r="Q52" s="146"/>
      <c r="R52" s="56" t="s">
        <v>606</v>
      </c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147"/>
      <c r="AG52" s="148"/>
      <c r="AH52" s="146"/>
      <c r="AI52" s="146"/>
      <c r="AJ52" s="147"/>
      <c r="AK52" s="147"/>
      <c r="AL52" s="147"/>
    </row>
    <row r="53" spans="1:38" ht="12.75" customHeight="1">
      <c r="A53" s="226">
        <v>7</v>
      </c>
      <c r="B53" s="273">
        <v>45174</v>
      </c>
      <c r="C53" s="274"/>
      <c r="D53" s="274" t="s">
        <v>927</v>
      </c>
      <c r="E53" s="226" t="s">
        <v>604</v>
      </c>
      <c r="F53" s="226">
        <v>1676.5</v>
      </c>
      <c r="G53" s="226">
        <v>1646</v>
      </c>
      <c r="H53" s="227">
        <v>1696.5</v>
      </c>
      <c r="I53" s="227" t="s">
        <v>928</v>
      </c>
      <c r="J53" s="269" t="s">
        <v>933</v>
      </c>
      <c r="K53" s="270">
        <f t="shared" ref="K53" si="27">H53-F53</f>
        <v>20</v>
      </c>
      <c r="L53" s="106">
        <f t="shared" ref="L53" si="28">(H53*N53)*0.03%</f>
        <v>190.85624999999999</v>
      </c>
      <c r="M53" s="271">
        <f t="shared" ref="M53" si="29">(K53*N53)-L53</f>
        <v>7309.1437500000002</v>
      </c>
      <c r="N53" s="270">
        <v>375</v>
      </c>
      <c r="O53" s="105" t="s">
        <v>595</v>
      </c>
      <c r="P53" s="272">
        <v>45175</v>
      </c>
      <c r="Q53" s="146"/>
      <c r="R53" s="56" t="s">
        <v>606</v>
      </c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147"/>
      <c r="AG53" s="148"/>
      <c r="AH53" s="146"/>
      <c r="AI53" s="146"/>
      <c r="AJ53" s="147"/>
      <c r="AK53" s="147"/>
      <c r="AL53" s="147"/>
    </row>
    <row r="54" spans="1:38" ht="12.75" customHeight="1">
      <c r="A54" s="226">
        <v>8</v>
      </c>
      <c r="B54" s="273">
        <v>45174</v>
      </c>
      <c r="C54" s="274"/>
      <c r="D54" s="274" t="s">
        <v>929</v>
      </c>
      <c r="E54" s="226" t="s">
        <v>604</v>
      </c>
      <c r="F54" s="226">
        <v>890</v>
      </c>
      <c r="G54" s="226">
        <v>870</v>
      </c>
      <c r="H54" s="227">
        <v>906.5</v>
      </c>
      <c r="I54" s="227" t="s">
        <v>930</v>
      </c>
      <c r="J54" s="269" t="s">
        <v>934</v>
      </c>
      <c r="K54" s="270">
        <f t="shared" ref="K54" si="30">H54-F54</f>
        <v>16.5</v>
      </c>
      <c r="L54" s="106">
        <f t="shared" ref="L54" si="31">(H54*N54)*0.03%</f>
        <v>176.76749999999998</v>
      </c>
      <c r="M54" s="271">
        <f t="shared" ref="M54" si="32">(K54*N54)-L54</f>
        <v>10548.2325</v>
      </c>
      <c r="N54" s="270">
        <v>650</v>
      </c>
      <c r="O54" s="105" t="s">
        <v>595</v>
      </c>
      <c r="P54" s="272">
        <v>45175</v>
      </c>
      <c r="Q54" s="146"/>
      <c r="R54" s="56" t="s">
        <v>606</v>
      </c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147"/>
      <c r="AG54" s="148"/>
      <c r="AH54" s="146"/>
      <c r="AI54" s="146"/>
      <c r="AJ54" s="147"/>
      <c r="AK54" s="147"/>
      <c r="AL54" s="147"/>
    </row>
    <row r="55" spans="1:38" ht="12.75" customHeight="1">
      <c r="A55" s="226">
        <v>9</v>
      </c>
      <c r="B55" s="273">
        <v>45175</v>
      </c>
      <c r="C55" s="274"/>
      <c r="D55" s="274" t="s">
        <v>938</v>
      </c>
      <c r="E55" s="226" t="s">
        <v>604</v>
      </c>
      <c r="F55" s="226">
        <v>782</v>
      </c>
      <c r="G55" s="226">
        <v>775</v>
      </c>
      <c r="H55" s="227">
        <v>790</v>
      </c>
      <c r="I55" s="227" t="s">
        <v>939</v>
      </c>
      <c r="J55" s="269" t="s">
        <v>940</v>
      </c>
      <c r="K55" s="270">
        <f t="shared" ref="K55" si="33">H55-F55</f>
        <v>8</v>
      </c>
      <c r="L55" s="106">
        <f t="shared" ref="L55" si="34">(H55*N55)*0.03%</f>
        <v>343.65</v>
      </c>
      <c r="M55" s="271">
        <f t="shared" ref="M55" si="35">(K55*N55)-L55</f>
        <v>11256.35</v>
      </c>
      <c r="N55" s="270">
        <v>1450</v>
      </c>
      <c r="O55" s="105" t="s">
        <v>595</v>
      </c>
      <c r="P55" s="272">
        <v>45175</v>
      </c>
      <c r="Q55" s="146"/>
      <c r="R55" s="56" t="s">
        <v>594</v>
      </c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147"/>
      <c r="AG55" s="148"/>
      <c r="AH55" s="146"/>
      <c r="AI55" s="146"/>
      <c r="AJ55" s="147"/>
      <c r="AK55" s="147"/>
      <c r="AL55" s="147"/>
    </row>
    <row r="56" spans="1:38" ht="12.75" customHeight="1">
      <c r="A56" s="294">
        <v>10</v>
      </c>
      <c r="B56" s="297">
        <v>45176</v>
      </c>
      <c r="C56" s="298"/>
      <c r="D56" s="298" t="s">
        <v>945</v>
      </c>
      <c r="E56" s="294" t="s">
        <v>604</v>
      </c>
      <c r="F56" s="294">
        <v>1431</v>
      </c>
      <c r="G56" s="294">
        <v>1405</v>
      </c>
      <c r="H56" s="299">
        <v>1435</v>
      </c>
      <c r="I56" s="299" t="s">
        <v>946</v>
      </c>
      <c r="J56" s="300" t="s">
        <v>968</v>
      </c>
      <c r="K56" s="301">
        <f t="shared" ref="K56" si="36">H56-F56</f>
        <v>4</v>
      </c>
      <c r="L56" s="302">
        <f t="shared" ref="L56" si="37">(H56*N56)*0.03%</f>
        <v>172.2</v>
      </c>
      <c r="M56" s="303">
        <f t="shared" ref="M56" si="38">(K56*N56)-L56</f>
        <v>1427.8</v>
      </c>
      <c r="N56" s="301">
        <v>400</v>
      </c>
      <c r="O56" s="304" t="s">
        <v>613</v>
      </c>
      <c r="P56" s="305">
        <v>45180</v>
      </c>
      <c r="Q56" s="146"/>
      <c r="R56" s="56" t="s">
        <v>606</v>
      </c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147"/>
      <c r="AG56" s="148"/>
      <c r="AH56" s="146"/>
      <c r="AI56" s="146"/>
      <c r="AJ56" s="147"/>
      <c r="AK56" s="147"/>
      <c r="AL56" s="147"/>
    </row>
    <row r="57" spans="1:38" ht="12.75" customHeight="1">
      <c r="A57" s="226">
        <v>11</v>
      </c>
      <c r="B57" s="273">
        <v>45176</v>
      </c>
      <c r="C57" s="274"/>
      <c r="D57" s="274" t="s">
        <v>947</v>
      </c>
      <c r="E57" s="226" t="s">
        <v>604</v>
      </c>
      <c r="F57" s="226">
        <v>2737.5</v>
      </c>
      <c r="G57" s="226">
        <v>2698</v>
      </c>
      <c r="H57" s="227">
        <v>2781</v>
      </c>
      <c r="I57" s="227" t="s">
        <v>948</v>
      </c>
      <c r="J57" s="269" t="s">
        <v>949</v>
      </c>
      <c r="K57" s="270">
        <f t="shared" ref="K57" si="39">H57-F57</f>
        <v>43.5</v>
      </c>
      <c r="L57" s="106">
        <f t="shared" ref="L57" si="40">(H57*N57)*0.03%</f>
        <v>250.29</v>
      </c>
      <c r="M57" s="271">
        <f t="shared" ref="M57" si="41">(K57*N57)-L57</f>
        <v>12799.71</v>
      </c>
      <c r="N57" s="270">
        <v>300</v>
      </c>
      <c r="O57" s="105" t="s">
        <v>595</v>
      </c>
      <c r="P57" s="272">
        <v>45176</v>
      </c>
      <c r="Q57" s="146"/>
      <c r="R57" s="56" t="s">
        <v>594</v>
      </c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147"/>
      <c r="AG57" s="148"/>
      <c r="AH57" s="146"/>
      <c r="AI57" s="146"/>
      <c r="AJ57" s="147"/>
      <c r="AK57" s="147"/>
      <c r="AL57" s="147"/>
    </row>
    <row r="58" spans="1:38" ht="12.75" customHeight="1">
      <c r="A58" s="226">
        <v>12</v>
      </c>
      <c r="B58" s="273">
        <v>45177</v>
      </c>
      <c r="C58" s="274"/>
      <c r="D58" s="274" t="s">
        <v>963</v>
      </c>
      <c r="E58" s="226" t="s">
        <v>604</v>
      </c>
      <c r="F58" s="226">
        <v>260.5</v>
      </c>
      <c r="G58" s="226">
        <v>256.5</v>
      </c>
      <c r="H58" s="227">
        <v>263.5</v>
      </c>
      <c r="I58" s="227" t="s">
        <v>964</v>
      </c>
      <c r="J58" s="269" t="s">
        <v>976</v>
      </c>
      <c r="K58" s="270">
        <f t="shared" ref="K58" si="42">H58-F58</f>
        <v>3</v>
      </c>
      <c r="L58" s="106">
        <f t="shared" ref="L58" si="43">(H58*N58)*0.03%</f>
        <v>213.43499999999997</v>
      </c>
      <c r="M58" s="271">
        <f t="shared" ref="M58" si="44">(K58*N58)-L58</f>
        <v>7886.5649999999996</v>
      </c>
      <c r="N58" s="270">
        <v>2700</v>
      </c>
      <c r="O58" s="105" t="s">
        <v>595</v>
      </c>
      <c r="P58" s="272">
        <v>45180</v>
      </c>
      <c r="Q58" s="146"/>
      <c r="R58" s="56" t="s">
        <v>606</v>
      </c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147"/>
      <c r="AG58" s="148"/>
      <c r="AH58" s="146"/>
      <c r="AI58" s="146"/>
      <c r="AJ58" s="147"/>
      <c r="AK58" s="147"/>
      <c r="AL58" s="147"/>
    </row>
    <row r="59" spans="1:38" ht="12.75" customHeight="1">
      <c r="A59" s="253">
        <v>13</v>
      </c>
      <c r="B59" s="254">
        <v>45180</v>
      </c>
      <c r="C59" s="255"/>
      <c r="D59" s="256" t="s">
        <v>974</v>
      </c>
      <c r="E59" s="255" t="s">
        <v>604</v>
      </c>
      <c r="F59" s="257">
        <v>3982.5</v>
      </c>
      <c r="G59" s="255">
        <v>3940</v>
      </c>
      <c r="H59" s="255">
        <v>3940</v>
      </c>
      <c r="I59" s="257" t="s">
        <v>975</v>
      </c>
      <c r="J59" s="306" t="s">
        <v>992</v>
      </c>
      <c r="K59" s="259">
        <f t="shared" ref="K59:K60" si="45">H59-F59</f>
        <v>-42.5</v>
      </c>
      <c r="L59" s="260">
        <f t="shared" ref="L59:L60" si="46">(H59*N59)*0.03%</f>
        <v>325.04999999999995</v>
      </c>
      <c r="M59" s="261">
        <f t="shared" ref="M59:M60" si="47">(K59*N59)-L59</f>
        <v>-12012.55</v>
      </c>
      <c r="N59" s="259">
        <v>275</v>
      </c>
      <c r="O59" s="262" t="s">
        <v>605</v>
      </c>
      <c r="P59" s="263">
        <v>45181</v>
      </c>
      <c r="Q59" s="146"/>
      <c r="R59" s="56" t="s">
        <v>606</v>
      </c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147"/>
      <c r="AG59" s="148"/>
      <c r="AH59" s="146"/>
      <c r="AI59" s="146"/>
      <c r="AJ59" s="147"/>
      <c r="AK59" s="147"/>
      <c r="AL59" s="147"/>
    </row>
    <row r="60" spans="1:38" ht="12.75" customHeight="1">
      <c r="A60" s="226">
        <v>14</v>
      </c>
      <c r="B60" s="273">
        <v>45180</v>
      </c>
      <c r="C60" s="274"/>
      <c r="D60" s="274" t="s">
        <v>979</v>
      </c>
      <c r="E60" s="226" t="s">
        <v>604</v>
      </c>
      <c r="F60" s="226">
        <v>1000</v>
      </c>
      <c r="G60" s="226">
        <v>980</v>
      </c>
      <c r="H60" s="227">
        <v>1014</v>
      </c>
      <c r="I60" s="227" t="s">
        <v>980</v>
      </c>
      <c r="J60" s="269" t="s">
        <v>1006</v>
      </c>
      <c r="K60" s="270">
        <f t="shared" si="45"/>
        <v>14</v>
      </c>
      <c r="L60" s="106">
        <f t="shared" si="46"/>
        <v>190.12499999999997</v>
      </c>
      <c r="M60" s="271">
        <f t="shared" si="47"/>
        <v>8559.875</v>
      </c>
      <c r="N60" s="270">
        <v>625</v>
      </c>
      <c r="O60" s="105" t="s">
        <v>595</v>
      </c>
      <c r="P60" s="272">
        <v>45181</v>
      </c>
      <c r="Q60" s="146"/>
      <c r="R60" s="56" t="s">
        <v>606</v>
      </c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147"/>
      <c r="AG60" s="148"/>
      <c r="AH60" s="146"/>
      <c r="AI60" s="146"/>
      <c r="AJ60" s="147"/>
      <c r="AK60" s="147"/>
      <c r="AL60" s="147"/>
    </row>
    <row r="61" spans="1:38" ht="12.75" customHeight="1">
      <c r="A61" s="253">
        <v>15</v>
      </c>
      <c r="B61" s="254">
        <v>45181</v>
      </c>
      <c r="C61" s="255"/>
      <c r="D61" s="256" t="s">
        <v>891</v>
      </c>
      <c r="E61" s="255" t="s">
        <v>604</v>
      </c>
      <c r="F61" s="257">
        <v>4485</v>
      </c>
      <c r="G61" s="255">
        <v>4395</v>
      </c>
      <c r="H61" s="255">
        <v>4395</v>
      </c>
      <c r="I61" s="257" t="s">
        <v>998</v>
      </c>
      <c r="J61" s="336" t="s">
        <v>1027</v>
      </c>
      <c r="K61" s="259">
        <f t="shared" ref="K61" si="48">H61-F61</f>
        <v>-90</v>
      </c>
      <c r="L61" s="260">
        <f t="shared" ref="L61" si="49">(H61*N61)*0.03%</f>
        <v>197.77499999999998</v>
      </c>
      <c r="M61" s="261">
        <f t="shared" ref="M61" si="50">(K61*N61)-L61</f>
        <v>-13697.775</v>
      </c>
      <c r="N61" s="259">
        <v>150</v>
      </c>
      <c r="O61" s="262" t="s">
        <v>605</v>
      </c>
      <c r="P61" s="263">
        <v>45182</v>
      </c>
      <c r="Q61" s="146"/>
      <c r="R61" s="56" t="s">
        <v>1025</v>
      </c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147"/>
      <c r="AG61" s="148"/>
      <c r="AH61" s="146"/>
      <c r="AI61" s="146"/>
      <c r="AJ61" s="147"/>
      <c r="AK61" s="147"/>
      <c r="AL61" s="147"/>
    </row>
    <row r="62" spans="1:38" ht="12.75" customHeight="1">
      <c r="A62" s="226">
        <v>16</v>
      </c>
      <c r="B62" s="273">
        <v>45181</v>
      </c>
      <c r="C62" s="274"/>
      <c r="D62" s="274" t="s">
        <v>885</v>
      </c>
      <c r="E62" s="226" t="s">
        <v>604</v>
      </c>
      <c r="F62" s="226">
        <v>7295</v>
      </c>
      <c r="G62" s="226">
        <v>7140</v>
      </c>
      <c r="H62" s="227">
        <v>7390</v>
      </c>
      <c r="I62" s="333" t="s">
        <v>999</v>
      </c>
      <c r="J62" s="337" t="s">
        <v>1015</v>
      </c>
      <c r="K62" s="335">
        <f t="shared" ref="K62" si="51">H62-F62</f>
        <v>95</v>
      </c>
      <c r="L62" s="106">
        <f t="shared" ref="L62" si="52">(H62*N62)*0.03%</f>
        <v>166.27499999999998</v>
      </c>
      <c r="M62" s="271">
        <f t="shared" ref="M62" si="53">(K62*N62)-L62</f>
        <v>6958.7250000000004</v>
      </c>
      <c r="N62" s="270">
        <v>75</v>
      </c>
      <c r="O62" s="105" t="s">
        <v>595</v>
      </c>
      <c r="P62" s="272">
        <v>45182</v>
      </c>
      <c r="Q62" s="146"/>
      <c r="R62" s="56" t="s">
        <v>606</v>
      </c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147"/>
      <c r="AG62" s="148"/>
      <c r="AH62" s="146"/>
      <c r="AI62" s="146"/>
      <c r="AJ62" s="147"/>
      <c r="AK62" s="147"/>
      <c r="AL62" s="147"/>
    </row>
    <row r="63" spans="1:38" ht="12.75" customHeight="1">
      <c r="A63" s="226">
        <v>17</v>
      </c>
      <c r="B63" s="273">
        <v>45182</v>
      </c>
      <c r="C63" s="274"/>
      <c r="D63" s="274" t="s">
        <v>1016</v>
      </c>
      <c r="E63" s="226" t="s">
        <v>604</v>
      </c>
      <c r="F63" s="226">
        <v>5445</v>
      </c>
      <c r="G63" s="226">
        <v>5375</v>
      </c>
      <c r="H63" s="227">
        <v>5510</v>
      </c>
      <c r="I63" s="333" t="s">
        <v>1017</v>
      </c>
      <c r="J63" s="337" t="s">
        <v>1032</v>
      </c>
      <c r="K63" s="335">
        <f t="shared" ref="K63:K64" si="54">H63-F63</f>
        <v>65</v>
      </c>
      <c r="L63" s="106">
        <f t="shared" ref="L63:L64" si="55">(H63*N63)*0.03%</f>
        <v>247.95</v>
      </c>
      <c r="M63" s="271">
        <f t="shared" ref="M63:M64" si="56">(K63*N63)-L63</f>
        <v>9502.0499999999993</v>
      </c>
      <c r="N63" s="270">
        <v>150</v>
      </c>
      <c r="O63" s="105" t="s">
        <v>595</v>
      </c>
      <c r="P63" s="272">
        <v>45183</v>
      </c>
      <c r="Q63" s="146"/>
      <c r="R63" s="56" t="s">
        <v>594</v>
      </c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147"/>
      <c r="AG63" s="148"/>
      <c r="AH63" s="146"/>
      <c r="AI63" s="146"/>
      <c r="AJ63" s="147"/>
      <c r="AK63" s="147"/>
      <c r="AL63" s="147"/>
    </row>
    <row r="64" spans="1:38" ht="12.75" customHeight="1">
      <c r="A64" s="253">
        <v>18</v>
      </c>
      <c r="B64" s="254">
        <v>45182</v>
      </c>
      <c r="C64" s="255"/>
      <c r="D64" s="256" t="s">
        <v>1022</v>
      </c>
      <c r="E64" s="255" t="s">
        <v>604</v>
      </c>
      <c r="F64" s="257">
        <v>3747.5</v>
      </c>
      <c r="G64" s="255">
        <v>3690</v>
      </c>
      <c r="H64" s="255">
        <v>3690</v>
      </c>
      <c r="I64" s="334" t="s">
        <v>1023</v>
      </c>
      <c r="J64" s="255" t="s">
        <v>1044</v>
      </c>
      <c r="K64" s="278">
        <f t="shared" si="54"/>
        <v>-57.5</v>
      </c>
      <c r="L64" s="260">
        <f t="shared" si="55"/>
        <v>221.39999999999998</v>
      </c>
      <c r="M64" s="261">
        <f t="shared" si="56"/>
        <v>-11721.4</v>
      </c>
      <c r="N64" s="259">
        <v>200</v>
      </c>
      <c r="O64" s="262" t="s">
        <v>605</v>
      </c>
      <c r="P64" s="263">
        <v>45183</v>
      </c>
      <c r="Q64" s="146"/>
      <c r="R64" s="56" t="s">
        <v>594</v>
      </c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147"/>
      <c r="AG64" s="148"/>
      <c r="AH64" s="146"/>
      <c r="AI64" s="146"/>
      <c r="AJ64" s="147"/>
      <c r="AK64" s="147"/>
      <c r="AL64" s="147"/>
    </row>
    <row r="65" spans="1:38" ht="12.75" customHeight="1">
      <c r="A65" s="307">
        <v>19</v>
      </c>
      <c r="B65" s="308">
        <v>45183</v>
      </c>
      <c r="C65" s="309"/>
      <c r="D65" s="309" t="s">
        <v>885</v>
      </c>
      <c r="E65" s="307" t="s">
        <v>604</v>
      </c>
      <c r="F65" s="307" t="s">
        <v>1043</v>
      </c>
      <c r="G65" s="307">
        <v>7165</v>
      </c>
      <c r="H65" s="310"/>
      <c r="I65" s="323" t="s">
        <v>999</v>
      </c>
      <c r="J65" s="231" t="s">
        <v>593</v>
      </c>
      <c r="K65" s="324"/>
      <c r="L65" s="311"/>
      <c r="M65" s="312"/>
      <c r="N65" s="307"/>
      <c r="O65" s="310"/>
      <c r="P65" s="313"/>
      <c r="Q65" s="146"/>
      <c r="R65" s="56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147"/>
      <c r="AG65" s="148"/>
      <c r="AH65" s="146"/>
      <c r="AI65" s="146"/>
      <c r="AJ65" s="147"/>
      <c r="AK65" s="147"/>
      <c r="AL65" s="147"/>
    </row>
    <row r="66" spans="1:38" ht="12.75" customHeight="1">
      <c r="A66" s="307"/>
      <c r="B66" s="308"/>
      <c r="C66" s="309"/>
      <c r="D66" s="309"/>
      <c r="E66" s="307"/>
      <c r="F66" s="307"/>
      <c r="G66" s="307"/>
      <c r="H66" s="310"/>
      <c r="I66" s="323"/>
      <c r="J66" s="231"/>
      <c r="K66" s="324"/>
      <c r="L66" s="311"/>
      <c r="M66" s="312"/>
      <c r="N66" s="307"/>
      <c r="O66" s="310"/>
      <c r="P66" s="313"/>
      <c r="Q66" s="146"/>
      <c r="R66" s="56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147"/>
      <c r="AG66" s="148"/>
      <c r="AH66" s="146"/>
      <c r="AI66" s="146"/>
      <c r="AJ66" s="147"/>
      <c r="AK66" s="147"/>
      <c r="AL66" s="147"/>
    </row>
    <row r="67" spans="1:38" ht="15" customHeight="1">
      <c r="A67" s="307"/>
      <c r="B67" s="308"/>
      <c r="C67" s="309"/>
      <c r="D67" s="309"/>
      <c r="E67" s="307"/>
      <c r="F67" s="307"/>
      <c r="G67" s="307"/>
      <c r="H67" s="310"/>
      <c r="I67" s="323"/>
      <c r="J67" s="326"/>
      <c r="K67" s="324"/>
      <c r="L67" s="311"/>
      <c r="M67" s="312"/>
      <c r="N67" s="307"/>
      <c r="O67" s="310"/>
      <c r="P67" s="313"/>
    </row>
    <row r="68" spans="1:38" ht="12.75" customHeight="1">
      <c r="A68" s="229"/>
      <c r="B68" s="314"/>
      <c r="C68" s="315"/>
      <c r="D68" s="315"/>
      <c r="E68" s="229"/>
      <c r="F68" s="229"/>
      <c r="G68" s="229"/>
      <c r="H68" s="231"/>
      <c r="I68" s="231"/>
      <c r="J68" s="231"/>
      <c r="K68" s="229"/>
      <c r="L68" s="235"/>
      <c r="M68" s="247"/>
      <c r="N68" s="229"/>
      <c r="O68" s="231"/>
      <c r="P68" s="230"/>
      <c r="Q68" s="146"/>
      <c r="R68" s="56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147"/>
      <c r="AG68" s="148"/>
      <c r="AH68" s="146"/>
      <c r="AI68" s="146"/>
      <c r="AJ68" s="147"/>
      <c r="AK68" s="147"/>
      <c r="AL68" s="147"/>
    </row>
    <row r="70" spans="1:38" ht="12.75" customHeight="1">
      <c r="A70" s="147"/>
      <c r="B70" s="150"/>
      <c r="C70" s="146"/>
      <c r="D70" s="146"/>
      <c r="E70" s="147"/>
      <c r="F70" s="147"/>
      <c r="G70" s="147"/>
      <c r="H70" s="151"/>
      <c r="I70" s="151"/>
      <c r="J70" s="151"/>
      <c r="K70" s="146"/>
      <c r="L70" s="147"/>
      <c r="M70" s="147"/>
      <c r="N70" s="147"/>
      <c r="O70" s="151"/>
      <c r="P70" s="151"/>
      <c r="Q70" s="146"/>
      <c r="R70" s="56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147"/>
      <c r="AG70" s="148"/>
      <c r="AH70" s="146"/>
      <c r="AI70" s="146"/>
      <c r="AJ70" s="147"/>
      <c r="AK70" s="147"/>
      <c r="AL70" s="147"/>
    </row>
    <row r="71" spans="1:38">
      <c r="A71" s="152" t="s">
        <v>611</v>
      </c>
      <c r="B71" s="152"/>
      <c r="C71" s="152"/>
      <c r="D71" s="152"/>
      <c r="E71" s="153"/>
      <c r="F71" s="114"/>
      <c r="G71" s="114"/>
      <c r="H71" s="114"/>
      <c r="I71" s="114"/>
      <c r="J71" s="1"/>
      <c r="K71" s="6"/>
      <c r="L71" s="6"/>
      <c r="M71" s="6"/>
      <c r="N71" s="1"/>
      <c r="O71" s="1"/>
      <c r="P71" s="38"/>
      <c r="Q71" s="38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8"/>
      <c r="AG71" s="38"/>
      <c r="AH71" s="38"/>
      <c r="AI71" s="38"/>
      <c r="AJ71" s="38"/>
      <c r="AK71" s="38"/>
      <c r="AL71" s="38"/>
    </row>
    <row r="72" spans="1:38" ht="38.25">
      <c r="A72" s="97" t="s">
        <v>16</v>
      </c>
      <c r="B72" s="97" t="s">
        <v>567</v>
      </c>
      <c r="C72" s="97"/>
      <c r="D72" s="98" t="s">
        <v>579</v>
      </c>
      <c r="E72" s="97" t="s">
        <v>580</v>
      </c>
      <c r="F72" s="97" t="s">
        <v>581</v>
      </c>
      <c r="G72" s="97" t="s">
        <v>602</v>
      </c>
      <c r="H72" s="97" t="s">
        <v>583</v>
      </c>
      <c r="I72" s="97" t="s">
        <v>584</v>
      </c>
      <c r="J72" s="96" t="s">
        <v>585</v>
      </c>
      <c r="K72" s="96" t="s">
        <v>612</v>
      </c>
      <c r="L72" s="99" t="s">
        <v>587</v>
      </c>
      <c r="M72" s="145" t="s">
        <v>609</v>
      </c>
      <c r="N72" s="97" t="s">
        <v>610</v>
      </c>
      <c r="O72" s="97" t="s">
        <v>589</v>
      </c>
      <c r="P72" s="98" t="s">
        <v>590</v>
      </c>
      <c r="Q72" s="38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8"/>
      <c r="AG72" s="38"/>
      <c r="AH72" s="38"/>
      <c r="AI72" s="38"/>
      <c r="AJ72" s="38"/>
      <c r="AK72" s="38"/>
      <c r="AL72" s="38"/>
    </row>
    <row r="73" spans="1:38" ht="15" customHeight="1">
      <c r="A73" s="253">
        <v>1</v>
      </c>
      <c r="B73" s="254">
        <v>45168</v>
      </c>
      <c r="C73" s="255"/>
      <c r="D73" s="256" t="s">
        <v>886</v>
      </c>
      <c r="E73" s="255" t="s">
        <v>604</v>
      </c>
      <c r="F73" s="257" t="s">
        <v>901</v>
      </c>
      <c r="G73" s="255">
        <v>20</v>
      </c>
      <c r="H73" s="255">
        <v>23</v>
      </c>
      <c r="I73" s="257" t="s">
        <v>887</v>
      </c>
      <c r="J73" s="258" t="s">
        <v>902</v>
      </c>
      <c r="K73" s="259">
        <f t="shared" ref="K73:K74" si="57">H73-F73</f>
        <v>-13.5</v>
      </c>
      <c r="L73" s="260">
        <v>50</v>
      </c>
      <c r="M73" s="261">
        <f t="shared" ref="M73:M74" si="58">(K73*N73)-50</f>
        <v>-4100</v>
      </c>
      <c r="N73" s="259">
        <v>300</v>
      </c>
      <c r="O73" s="262" t="s">
        <v>605</v>
      </c>
      <c r="P73" s="263">
        <v>45170</v>
      </c>
      <c r="Q73" s="147"/>
      <c r="R73" s="56" t="s">
        <v>606</v>
      </c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</row>
    <row r="74" spans="1:38" ht="15" customHeight="1">
      <c r="A74" s="286">
        <v>2</v>
      </c>
      <c r="B74" s="287">
        <v>45168</v>
      </c>
      <c r="C74" s="288"/>
      <c r="D74" s="289" t="s">
        <v>888</v>
      </c>
      <c r="E74" s="288" t="s">
        <v>604</v>
      </c>
      <c r="F74" s="290" t="s">
        <v>965</v>
      </c>
      <c r="G74" s="288">
        <v>25</v>
      </c>
      <c r="H74" s="288">
        <v>41</v>
      </c>
      <c r="I74" s="290" t="s">
        <v>875</v>
      </c>
      <c r="J74" s="288" t="s">
        <v>966</v>
      </c>
      <c r="K74" s="291">
        <f t="shared" si="57"/>
        <v>-1</v>
      </c>
      <c r="L74" s="292">
        <v>50</v>
      </c>
      <c r="M74" s="293">
        <f t="shared" si="58"/>
        <v>-300</v>
      </c>
      <c r="N74" s="294">
        <v>250</v>
      </c>
      <c r="O74" s="295" t="s">
        <v>605</v>
      </c>
      <c r="P74" s="296">
        <v>45177</v>
      </c>
      <c r="Q74" s="147"/>
      <c r="R74" s="56" t="s">
        <v>606</v>
      </c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</row>
    <row r="75" spans="1:38" ht="15" customHeight="1">
      <c r="A75" s="253">
        <v>3</v>
      </c>
      <c r="B75" s="254">
        <v>45173</v>
      </c>
      <c r="C75" s="255"/>
      <c r="D75" s="256" t="s">
        <v>910</v>
      </c>
      <c r="E75" s="255" t="s">
        <v>604</v>
      </c>
      <c r="F75" s="257" t="s">
        <v>924</v>
      </c>
      <c r="G75" s="255">
        <v>10</v>
      </c>
      <c r="H75" s="255">
        <v>13</v>
      </c>
      <c r="I75" s="257" t="s">
        <v>911</v>
      </c>
      <c r="J75" s="255" t="s">
        <v>932</v>
      </c>
      <c r="K75" s="278">
        <f t="shared" ref="K75:K77" si="59">H75-F75</f>
        <v>-23</v>
      </c>
      <c r="L75" s="260">
        <v>50</v>
      </c>
      <c r="M75" s="261">
        <f t="shared" ref="M75" si="60">(K75*N75)-50</f>
        <v>-970</v>
      </c>
      <c r="N75" s="259">
        <v>40</v>
      </c>
      <c r="O75" s="262" t="s">
        <v>605</v>
      </c>
      <c r="P75" s="263">
        <v>45174</v>
      </c>
      <c r="Q75" s="147"/>
      <c r="R75" s="56" t="s">
        <v>606</v>
      </c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</row>
    <row r="76" spans="1:38" ht="15" customHeight="1">
      <c r="A76" s="233">
        <v>4</v>
      </c>
      <c r="B76" s="234">
        <v>45175</v>
      </c>
      <c r="C76" s="225"/>
      <c r="D76" s="276" t="s">
        <v>935</v>
      </c>
      <c r="E76" s="225" t="s">
        <v>604</v>
      </c>
      <c r="F76" s="277" t="s">
        <v>936</v>
      </c>
      <c r="G76" s="225">
        <v>35</v>
      </c>
      <c r="H76" s="225">
        <v>78</v>
      </c>
      <c r="I76" s="277" t="s">
        <v>937</v>
      </c>
      <c r="J76" s="269" t="s">
        <v>933</v>
      </c>
      <c r="K76" s="270">
        <f t="shared" si="59"/>
        <v>20</v>
      </c>
      <c r="L76" s="285">
        <v>50</v>
      </c>
      <c r="M76" s="271">
        <f t="shared" ref="M76:M77" si="61">(K76*N76)-L76</f>
        <v>950</v>
      </c>
      <c r="N76" s="270">
        <v>50</v>
      </c>
      <c r="O76" s="105" t="s">
        <v>595</v>
      </c>
      <c r="P76" s="272">
        <v>45175</v>
      </c>
      <c r="Q76" s="147"/>
      <c r="R76" s="56" t="s">
        <v>594</v>
      </c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</row>
    <row r="77" spans="1:38" ht="15" customHeight="1">
      <c r="A77" s="233">
        <v>5</v>
      </c>
      <c r="B77" s="234">
        <v>45176</v>
      </c>
      <c r="C77" s="225"/>
      <c r="D77" s="276" t="s">
        <v>950</v>
      </c>
      <c r="E77" s="225" t="s">
        <v>604</v>
      </c>
      <c r="F77" s="277" t="s">
        <v>984</v>
      </c>
      <c r="G77" s="225">
        <v>9.5</v>
      </c>
      <c r="H77" s="225">
        <v>17.75</v>
      </c>
      <c r="I77" s="277" t="s">
        <v>951</v>
      </c>
      <c r="J77" s="269" t="s">
        <v>985</v>
      </c>
      <c r="K77" s="270">
        <f t="shared" si="59"/>
        <v>2.25</v>
      </c>
      <c r="L77" s="285">
        <v>50</v>
      </c>
      <c r="M77" s="271">
        <f t="shared" si="61"/>
        <v>1525</v>
      </c>
      <c r="N77" s="270">
        <v>700</v>
      </c>
      <c r="O77" s="105" t="s">
        <v>595</v>
      </c>
      <c r="P77" s="272">
        <v>45181</v>
      </c>
      <c r="Q77" s="147"/>
      <c r="R77" s="56" t="s">
        <v>594</v>
      </c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</row>
    <row r="78" spans="1:38" ht="15" customHeight="1">
      <c r="A78" s="233">
        <v>6</v>
      </c>
      <c r="B78" s="234">
        <v>45176</v>
      </c>
      <c r="C78" s="225"/>
      <c r="D78" s="276" t="s">
        <v>952</v>
      </c>
      <c r="E78" s="225" t="s">
        <v>604</v>
      </c>
      <c r="F78" s="277" t="s">
        <v>958</v>
      </c>
      <c r="G78" s="225">
        <v>88</v>
      </c>
      <c r="H78" s="225">
        <v>130</v>
      </c>
      <c r="I78" s="277" t="s">
        <v>953</v>
      </c>
      <c r="J78" s="269" t="s">
        <v>959</v>
      </c>
      <c r="K78" s="270">
        <f t="shared" ref="K78" si="62">H78-F78</f>
        <v>17</v>
      </c>
      <c r="L78" s="285">
        <v>50</v>
      </c>
      <c r="M78" s="271">
        <f t="shared" ref="M78" si="63">(K78*N78)-L78</f>
        <v>2500</v>
      </c>
      <c r="N78" s="270">
        <v>150</v>
      </c>
      <c r="O78" s="105" t="s">
        <v>595</v>
      </c>
      <c r="P78" s="272">
        <v>45177</v>
      </c>
      <c r="Q78" s="147"/>
      <c r="R78" s="56" t="s">
        <v>606</v>
      </c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</row>
    <row r="79" spans="1:38" ht="15" customHeight="1">
      <c r="A79" s="233">
        <v>7</v>
      </c>
      <c r="B79" s="234">
        <v>45176</v>
      </c>
      <c r="C79" s="225"/>
      <c r="D79" s="276" t="s">
        <v>954</v>
      </c>
      <c r="E79" s="225" t="s">
        <v>604</v>
      </c>
      <c r="F79" s="277" t="s">
        <v>955</v>
      </c>
      <c r="G79" s="225">
        <v>142</v>
      </c>
      <c r="H79" s="225">
        <v>212.5</v>
      </c>
      <c r="I79" s="277" t="s">
        <v>956</v>
      </c>
      <c r="J79" s="269" t="s">
        <v>957</v>
      </c>
      <c r="K79" s="270">
        <f t="shared" ref="K79" si="64">H79-F79</f>
        <v>29</v>
      </c>
      <c r="L79" s="285">
        <v>50</v>
      </c>
      <c r="M79" s="271">
        <f t="shared" ref="M79" si="65">(K79*N79)-L79</f>
        <v>2850</v>
      </c>
      <c r="N79" s="270">
        <v>100</v>
      </c>
      <c r="O79" s="105" t="s">
        <v>595</v>
      </c>
      <c r="P79" s="272">
        <v>45176</v>
      </c>
      <c r="Q79" s="147"/>
      <c r="R79" s="56" t="s">
        <v>606</v>
      </c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</row>
    <row r="80" spans="1:38" ht="15" customHeight="1">
      <c r="A80" s="233">
        <v>8</v>
      </c>
      <c r="B80" s="234">
        <v>45177</v>
      </c>
      <c r="C80" s="225"/>
      <c r="D80" s="276" t="s">
        <v>960</v>
      </c>
      <c r="E80" s="225" t="s">
        <v>604</v>
      </c>
      <c r="F80" s="277" t="s">
        <v>990</v>
      </c>
      <c r="G80" s="225">
        <v>44</v>
      </c>
      <c r="H80" s="225">
        <v>59.5</v>
      </c>
      <c r="I80" s="277" t="s">
        <v>961</v>
      </c>
      <c r="J80" s="269" t="s">
        <v>991</v>
      </c>
      <c r="K80" s="270">
        <f t="shared" ref="K80:K81" si="66">H80-F80</f>
        <v>5.5</v>
      </c>
      <c r="L80" s="285">
        <v>50</v>
      </c>
      <c r="M80" s="271">
        <f t="shared" ref="M80" si="67">(K80*N80)-L80</f>
        <v>2150</v>
      </c>
      <c r="N80" s="270">
        <v>400</v>
      </c>
      <c r="O80" s="105" t="s">
        <v>595</v>
      </c>
      <c r="P80" s="272">
        <v>45181</v>
      </c>
      <c r="Q80" s="147"/>
      <c r="R80" s="56" t="s">
        <v>606</v>
      </c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</row>
    <row r="81" spans="1:38" ht="15" customHeight="1">
      <c r="A81" s="253">
        <v>9</v>
      </c>
      <c r="B81" s="254">
        <v>45180</v>
      </c>
      <c r="C81" s="255"/>
      <c r="D81" s="256" t="s">
        <v>972</v>
      </c>
      <c r="E81" s="255" t="s">
        <v>604</v>
      </c>
      <c r="F81" s="257" t="s">
        <v>996</v>
      </c>
      <c r="G81" s="255">
        <v>18</v>
      </c>
      <c r="H81" s="255">
        <v>18</v>
      </c>
      <c r="I81" s="257" t="s">
        <v>973</v>
      </c>
      <c r="J81" s="255" t="s">
        <v>997</v>
      </c>
      <c r="K81" s="278">
        <f t="shared" si="66"/>
        <v>-13</v>
      </c>
      <c r="L81" s="260">
        <v>50</v>
      </c>
      <c r="M81" s="261">
        <f t="shared" ref="M81" si="68">(K81*N81)-50</f>
        <v>-4600</v>
      </c>
      <c r="N81" s="259">
        <v>350</v>
      </c>
      <c r="O81" s="262" t="s">
        <v>605</v>
      </c>
      <c r="P81" s="263">
        <v>45181</v>
      </c>
      <c r="Q81" s="147"/>
      <c r="R81" s="56" t="s">
        <v>606</v>
      </c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</row>
    <row r="82" spans="1:38" ht="15" customHeight="1">
      <c r="A82" s="233">
        <v>10</v>
      </c>
      <c r="B82" s="234">
        <v>45180</v>
      </c>
      <c r="C82" s="225"/>
      <c r="D82" s="276" t="s">
        <v>977</v>
      </c>
      <c r="E82" s="225" t="s">
        <v>604</v>
      </c>
      <c r="F82" s="277" t="s">
        <v>988</v>
      </c>
      <c r="G82" s="225">
        <v>9</v>
      </c>
      <c r="H82" s="225">
        <v>22.5</v>
      </c>
      <c r="I82" s="277" t="s">
        <v>978</v>
      </c>
      <c r="J82" s="269" t="s">
        <v>989</v>
      </c>
      <c r="K82" s="270">
        <f t="shared" ref="K82" si="69">H82-F82</f>
        <v>9.5</v>
      </c>
      <c r="L82" s="285">
        <v>50</v>
      </c>
      <c r="M82" s="271">
        <f t="shared" ref="M82" si="70">(K82*N82)-L82</f>
        <v>6600</v>
      </c>
      <c r="N82" s="270">
        <v>700</v>
      </c>
      <c r="O82" s="105" t="s">
        <v>595</v>
      </c>
      <c r="P82" s="272">
        <v>45181</v>
      </c>
      <c r="Q82" s="147"/>
      <c r="R82" s="56" t="s">
        <v>594</v>
      </c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</row>
    <row r="83" spans="1:38" ht="15" customHeight="1">
      <c r="A83" s="233">
        <v>11</v>
      </c>
      <c r="B83" s="234">
        <v>45180</v>
      </c>
      <c r="C83" s="225"/>
      <c r="D83" s="276" t="s">
        <v>981</v>
      </c>
      <c r="E83" s="225" t="s">
        <v>604</v>
      </c>
      <c r="F83" s="277" t="s">
        <v>986</v>
      </c>
      <c r="G83" s="225">
        <v>35</v>
      </c>
      <c r="H83" s="225">
        <v>122.5</v>
      </c>
      <c r="I83" s="277" t="s">
        <v>982</v>
      </c>
      <c r="J83" s="269" t="s">
        <v>987</v>
      </c>
      <c r="K83" s="270">
        <f t="shared" ref="K83:K84" si="71">H83-F83</f>
        <v>53.5</v>
      </c>
      <c r="L83" s="285">
        <v>50</v>
      </c>
      <c r="M83" s="271">
        <f t="shared" ref="M83" si="72">(K83*N83)-L83</f>
        <v>2625</v>
      </c>
      <c r="N83" s="270">
        <v>50</v>
      </c>
      <c r="O83" s="105" t="s">
        <v>595</v>
      </c>
      <c r="P83" s="272">
        <v>45181</v>
      </c>
      <c r="Q83" s="147"/>
      <c r="R83" s="56" t="s">
        <v>594</v>
      </c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</row>
    <row r="84" spans="1:38" ht="15" customHeight="1">
      <c r="A84" s="253">
        <v>12</v>
      </c>
      <c r="B84" s="254">
        <v>45181</v>
      </c>
      <c r="C84" s="255"/>
      <c r="D84" s="256" t="s">
        <v>1002</v>
      </c>
      <c r="E84" s="255" t="s">
        <v>604</v>
      </c>
      <c r="F84" s="257" t="s">
        <v>1003</v>
      </c>
      <c r="G84" s="255">
        <v>0</v>
      </c>
      <c r="H84" s="255">
        <v>3.5</v>
      </c>
      <c r="I84" s="257" t="s">
        <v>1004</v>
      </c>
      <c r="J84" s="255" t="s">
        <v>1005</v>
      </c>
      <c r="K84" s="278">
        <f t="shared" si="71"/>
        <v>-18</v>
      </c>
      <c r="L84" s="260">
        <v>50</v>
      </c>
      <c r="M84" s="261">
        <f t="shared" ref="M84" si="73">(K84*N84)-50</f>
        <v>-770</v>
      </c>
      <c r="N84" s="259">
        <v>40</v>
      </c>
      <c r="O84" s="262" t="s">
        <v>605</v>
      </c>
      <c r="P84" s="263">
        <v>45181</v>
      </c>
      <c r="Q84" s="147"/>
      <c r="R84" s="56" t="s">
        <v>606</v>
      </c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</row>
    <row r="85" spans="1:38" ht="15" customHeight="1">
      <c r="A85" s="233">
        <v>13</v>
      </c>
      <c r="B85" s="234">
        <v>45181</v>
      </c>
      <c r="C85" s="225"/>
      <c r="D85" s="276" t="s">
        <v>1000</v>
      </c>
      <c r="E85" s="225" t="s">
        <v>604</v>
      </c>
      <c r="F85" s="277" t="s">
        <v>1012</v>
      </c>
      <c r="G85" s="225">
        <v>2.5</v>
      </c>
      <c r="H85" s="225">
        <v>4.55</v>
      </c>
      <c r="I85" s="277" t="s">
        <v>1001</v>
      </c>
      <c r="J85" s="269" t="s">
        <v>1013</v>
      </c>
      <c r="K85" s="270">
        <f t="shared" ref="K85" si="74">H85-F85</f>
        <v>0.89999999999999991</v>
      </c>
      <c r="L85" s="285">
        <v>50</v>
      </c>
      <c r="M85" s="271">
        <f t="shared" ref="M85" si="75">(K85*N85)-L85</f>
        <v>2379.9999999999995</v>
      </c>
      <c r="N85" s="270">
        <v>2700</v>
      </c>
      <c r="O85" s="105" t="s">
        <v>595</v>
      </c>
      <c r="P85" s="272">
        <v>45182</v>
      </c>
      <c r="Q85" s="147"/>
      <c r="R85" s="56" t="s">
        <v>594</v>
      </c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</row>
    <row r="86" spans="1:38" ht="15" customHeight="1">
      <c r="A86" s="233">
        <v>14</v>
      </c>
      <c r="B86" s="234">
        <v>45182</v>
      </c>
      <c r="C86" s="225"/>
      <c r="D86" s="276" t="s">
        <v>1026</v>
      </c>
      <c r="E86" s="225" t="s">
        <v>604</v>
      </c>
      <c r="F86" s="277" t="s">
        <v>1030</v>
      </c>
      <c r="G86" s="225">
        <v>50</v>
      </c>
      <c r="H86" s="225">
        <v>114.5</v>
      </c>
      <c r="I86" s="277" t="s">
        <v>1014</v>
      </c>
      <c r="J86" s="325" t="s">
        <v>1031</v>
      </c>
      <c r="K86" s="270">
        <f t="shared" ref="K86:K87" si="76">H86-F86</f>
        <v>22</v>
      </c>
      <c r="L86" s="285">
        <v>50</v>
      </c>
      <c r="M86" s="271">
        <f t="shared" ref="M86" si="77">(K86*N86)-L86</f>
        <v>2700</v>
      </c>
      <c r="N86" s="270">
        <v>125</v>
      </c>
      <c r="O86" s="105" t="s">
        <v>595</v>
      </c>
      <c r="P86" s="272">
        <v>45183</v>
      </c>
      <c r="Q86" s="147"/>
      <c r="R86" s="56" t="s">
        <v>606</v>
      </c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</row>
    <row r="87" spans="1:38" ht="15" customHeight="1">
      <c r="A87" s="253">
        <v>18</v>
      </c>
      <c r="B87" s="254">
        <v>45182</v>
      </c>
      <c r="C87" s="255"/>
      <c r="D87" s="256" t="s">
        <v>1018</v>
      </c>
      <c r="E87" s="255" t="s">
        <v>604</v>
      </c>
      <c r="F87" s="257">
        <v>30.5</v>
      </c>
      <c r="G87" s="255">
        <v>18</v>
      </c>
      <c r="H87" s="255">
        <v>21</v>
      </c>
      <c r="I87" s="257" t="s">
        <v>973</v>
      </c>
      <c r="J87" s="255" t="s">
        <v>1061</v>
      </c>
      <c r="K87" s="278">
        <f t="shared" si="76"/>
        <v>-9.5</v>
      </c>
      <c r="L87" s="260">
        <v>50</v>
      </c>
      <c r="M87" s="261">
        <f t="shared" ref="M87" si="78">(K87*N87)-50</f>
        <v>-2900</v>
      </c>
      <c r="N87" s="259">
        <v>300</v>
      </c>
      <c r="O87" s="262" t="s">
        <v>605</v>
      </c>
      <c r="P87" s="263">
        <v>45184</v>
      </c>
      <c r="Q87" s="147"/>
      <c r="R87" s="56" t="s">
        <v>606</v>
      </c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</row>
    <row r="88" spans="1:38" ht="15" customHeight="1">
      <c r="A88" s="316">
        <v>19</v>
      </c>
      <c r="B88" s="317">
        <v>45182</v>
      </c>
      <c r="C88" s="318"/>
      <c r="D88" s="318" t="s">
        <v>1019</v>
      </c>
      <c r="E88" s="316" t="s">
        <v>604</v>
      </c>
      <c r="F88" s="316">
        <v>17.5</v>
      </c>
      <c r="G88" s="316">
        <v>12.9</v>
      </c>
      <c r="H88" s="319">
        <v>20.25</v>
      </c>
      <c r="I88" s="331" t="s">
        <v>1020</v>
      </c>
      <c r="J88" s="225" t="s">
        <v>1021</v>
      </c>
      <c r="K88" s="332">
        <f t="shared" ref="K88" si="79">H88-F88</f>
        <v>2.75</v>
      </c>
      <c r="L88" s="320">
        <v>50</v>
      </c>
      <c r="M88" s="321">
        <f t="shared" ref="M88" si="80">(K88*N88)-L88</f>
        <v>1600</v>
      </c>
      <c r="N88" s="316">
        <v>600</v>
      </c>
      <c r="O88" s="319" t="s">
        <v>595</v>
      </c>
      <c r="P88" s="322">
        <v>45182</v>
      </c>
      <c r="Q88" s="147"/>
      <c r="R88" s="56" t="s">
        <v>606</v>
      </c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</row>
    <row r="89" spans="1:38" ht="15" customHeight="1">
      <c r="A89" s="316">
        <v>20</v>
      </c>
      <c r="B89" s="317">
        <v>45183</v>
      </c>
      <c r="C89" s="318"/>
      <c r="D89" s="318" t="s">
        <v>1033</v>
      </c>
      <c r="E89" s="316" t="s">
        <v>604</v>
      </c>
      <c r="F89" s="316">
        <v>250</v>
      </c>
      <c r="G89" s="316">
        <v>150</v>
      </c>
      <c r="H89" s="319">
        <v>360</v>
      </c>
      <c r="I89" s="331" t="s">
        <v>1034</v>
      </c>
      <c r="J89" s="225" t="s">
        <v>1040</v>
      </c>
      <c r="K89" s="332">
        <f t="shared" ref="K89:K90" si="81">H89-F89</f>
        <v>110</v>
      </c>
      <c r="L89" s="320">
        <v>50</v>
      </c>
      <c r="M89" s="321">
        <f t="shared" ref="M89" si="82">(K89*N89)-L89</f>
        <v>1600</v>
      </c>
      <c r="N89" s="316">
        <v>15</v>
      </c>
      <c r="O89" s="319" t="s">
        <v>595</v>
      </c>
      <c r="P89" s="322">
        <v>45183</v>
      </c>
      <c r="Q89" s="147"/>
      <c r="R89" s="56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</row>
    <row r="90" spans="1:38" ht="15" customHeight="1">
      <c r="A90" s="253">
        <v>21</v>
      </c>
      <c r="B90" s="254">
        <v>45183</v>
      </c>
      <c r="C90" s="255"/>
      <c r="D90" s="256" t="s">
        <v>1035</v>
      </c>
      <c r="E90" s="255" t="s">
        <v>604</v>
      </c>
      <c r="F90" s="257">
        <v>19.5</v>
      </c>
      <c r="G90" s="255">
        <v>10</v>
      </c>
      <c r="H90" s="255">
        <v>10</v>
      </c>
      <c r="I90" s="257" t="s">
        <v>1036</v>
      </c>
      <c r="J90" s="255" t="s">
        <v>1061</v>
      </c>
      <c r="K90" s="278">
        <f t="shared" si="81"/>
        <v>-9.5</v>
      </c>
      <c r="L90" s="260">
        <v>50</v>
      </c>
      <c r="M90" s="261">
        <f t="shared" ref="M90" si="83">(K90*N90)-50</f>
        <v>-3850</v>
      </c>
      <c r="N90" s="259">
        <v>400</v>
      </c>
      <c r="O90" s="262" t="s">
        <v>605</v>
      </c>
      <c r="P90" s="263">
        <v>45187</v>
      </c>
      <c r="Q90" s="147"/>
      <c r="R90" s="56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</row>
    <row r="91" spans="1:38" ht="15" customHeight="1">
      <c r="A91" s="316">
        <v>22</v>
      </c>
      <c r="B91" s="317">
        <v>45183</v>
      </c>
      <c r="C91" s="318"/>
      <c r="D91" s="318" t="s">
        <v>1037</v>
      </c>
      <c r="E91" s="316" t="s">
        <v>604</v>
      </c>
      <c r="F91" s="316">
        <v>70</v>
      </c>
      <c r="G91" s="316">
        <v>30</v>
      </c>
      <c r="H91" s="319">
        <v>105</v>
      </c>
      <c r="I91" s="331" t="s">
        <v>1038</v>
      </c>
      <c r="J91" s="225" t="s">
        <v>1039</v>
      </c>
      <c r="K91" s="332">
        <f t="shared" ref="K91" si="84">H91-F91</f>
        <v>35</v>
      </c>
      <c r="L91" s="320">
        <v>50</v>
      </c>
      <c r="M91" s="321">
        <f t="shared" ref="M91" si="85">(K91*N91)-L91</f>
        <v>1350</v>
      </c>
      <c r="N91" s="316">
        <v>40</v>
      </c>
      <c r="O91" s="319" t="s">
        <v>595</v>
      </c>
      <c r="P91" s="322">
        <v>45183</v>
      </c>
      <c r="Q91" s="147"/>
      <c r="R91" s="56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</row>
    <row r="92" spans="1:38" ht="15" customHeight="1">
      <c r="A92" s="316">
        <v>23</v>
      </c>
      <c r="B92" s="317">
        <v>45183</v>
      </c>
      <c r="C92" s="318"/>
      <c r="D92" s="318" t="s">
        <v>1041</v>
      </c>
      <c r="E92" s="316" t="s">
        <v>604</v>
      </c>
      <c r="F92" s="316">
        <v>415</v>
      </c>
      <c r="G92" s="316">
        <v>310</v>
      </c>
      <c r="H92" s="319">
        <v>460</v>
      </c>
      <c r="I92" s="331" t="s">
        <v>1042</v>
      </c>
      <c r="J92" s="225" t="s">
        <v>1045</v>
      </c>
      <c r="K92" s="332">
        <f t="shared" ref="K92" si="86">H92-F92</f>
        <v>45</v>
      </c>
      <c r="L92" s="320">
        <v>50</v>
      </c>
      <c r="M92" s="321">
        <f t="shared" ref="M92" si="87">(K92*N92)-L92</f>
        <v>625</v>
      </c>
      <c r="N92" s="316">
        <v>15</v>
      </c>
      <c r="O92" s="319" t="s">
        <v>595</v>
      </c>
      <c r="P92" s="322">
        <v>45183</v>
      </c>
      <c r="Q92" s="147"/>
      <c r="R92" s="56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</row>
    <row r="93" spans="1:38" ht="15" customHeight="1">
      <c r="A93" s="229">
        <v>24</v>
      </c>
      <c r="B93" s="314">
        <v>45184</v>
      </c>
      <c r="C93" s="315"/>
      <c r="D93" s="315" t="s">
        <v>1041</v>
      </c>
      <c r="E93" s="229" t="s">
        <v>604</v>
      </c>
      <c r="F93" s="229" t="s">
        <v>1057</v>
      </c>
      <c r="G93" s="229">
        <v>180</v>
      </c>
      <c r="H93" s="231"/>
      <c r="I93" s="231" t="s">
        <v>1058</v>
      </c>
      <c r="J93" s="231" t="s">
        <v>593</v>
      </c>
      <c r="K93" s="229"/>
      <c r="L93" s="246"/>
      <c r="M93" s="247"/>
      <c r="N93" s="229"/>
      <c r="O93" s="231"/>
      <c r="P93" s="230"/>
      <c r="Q93" s="147"/>
      <c r="R93" s="56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</row>
    <row r="94" spans="1:38" ht="15" customHeight="1">
      <c r="A94" s="253">
        <v>25</v>
      </c>
      <c r="B94" s="254">
        <v>45184</v>
      </c>
      <c r="C94" s="255"/>
      <c r="D94" s="256" t="s">
        <v>1059</v>
      </c>
      <c r="E94" s="255" t="s">
        <v>604</v>
      </c>
      <c r="F94" s="257">
        <v>58</v>
      </c>
      <c r="G94" s="255">
        <v>20</v>
      </c>
      <c r="H94" s="255">
        <v>20</v>
      </c>
      <c r="I94" s="257" t="s">
        <v>982</v>
      </c>
      <c r="J94" s="255" t="s">
        <v>1063</v>
      </c>
      <c r="K94" s="278">
        <f t="shared" ref="K94:K95" si="88">H94-F94</f>
        <v>-38</v>
      </c>
      <c r="L94" s="260">
        <v>50</v>
      </c>
      <c r="M94" s="261">
        <f t="shared" ref="M94" si="89">(K94*N94)-50</f>
        <v>-1570</v>
      </c>
      <c r="N94" s="259">
        <v>40</v>
      </c>
      <c r="O94" s="262" t="s">
        <v>605</v>
      </c>
      <c r="P94" s="263">
        <v>45184</v>
      </c>
      <c r="Q94" s="147"/>
      <c r="R94" s="56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</row>
    <row r="95" spans="1:38" ht="15" customHeight="1">
      <c r="A95" s="316">
        <v>26</v>
      </c>
      <c r="B95" s="317">
        <v>45184</v>
      </c>
      <c r="C95" s="318"/>
      <c r="D95" s="318" t="s">
        <v>1026</v>
      </c>
      <c r="E95" s="316" t="s">
        <v>604</v>
      </c>
      <c r="F95" s="316">
        <v>93.5</v>
      </c>
      <c r="G95" s="316">
        <v>65</v>
      </c>
      <c r="H95" s="319">
        <v>109.5</v>
      </c>
      <c r="I95" s="331" t="s">
        <v>1014</v>
      </c>
      <c r="J95" s="225" t="s">
        <v>1045</v>
      </c>
      <c r="K95" s="332">
        <f t="shared" si="88"/>
        <v>16</v>
      </c>
      <c r="L95" s="320">
        <v>50</v>
      </c>
      <c r="M95" s="321">
        <f t="shared" ref="M95" si="90">(K95*N95)-L95</f>
        <v>1950</v>
      </c>
      <c r="N95" s="316">
        <v>125</v>
      </c>
      <c r="O95" s="319" t="s">
        <v>595</v>
      </c>
      <c r="P95" s="322">
        <v>45184</v>
      </c>
      <c r="Q95" s="147"/>
      <c r="R95" s="56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</row>
    <row r="96" spans="1:38" ht="15" customHeight="1">
      <c r="A96" s="253">
        <v>27</v>
      </c>
      <c r="B96" s="254">
        <v>45184</v>
      </c>
      <c r="C96" s="255"/>
      <c r="D96" s="256" t="s">
        <v>1093</v>
      </c>
      <c r="E96" s="255" t="s">
        <v>604</v>
      </c>
      <c r="F96" s="257">
        <v>102.5</v>
      </c>
      <c r="G96" s="255">
        <v>80</v>
      </c>
      <c r="H96" s="255">
        <v>80</v>
      </c>
      <c r="I96" s="257" t="s">
        <v>1062</v>
      </c>
      <c r="J96" s="255" t="s">
        <v>1094</v>
      </c>
      <c r="K96" s="278">
        <f t="shared" ref="K96" si="91">H96-F96</f>
        <v>-22.5</v>
      </c>
      <c r="L96" s="260">
        <v>50</v>
      </c>
      <c r="M96" s="261">
        <f t="shared" ref="M96" si="92">(K96*N96)-50</f>
        <v>-3425</v>
      </c>
      <c r="N96" s="259">
        <v>150</v>
      </c>
      <c r="O96" s="262" t="s">
        <v>605</v>
      </c>
      <c r="P96" s="263">
        <v>45187</v>
      </c>
      <c r="Q96" s="147"/>
      <c r="R96" s="56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</row>
    <row r="97" spans="1:38" ht="15" customHeight="1">
      <c r="A97" s="229">
        <v>28</v>
      </c>
      <c r="B97" s="314">
        <v>45187</v>
      </c>
      <c r="C97" s="315"/>
      <c r="D97" s="315" t="s">
        <v>1026</v>
      </c>
      <c r="E97" s="229" t="s">
        <v>604</v>
      </c>
      <c r="F97" s="229" t="s">
        <v>1097</v>
      </c>
      <c r="G97" s="229">
        <v>48</v>
      </c>
      <c r="H97" s="231"/>
      <c r="I97" s="231" t="s">
        <v>1098</v>
      </c>
      <c r="J97" s="231" t="s">
        <v>593</v>
      </c>
      <c r="K97" s="229"/>
      <c r="L97" s="246"/>
      <c r="M97" s="247"/>
      <c r="N97" s="229"/>
      <c r="O97" s="231"/>
      <c r="P97" s="230"/>
      <c r="Q97" s="147"/>
      <c r="R97" s="56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</row>
    <row r="98" spans="1:38" ht="15" customHeight="1">
      <c r="A98" s="229"/>
      <c r="B98" s="314"/>
      <c r="C98" s="315"/>
      <c r="D98" s="315"/>
      <c r="E98" s="229"/>
      <c r="F98" s="229"/>
      <c r="G98" s="229"/>
      <c r="H98" s="231"/>
      <c r="I98" s="231"/>
      <c r="J98" s="231"/>
      <c r="K98" s="229"/>
      <c r="L98" s="246"/>
      <c r="M98" s="247"/>
      <c r="N98" s="229"/>
      <c r="O98" s="231"/>
      <c r="P98" s="230"/>
      <c r="Q98" s="147"/>
      <c r="R98" s="56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</row>
    <row r="99" spans="1:38" ht="15" customHeight="1">
      <c r="A99" s="229"/>
      <c r="B99" s="314"/>
      <c r="C99" s="315"/>
      <c r="D99" s="315"/>
      <c r="E99" s="229"/>
      <c r="F99" s="229"/>
      <c r="G99" s="229"/>
      <c r="H99" s="231"/>
      <c r="I99" s="231"/>
      <c r="J99" s="231"/>
      <c r="K99" s="229"/>
      <c r="L99" s="246"/>
      <c r="M99" s="247"/>
      <c r="N99" s="229"/>
      <c r="O99" s="231"/>
      <c r="P99" s="230"/>
      <c r="Q99" s="147"/>
      <c r="R99" s="56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</row>
    <row r="100" spans="1:38" ht="38.25" customHeight="1">
      <c r="A100" s="95" t="s">
        <v>617</v>
      </c>
      <c r="B100" s="154"/>
      <c r="C100" s="154"/>
      <c r="D100" s="155"/>
      <c r="E100" s="135"/>
      <c r="F100" s="6"/>
      <c r="G100" s="6"/>
      <c r="H100" s="136"/>
      <c r="I100" s="156"/>
      <c r="J100" s="1"/>
      <c r="K100" s="6"/>
      <c r="L100" s="6"/>
      <c r="M100" s="6"/>
      <c r="N100" s="1"/>
      <c r="O100" s="1"/>
      <c r="Q100" s="1"/>
      <c r="R100" s="6"/>
      <c r="S100" s="1"/>
      <c r="T100" s="1"/>
      <c r="U100" s="1"/>
      <c r="V100" s="1"/>
      <c r="W100" s="1"/>
      <c r="X100" s="6"/>
      <c r="Y100" s="1"/>
      <c r="Z100" s="1"/>
      <c r="AA100" s="1"/>
      <c r="AB100" s="1"/>
      <c r="AC100" s="1"/>
      <c r="AD100" s="6"/>
      <c r="AE100" s="1"/>
      <c r="AF100" s="1"/>
      <c r="AG100" s="1"/>
      <c r="AH100" s="1"/>
      <c r="AI100" s="1"/>
      <c r="AJ100" s="6"/>
      <c r="AK100" s="1"/>
    </row>
    <row r="101" spans="1:38" ht="38.25">
      <c r="A101" s="96" t="s">
        <v>16</v>
      </c>
      <c r="B101" s="97" t="s">
        <v>567</v>
      </c>
      <c r="C101" s="97"/>
      <c r="D101" s="98" t="s">
        <v>579</v>
      </c>
      <c r="E101" s="97" t="s">
        <v>580</v>
      </c>
      <c r="F101" s="97" t="s">
        <v>581</v>
      </c>
      <c r="G101" s="97" t="s">
        <v>582</v>
      </c>
      <c r="H101" s="97" t="s">
        <v>583</v>
      </c>
      <c r="I101" s="97" t="s">
        <v>584</v>
      </c>
      <c r="J101" s="96" t="s">
        <v>585</v>
      </c>
      <c r="K101" s="139" t="s">
        <v>603</v>
      </c>
      <c r="L101" s="140" t="s">
        <v>587</v>
      </c>
      <c r="M101" s="99" t="s">
        <v>588</v>
      </c>
      <c r="N101" s="97" t="s">
        <v>589</v>
      </c>
      <c r="O101" s="98" t="s">
        <v>590</v>
      </c>
      <c r="P101" s="97" t="s">
        <v>591</v>
      </c>
      <c r="Q101" s="38"/>
      <c r="R101" s="6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</row>
    <row r="102" spans="1:38" ht="14.25" customHeight="1">
      <c r="A102" s="100">
        <v>1</v>
      </c>
      <c r="B102" s="101">
        <v>45169</v>
      </c>
      <c r="C102" s="149"/>
      <c r="D102" s="149" t="s">
        <v>889</v>
      </c>
      <c r="E102" s="100" t="s">
        <v>604</v>
      </c>
      <c r="F102" s="100" t="s">
        <v>897</v>
      </c>
      <c r="G102" s="100">
        <v>350</v>
      </c>
      <c r="H102" s="100"/>
      <c r="I102" s="100" t="s">
        <v>890</v>
      </c>
      <c r="J102" s="102" t="s">
        <v>593</v>
      </c>
      <c r="K102" s="102"/>
      <c r="L102" s="103"/>
      <c r="M102" s="104"/>
      <c r="N102" s="228"/>
      <c r="O102" s="232"/>
      <c r="P102" s="101"/>
      <c r="Q102" s="38"/>
      <c r="R102" s="38" t="s">
        <v>594</v>
      </c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</row>
    <row r="103" spans="1:38" ht="14.25" customHeight="1">
      <c r="A103" s="100">
        <v>2</v>
      </c>
      <c r="B103" s="101">
        <v>45173</v>
      </c>
      <c r="C103" s="149"/>
      <c r="D103" s="149" t="s">
        <v>168</v>
      </c>
      <c r="E103" s="100" t="s">
        <v>604</v>
      </c>
      <c r="F103" s="100" t="s">
        <v>908</v>
      </c>
      <c r="G103" s="100">
        <v>4790</v>
      </c>
      <c r="H103" s="100"/>
      <c r="I103" s="100" t="s">
        <v>909</v>
      </c>
      <c r="J103" s="102" t="s">
        <v>593</v>
      </c>
      <c r="K103" s="102"/>
      <c r="L103" s="103"/>
      <c r="M103" s="104"/>
      <c r="N103" s="228"/>
      <c r="O103" s="232"/>
      <c r="P103" s="101"/>
      <c r="Q103" s="38"/>
      <c r="R103" s="38" t="s">
        <v>594</v>
      </c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</row>
    <row r="104" spans="1:38" ht="14.25" customHeight="1">
      <c r="A104" s="100"/>
      <c r="B104" s="101"/>
      <c r="C104" s="149"/>
      <c r="D104" s="149"/>
      <c r="E104" s="100"/>
      <c r="F104" s="100"/>
      <c r="G104" s="100"/>
      <c r="H104" s="100"/>
      <c r="I104" s="100"/>
      <c r="J104" s="102"/>
      <c r="K104" s="102"/>
      <c r="L104" s="103"/>
      <c r="M104" s="104"/>
      <c r="N104" s="228"/>
      <c r="O104" s="232"/>
      <c r="P104" s="101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</row>
    <row r="105" spans="1:38" ht="12.75" customHeight="1">
      <c r="A105" s="100"/>
      <c r="B105" s="101"/>
      <c r="C105" s="149"/>
      <c r="D105" s="149"/>
      <c r="E105" s="100"/>
      <c r="F105" s="100"/>
      <c r="G105" s="100"/>
      <c r="H105" s="100"/>
      <c r="I105" s="100"/>
      <c r="J105" s="102"/>
      <c r="K105" s="102"/>
      <c r="L105" s="103"/>
      <c r="M105" s="157"/>
      <c r="N105" s="102"/>
      <c r="O105" s="102"/>
      <c r="P105" s="101"/>
      <c r="R105" s="6"/>
      <c r="S105" s="1"/>
      <c r="T105" s="1"/>
      <c r="U105" s="1"/>
      <c r="V105" s="1"/>
      <c r="W105" s="1"/>
      <c r="X105" s="1"/>
      <c r="Y105" s="1"/>
    </row>
    <row r="106" spans="1:38" ht="12.75" customHeight="1">
      <c r="A106" s="121" t="s">
        <v>596</v>
      </c>
      <c r="B106" s="121"/>
      <c r="C106" s="121"/>
      <c r="D106" s="121"/>
      <c r="E106" s="38"/>
      <c r="F106" s="128" t="s">
        <v>598</v>
      </c>
      <c r="G106" s="56"/>
      <c r="H106" s="56"/>
      <c r="I106" s="56"/>
      <c r="J106" s="6"/>
      <c r="K106" s="141"/>
      <c r="L106" s="142"/>
      <c r="M106" s="6"/>
      <c r="N106" s="111"/>
      <c r="O106" s="158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27" t="s">
        <v>597</v>
      </c>
      <c r="B107" s="121"/>
      <c r="C107" s="121"/>
      <c r="D107" s="121"/>
      <c r="E107" s="6"/>
      <c r="F107" s="128" t="s">
        <v>601</v>
      </c>
      <c r="G107" s="6"/>
      <c r="H107" s="6" t="s">
        <v>619</v>
      </c>
      <c r="I107" s="6"/>
      <c r="J107" s="1"/>
      <c r="K107" s="6"/>
      <c r="L107" s="6"/>
      <c r="M107" s="6"/>
      <c r="N107" s="1"/>
      <c r="O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127"/>
      <c r="B108" s="121"/>
      <c r="C108" s="121"/>
      <c r="D108" s="121"/>
      <c r="E108" s="6"/>
      <c r="F108" s="128"/>
      <c r="G108" s="6"/>
      <c r="H108" s="6"/>
      <c r="I108" s="6"/>
      <c r="J108" s="1"/>
      <c r="K108" s="6"/>
      <c r="L108" s="6"/>
      <c r="M108" s="6"/>
      <c r="N108" s="1"/>
      <c r="O108" s="1"/>
      <c r="Q108" s="1"/>
      <c r="R108" s="5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127"/>
      <c r="B109" s="121"/>
      <c r="C109" s="121"/>
      <c r="D109" s="121"/>
      <c r="E109" s="6"/>
      <c r="F109" s="128"/>
      <c r="G109" s="56"/>
      <c r="H109" s="38"/>
      <c r="I109" s="56"/>
      <c r="J109" s="6"/>
      <c r="K109" s="141"/>
      <c r="L109" s="142"/>
      <c r="M109" s="6"/>
      <c r="N109" s="111"/>
      <c r="O109" s="143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27"/>
      <c r="B110" s="121"/>
      <c r="C110" s="121"/>
      <c r="D110" s="121"/>
      <c r="E110" s="6"/>
      <c r="F110" s="128"/>
      <c r="G110" s="56"/>
      <c r="H110" s="38"/>
      <c r="I110" s="56"/>
      <c r="J110" s="6"/>
      <c r="K110" s="141"/>
      <c r="L110" s="142"/>
      <c r="M110" s="6"/>
      <c r="N110" s="111"/>
      <c r="O110" s="143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27"/>
      <c r="B111" s="121"/>
      <c r="C111" s="121"/>
      <c r="D111" s="121"/>
      <c r="E111" s="6"/>
      <c r="F111" s="128"/>
      <c r="G111" s="56"/>
      <c r="H111" s="38"/>
      <c r="I111" s="56"/>
      <c r="J111" s="6"/>
      <c r="K111" s="141"/>
      <c r="L111" s="142"/>
      <c r="M111" s="6"/>
      <c r="N111" s="111"/>
      <c r="O111" s="143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27"/>
      <c r="B112" s="121"/>
      <c r="C112" s="121"/>
      <c r="D112" s="121"/>
      <c r="E112" s="6"/>
      <c r="F112" s="128"/>
      <c r="G112" s="56"/>
      <c r="H112" s="38"/>
      <c r="I112" s="56"/>
      <c r="J112" s="6"/>
      <c r="K112" s="141"/>
      <c r="L112" s="142"/>
      <c r="M112" s="6"/>
      <c r="N112" s="111"/>
      <c r="O112" s="143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27"/>
      <c r="B113" s="121"/>
      <c r="C113" s="121"/>
      <c r="D113" s="121"/>
      <c r="E113" s="6"/>
      <c r="F113" s="128"/>
      <c r="G113" s="56"/>
      <c r="H113" s="38"/>
      <c r="I113" s="56"/>
      <c r="J113" s="6"/>
      <c r="K113" s="141"/>
      <c r="L113" s="142"/>
      <c r="M113" s="6"/>
      <c r="N113" s="111"/>
      <c r="O113" s="143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27"/>
      <c r="B114" s="121"/>
      <c r="C114" s="121"/>
      <c r="D114" s="121"/>
      <c r="E114" s="6"/>
      <c r="F114" s="128"/>
      <c r="G114" s="56"/>
      <c r="H114" s="38"/>
      <c r="I114" s="56"/>
      <c r="J114" s="6"/>
      <c r="K114" s="141"/>
      <c r="L114" s="142"/>
      <c r="M114" s="6"/>
      <c r="N114" s="111"/>
      <c r="O114" s="143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56"/>
      <c r="B115" s="110"/>
      <c r="C115" s="110"/>
      <c r="D115" s="38"/>
      <c r="E115" s="56"/>
      <c r="F115" s="56"/>
      <c r="G115" s="56"/>
      <c r="H115" s="38"/>
      <c r="I115" s="56"/>
      <c r="J115" s="6"/>
      <c r="K115" s="141"/>
      <c r="L115" s="142"/>
      <c r="M115" s="6"/>
      <c r="N115" s="111"/>
      <c r="O115" s="143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38.25" customHeight="1">
      <c r="A116" s="38"/>
      <c r="B116" s="159" t="s">
        <v>620</v>
      </c>
      <c r="C116" s="159"/>
      <c r="D116" s="159"/>
      <c r="E116" s="159"/>
      <c r="F116" s="6"/>
      <c r="G116" s="6"/>
      <c r="H116" s="137"/>
      <c r="I116" s="6"/>
      <c r="J116" s="137"/>
      <c r="K116" s="138"/>
      <c r="L116" s="6"/>
      <c r="M116" s="6"/>
      <c r="N116" s="1"/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96" t="s">
        <v>16</v>
      </c>
      <c r="B117" s="97" t="s">
        <v>567</v>
      </c>
      <c r="C117" s="97"/>
      <c r="D117" s="98" t="s">
        <v>579</v>
      </c>
      <c r="E117" s="97" t="s">
        <v>580</v>
      </c>
      <c r="F117" s="97" t="s">
        <v>581</v>
      </c>
      <c r="G117" s="97" t="s">
        <v>621</v>
      </c>
      <c r="H117" s="97" t="s">
        <v>622</v>
      </c>
      <c r="I117" s="97" t="s">
        <v>584</v>
      </c>
      <c r="J117" s="160" t="s">
        <v>585</v>
      </c>
      <c r="K117" s="97" t="s">
        <v>586</v>
      </c>
      <c r="L117" s="97" t="s">
        <v>623</v>
      </c>
      <c r="M117" s="97" t="s">
        <v>589</v>
      </c>
      <c r="N117" s="98" t="s">
        <v>590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61">
        <v>1</v>
      </c>
      <c r="B118" s="162">
        <v>41579</v>
      </c>
      <c r="C118" s="162"/>
      <c r="D118" s="163" t="s">
        <v>624</v>
      </c>
      <c r="E118" s="164" t="s">
        <v>592</v>
      </c>
      <c r="F118" s="165">
        <v>82</v>
      </c>
      <c r="G118" s="164" t="s">
        <v>625</v>
      </c>
      <c r="H118" s="164">
        <v>100</v>
      </c>
      <c r="I118" s="166">
        <v>100</v>
      </c>
      <c r="J118" s="167" t="s">
        <v>626</v>
      </c>
      <c r="K118" s="168">
        <f t="shared" ref="K118:K170" si="93">H118-F118</f>
        <v>18</v>
      </c>
      <c r="L118" s="169">
        <f t="shared" ref="L118:L170" si="94">K118/F118</f>
        <v>0.21951219512195122</v>
      </c>
      <c r="M118" s="164" t="s">
        <v>595</v>
      </c>
      <c r="N118" s="170">
        <v>42657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61">
        <v>2</v>
      </c>
      <c r="B119" s="162">
        <v>41794</v>
      </c>
      <c r="C119" s="162"/>
      <c r="D119" s="163" t="s">
        <v>627</v>
      </c>
      <c r="E119" s="164" t="s">
        <v>604</v>
      </c>
      <c r="F119" s="165">
        <v>257</v>
      </c>
      <c r="G119" s="164" t="s">
        <v>625</v>
      </c>
      <c r="H119" s="164">
        <v>300</v>
      </c>
      <c r="I119" s="166">
        <v>300</v>
      </c>
      <c r="J119" s="167" t="s">
        <v>626</v>
      </c>
      <c r="K119" s="168">
        <f t="shared" si="93"/>
        <v>43</v>
      </c>
      <c r="L119" s="169">
        <f t="shared" si="94"/>
        <v>0.16731517509727625</v>
      </c>
      <c r="M119" s="164" t="s">
        <v>595</v>
      </c>
      <c r="N119" s="170">
        <v>41822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61">
        <v>3</v>
      </c>
      <c r="B120" s="162">
        <v>41828</v>
      </c>
      <c r="C120" s="162"/>
      <c r="D120" s="163" t="s">
        <v>628</v>
      </c>
      <c r="E120" s="164" t="s">
        <v>604</v>
      </c>
      <c r="F120" s="165">
        <v>393</v>
      </c>
      <c r="G120" s="164" t="s">
        <v>625</v>
      </c>
      <c r="H120" s="164">
        <v>468</v>
      </c>
      <c r="I120" s="166">
        <v>468</v>
      </c>
      <c r="J120" s="167" t="s">
        <v>626</v>
      </c>
      <c r="K120" s="168">
        <f t="shared" si="93"/>
        <v>75</v>
      </c>
      <c r="L120" s="169">
        <f t="shared" si="94"/>
        <v>0.19083969465648856</v>
      </c>
      <c r="M120" s="164" t="s">
        <v>595</v>
      </c>
      <c r="N120" s="170">
        <v>41863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61">
        <v>4</v>
      </c>
      <c r="B121" s="162">
        <v>41857</v>
      </c>
      <c r="C121" s="162"/>
      <c r="D121" s="163" t="s">
        <v>629</v>
      </c>
      <c r="E121" s="164" t="s">
        <v>604</v>
      </c>
      <c r="F121" s="165">
        <v>205</v>
      </c>
      <c r="G121" s="164" t="s">
        <v>625</v>
      </c>
      <c r="H121" s="164">
        <v>275</v>
      </c>
      <c r="I121" s="166">
        <v>250</v>
      </c>
      <c r="J121" s="167" t="s">
        <v>626</v>
      </c>
      <c r="K121" s="168">
        <f t="shared" si="93"/>
        <v>70</v>
      </c>
      <c r="L121" s="169">
        <f t="shared" si="94"/>
        <v>0.34146341463414637</v>
      </c>
      <c r="M121" s="164" t="s">
        <v>595</v>
      </c>
      <c r="N121" s="170">
        <v>41962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61">
        <v>5</v>
      </c>
      <c r="B122" s="162">
        <v>41886</v>
      </c>
      <c r="C122" s="162"/>
      <c r="D122" s="163" t="s">
        <v>630</v>
      </c>
      <c r="E122" s="164" t="s">
        <v>604</v>
      </c>
      <c r="F122" s="165">
        <v>162</v>
      </c>
      <c r="G122" s="164" t="s">
        <v>625</v>
      </c>
      <c r="H122" s="164">
        <v>190</v>
      </c>
      <c r="I122" s="166">
        <v>190</v>
      </c>
      <c r="J122" s="167" t="s">
        <v>626</v>
      </c>
      <c r="K122" s="168">
        <f t="shared" si="93"/>
        <v>28</v>
      </c>
      <c r="L122" s="169">
        <f t="shared" si="94"/>
        <v>0.1728395061728395</v>
      </c>
      <c r="M122" s="164" t="s">
        <v>595</v>
      </c>
      <c r="N122" s="170">
        <v>42006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61">
        <v>6</v>
      </c>
      <c r="B123" s="162">
        <v>41886</v>
      </c>
      <c r="C123" s="162"/>
      <c r="D123" s="163" t="s">
        <v>631</v>
      </c>
      <c r="E123" s="164" t="s">
        <v>604</v>
      </c>
      <c r="F123" s="165">
        <v>75</v>
      </c>
      <c r="G123" s="164" t="s">
        <v>625</v>
      </c>
      <c r="H123" s="164">
        <v>91.5</v>
      </c>
      <c r="I123" s="166" t="s">
        <v>618</v>
      </c>
      <c r="J123" s="167" t="s">
        <v>632</v>
      </c>
      <c r="K123" s="168">
        <f t="shared" si="93"/>
        <v>16.5</v>
      </c>
      <c r="L123" s="169">
        <f t="shared" si="94"/>
        <v>0.22</v>
      </c>
      <c r="M123" s="164" t="s">
        <v>595</v>
      </c>
      <c r="N123" s="170">
        <v>41954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61">
        <v>7</v>
      </c>
      <c r="B124" s="162">
        <v>41913</v>
      </c>
      <c r="C124" s="162"/>
      <c r="D124" s="163" t="s">
        <v>633</v>
      </c>
      <c r="E124" s="164" t="s">
        <v>604</v>
      </c>
      <c r="F124" s="165">
        <v>850</v>
      </c>
      <c r="G124" s="164" t="s">
        <v>625</v>
      </c>
      <c r="H124" s="164">
        <v>982.5</v>
      </c>
      <c r="I124" s="166">
        <v>1050</v>
      </c>
      <c r="J124" s="167" t="s">
        <v>634</v>
      </c>
      <c r="K124" s="168">
        <f t="shared" si="93"/>
        <v>132.5</v>
      </c>
      <c r="L124" s="169">
        <f t="shared" si="94"/>
        <v>0.15588235294117647</v>
      </c>
      <c r="M124" s="164" t="s">
        <v>595</v>
      </c>
      <c r="N124" s="170">
        <v>42039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61">
        <v>8</v>
      </c>
      <c r="B125" s="162">
        <v>41913</v>
      </c>
      <c r="C125" s="162"/>
      <c r="D125" s="163" t="s">
        <v>635</v>
      </c>
      <c r="E125" s="164" t="s">
        <v>604</v>
      </c>
      <c r="F125" s="165">
        <v>475</v>
      </c>
      <c r="G125" s="164" t="s">
        <v>625</v>
      </c>
      <c r="H125" s="164">
        <v>515</v>
      </c>
      <c r="I125" s="166">
        <v>600</v>
      </c>
      <c r="J125" s="167" t="s">
        <v>636</v>
      </c>
      <c r="K125" s="168">
        <f t="shared" si="93"/>
        <v>40</v>
      </c>
      <c r="L125" s="169">
        <f t="shared" si="94"/>
        <v>8.4210526315789472E-2</v>
      </c>
      <c r="M125" s="164" t="s">
        <v>595</v>
      </c>
      <c r="N125" s="170">
        <v>41939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61">
        <v>9</v>
      </c>
      <c r="B126" s="162">
        <v>41913</v>
      </c>
      <c r="C126" s="162"/>
      <c r="D126" s="163" t="s">
        <v>637</v>
      </c>
      <c r="E126" s="164" t="s">
        <v>604</v>
      </c>
      <c r="F126" s="165">
        <v>86</v>
      </c>
      <c r="G126" s="164" t="s">
        <v>625</v>
      </c>
      <c r="H126" s="164">
        <v>99</v>
      </c>
      <c r="I126" s="166">
        <v>140</v>
      </c>
      <c r="J126" s="167" t="s">
        <v>638</v>
      </c>
      <c r="K126" s="168">
        <f t="shared" si="93"/>
        <v>13</v>
      </c>
      <c r="L126" s="169">
        <f t="shared" si="94"/>
        <v>0.15116279069767441</v>
      </c>
      <c r="M126" s="164" t="s">
        <v>595</v>
      </c>
      <c r="N126" s="170">
        <v>41939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61">
        <v>10</v>
      </c>
      <c r="B127" s="162">
        <v>41926</v>
      </c>
      <c r="C127" s="162"/>
      <c r="D127" s="163" t="s">
        <v>639</v>
      </c>
      <c r="E127" s="164" t="s">
        <v>604</v>
      </c>
      <c r="F127" s="165">
        <v>496.6</v>
      </c>
      <c r="G127" s="164" t="s">
        <v>625</v>
      </c>
      <c r="H127" s="164">
        <v>621</v>
      </c>
      <c r="I127" s="166">
        <v>580</v>
      </c>
      <c r="J127" s="167" t="s">
        <v>626</v>
      </c>
      <c r="K127" s="168">
        <f t="shared" si="93"/>
        <v>124.39999999999998</v>
      </c>
      <c r="L127" s="169">
        <f t="shared" si="94"/>
        <v>0.25050342327829234</v>
      </c>
      <c r="M127" s="164" t="s">
        <v>595</v>
      </c>
      <c r="N127" s="170">
        <v>42605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61">
        <v>11</v>
      </c>
      <c r="B128" s="162">
        <v>41926</v>
      </c>
      <c r="C128" s="162"/>
      <c r="D128" s="163" t="s">
        <v>640</v>
      </c>
      <c r="E128" s="164" t="s">
        <v>604</v>
      </c>
      <c r="F128" s="165">
        <v>2481.9</v>
      </c>
      <c r="G128" s="164" t="s">
        <v>625</v>
      </c>
      <c r="H128" s="164">
        <v>2840</v>
      </c>
      <c r="I128" s="166">
        <v>2870</v>
      </c>
      <c r="J128" s="167" t="s">
        <v>641</v>
      </c>
      <c r="K128" s="168">
        <f t="shared" si="93"/>
        <v>358.09999999999991</v>
      </c>
      <c r="L128" s="169">
        <f t="shared" si="94"/>
        <v>0.14428462065353154</v>
      </c>
      <c r="M128" s="164" t="s">
        <v>595</v>
      </c>
      <c r="N128" s="170">
        <v>42017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61">
        <v>12</v>
      </c>
      <c r="B129" s="162">
        <v>41928</v>
      </c>
      <c r="C129" s="162"/>
      <c r="D129" s="163" t="s">
        <v>642</v>
      </c>
      <c r="E129" s="164" t="s">
        <v>604</v>
      </c>
      <c r="F129" s="165">
        <v>84.5</v>
      </c>
      <c r="G129" s="164" t="s">
        <v>625</v>
      </c>
      <c r="H129" s="164">
        <v>93</v>
      </c>
      <c r="I129" s="166">
        <v>110</v>
      </c>
      <c r="J129" s="167" t="s">
        <v>643</v>
      </c>
      <c r="K129" s="168">
        <f t="shared" si="93"/>
        <v>8.5</v>
      </c>
      <c r="L129" s="169">
        <f t="shared" si="94"/>
        <v>0.10059171597633136</v>
      </c>
      <c r="M129" s="164" t="s">
        <v>595</v>
      </c>
      <c r="N129" s="170">
        <v>41939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61">
        <v>13</v>
      </c>
      <c r="B130" s="162">
        <v>41928</v>
      </c>
      <c r="C130" s="162"/>
      <c r="D130" s="163" t="s">
        <v>644</v>
      </c>
      <c r="E130" s="164" t="s">
        <v>604</v>
      </c>
      <c r="F130" s="165">
        <v>401</v>
      </c>
      <c r="G130" s="164" t="s">
        <v>625</v>
      </c>
      <c r="H130" s="164">
        <v>428</v>
      </c>
      <c r="I130" s="166">
        <v>450</v>
      </c>
      <c r="J130" s="167" t="s">
        <v>645</v>
      </c>
      <c r="K130" s="168">
        <f t="shared" si="93"/>
        <v>27</v>
      </c>
      <c r="L130" s="169">
        <f t="shared" si="94"/>
        <v>6.7331670822942641E-2</v>
      </c>
      <c r="M130" s="164" t="s">
        <v>595</v>
      </c>
      <c r="N130" s="170">
        <v>42020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61">
        <v>14</v>
      </c>
      <c r="B131" s="162">
        <v>41928</v>
      </c>
      <c r="C131" s="162"/>
      <c r="D131" s="163" t="s">
        <v>646</v>
      </c>
      <c r="E131" s="164" t="s">
        <v>604</v>
      </c>
      <c r="F131" s="165">
        <v>101</v>
      </c>
      <c r="G131" s="164" t="s">
        <v>625</v>
      </c>
      <c r="H131" s="164">
        <v>112</v>
      </c>
      <c r="I131" s="166">
        <v>120</v>
      </c>
      <c r="J131" s="167" t="s">
        <v>647</v>
      </c>
      <c r="K131" s="168">
        <f t="shared" si="93"/>
        <v>11</v>
      </c>
      <c r="L131" s="169">
        <f t="shared" si="94"/>
        <v>0.10891089108910891</v>
      </c>
      <c r="M131" s="164" t="s">
        <v>595</v>
      </c>
      <c r="N131" s="170">
        <v>41939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61">
        <v>15</v>
      </c>
      <c r="B132" s="162">
        <v>41954</v>
      </c>
      <c r="C132" s="162"/>
      <c r="D132" s="163" t="s">
        <v>648</v>
      </c>
      <c r="E132" s="164" t="s">
        <v>604</v>
      </c>
      <c r="F132" s="165">
        <v>59</v>
      </c>
      <c r="G132" s="164" t="s">
        <v>625</v>
      </c>
      <c r="H132" s="164">
        <v>76</v>
      </c>
      <c r="I132" s="166">
        <v>76</v>
      </c>
      <c r="J132" s="167" t="s">
        <v>626</v>
      </c>
      <c r="K132" s="168">
        <f t="shared" si="93"/>
        <v>17</v>
      </c>
      <c r="L132" s="169">
        <f t="shared" si="94"/>
        <v>0.28813559322033899</v>
      </c>
      <c r="M132" s="164" t="s">
        <v>595</v>
      </c>
      <c r="N132" s="170">
        <v>43032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61">
        <v>16</v>
      </c>
      <c r="B133" s="162">
        <v>41954</v>
      </c>
      <c r="C133" s="162"/>
      <c r="D133" s="163" t="s">
        <v>637</v>
      </c>
      <c r="E133" s="164" t="s">
        <v>604</v>
      </c>
      <c r="F133" s="165">
        <v>99</v>
      </c>
      <c r="G133" s="164" t="s">
        <v>625</v>
      </c>
      <c r="H133" s="164">
        <v>120</v>
      </c>
      <c r="I133" s="166">
        <v>120</v>
      </c>
      <c r="J133" s="167" t="s">
        <v>614</v>
      </c>
      <c r="K133" s="168">
        <f t="shared" si="93"/>
        <v>21</v>
      </c>
      <c r="L133" s="169">
        <f t="shared" si="94"/>
        <v>0.21212121212121213</v>
      </c>
      <c r="M133" s="164" t="s">
        <v>595</v>
      </c>
      <c r="N133" s="170">
        <v>41960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61">
        <v>17</v>
      </c>
      <c r="B134" s="162">
        <v>41956</v>
      </c>
      <c r="C134" s="162"/>
      <c r="D134" s="163" t="s">
        <v>649</v>
      </c>
      <c r="E134" s="164" t="s">
        <v>604</v>
      </c>
      <c r="F134" s="165">
        <v>22</v>
      </c>
      <c r="G134" s="164" t="s">
        <v>625</v>
      </c>
      <c r="H134" s="164">
        <v>33.549999999999997</v>
      </c>
      <c r="I134" s="166">
        <v>32</v>
      </c>
      <c r="J134" s="167" t="s">
        <v>650</v>
      </c>
      <c r="K134" s="168">
        <f t="shared" si="93"/>
        <v>11.549999999999997</v>
      </c>
      <c r="L134" s="169">
        <f t="shared" si="94"/>
        <v>0.52499999999999991</v>
      </c>
      <c r="M134" s="164" t="s">
        <v>595</v>
      </c>
      <c r="N134" s="170">
        <v>42188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61">
        <v>18</v>
      </c>
      <c r="B135" s="162">
        <v>41976</v>
      </c>
      <c r="C135" s="162"/>
      <c r="D135" s="163" t="s">
        <v>651</v>
      </c>
      <c r="E135" s="164" t="s">
        <v>604</v>
      </c>
      <c r="F135" s="165">
        <v>440</v>
      </c>
      <c r="G135" s="164" t="s">
        <v>625</v>
      </c>
      <c r="H135" s="164">
        <v>520</v>
      </c>
      <c r="I135" s="166">
        <v>520</v>
      </c>
      <c r="J135" s="167" t="s">
        <v>652</v>
      </c>
      <c r="K135" s="168">
        <f t="shared" si="93"/>
        <v>80</v>
      </c>
      <c r="L135" s="169">
        <f t="shared" si="94"/>
        <v>0.18181818181818182</v>
      </c>
      <c r="M135" s="164" t="s">
        <v>595</v>
      </c>
      <c r="N135" s="170">
        <v>42208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61">
        <v>19</v>
      </c>
      <c r="B136" s="162">
        <v>41976</v>
      </c>
      <c r="C136" s="162"/>
      <c r="D136" s="163" t="s">
        <v>653</v>
      </c>
      <c r="E136" s="164" t="s">
        <v>604</v>
      </c>
      <c r="F136" s="165">
        <v>360</v>
      </c>
      <c r="G136" s="164" t="s">
        <v>625</v>
      </c>
      <c r="H136" s="164">
        <v>427</v>
      </c>
      <c r="I136" s="166">
        <v>425</v>
      </c>
      <c r="J136" s="167" t="s">
        <v>654</v>
      </c>
      <c r="K136" s="168">
        <f t="shared" si="93"/>
        <v>67</v>
      </c>
      <c r="L136" s="169">
        <f t="shared" si="94"/>
        <v>0.18611111111111112</v>
      </c>
      <c r="M136" s="164" t="s">
        <v>595</v>
      </c>
      <c r="N136" s="170">
        <v>42058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61">
        <v>20</v>
      </c>
      <c r="B137" s="162">
        <v>42012</v>
      </c>
      <c r="C137" s="162"/>
      <c r="D137" s="163" t="s">
        <v>655</v>
      </c>
      <c r="E137" s="164" t="s">
        <v>604</v>
      </c>
      <c r="F137" s="165">
        <v>360</v>
      </c>
      <c r="G137" s="164" t="s">
        <v>625</v>
      </c>
      <c r="H137" s="164">
        <v>455</v>
      </c>
      <c r="I137" s="166">
        <v>420</v>
      </c>
      <c r="J137" s="167" t="s">
        <v>656</v>
      </c>
      <c r="K137" s="168">
        <f t="shared" si="93"/>
        <v>95</v>
      </c>
      <c r="L137" s="169">
        <f t="shared" si="94"/>
        <v>0.2638888888888889</v>
      </c>
      <c r="M137" s="164" t="s">
        <v>595</v>
      </c>
      <c r="N137" s="170">
        <v>42024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61">
        <v>21</v>
      </c>
      <c r="B138" s="162">
        <v>42012</v>
      </c>
      <c r="C138" s="162"/>
      <c r="D138" s="163" t="s">
        <v>657</v>
      </c>
      <c r="E138" s="164" t="s">
        <v>604</v>
      </c>
      <c r="F138" s="165">
        <v>130</v>
      </c>
      <c r="G138" s="164"/>
      <c r="H138" s="164">
        <v>175.5</v>
      </c>
      <c r="I138" s="166">
        <v>165</v>
      </c>
      <c r="J138" s="167" t="s">
        <v>658</v>
      </c>
      <c r="K138" s="168">
        <f t="shared" si="93"/>
        <v>45.5</v>
      </c>
      <c r="L138" s="169">
        <f t="shared" si="94"/>
        <v>0.35</v>
      </c>
      <c r="M138" s="164" t="s">
        <v>595</v>
      </c>
      <c r="N138" s="170">
        <v>43088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61">
        <v>22</v>
      </c>
      <c r="B139" s="162">
        <v>42040</v>
      </c>
      <c r="C139" s="162"/>
      <c r="D139" s="163" t="s">
        <v>404</v>
      </c>
      <c r="E139" s="164" t="s">
        <v>592</v>
      </c>
      <c r="F139" s="165">
        <v>98</v>
      </c>
      <c r="G139" s="164"/>
      <c r="H139" s="164">
        <v>120</v>
      </c>
      <c r="I139" s="166">
        <v>120</v>
      </c>
      <c r="J139" s="167" t="s">
        <v>626</v>
      </c>
      <c r="K139" s="168">
        <f t="shared" si="93"/>
        <v>22</v>
      </c>
      <c r="L139" s="169">
        <f t="shared" si="94"/>
        <v>0.22448979591836735</v>
      </c>
      <c r="M139" s="164" t="s">
        <v>595</v>
      </c>
      <c r="N139" s="170">
        <v>42753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61">
        <v>23</v>
      </c>
      <c r="B140" s="162">
        <v>42040</v>
      </c>
      <c r="C140" s="162"/>
      <c r="D140" s="163" t="s">
        <v>659</v>
      </c>
      <c r="E140" s="164" t="s">
        <v>592</v>
      </c>
      <c r="F140" s="165">
        <v>196</v>
      </c>
      <c r="G140" s="164"/>
      <c r="H140" s="164">
        <v>262</v>
      </c>
      <c r="I140" s="166">
        <v>255</v>
      </c>
      <c r="J140" s="167" t="s">
        <v>626</v>
      </c>
      <c r="K140" s="168">
        <f t="shared" si="93"/>
        <v>66</v>
      </c>
      <c r="L140" s="169">
        <f t="shared" si="94"/>
        <v>0.33673469387755101</v>
      </c>
      <c r="M140" s="164" t="s">
        <v>595</v>
      </c>
      <c r="N140" s="170">
        <v>42599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71">
        <v>24</v>
      </c>
      <c r="B141" s="172">
        <v>42067</v>
      </c>
      <c r="C141" s="172"/>
      <c r="D141" s="173" t="s">
        <v>403</v>
      </c>
      <c r="E141" s="174" t="s">
        <v>592</v>
      </c>
      <c r="F141" s="175">
        <v>235</v>
      </c>
      <c r="G141" s="175"/>
      <c r="H141" s="176">
        <v>77</v>
      </c>
      <c r="I141" s="176" t="s">
        <v>660</v>
      </c>
      <c r="J141" s="177" t="s">
        <v>661</v>
      </c>
      <c r="K141" s="178">
        <f t="shared" si="93"/>
        <v>-158</v>
      </c>
      <c r="L141" s="179">
        <f t="shared" si="94"/>
        <v>-0.67234042553191486</v>
      </c>
      <c r="M141" s="175" t="s">
        <v>605</v>
      </c>
      <c r="N141" s="172">
        <v>43522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61">
        <v>25</v>
      </c>
      <c r="B142" s="162">
        <v>42067</v>
      </c>
      <c r="C142" s="162"/>
      <c r="D142" s="163" t="s">
        <v>662</v>
      </c>
      <c r="E142" s="164" t="s">
        <v>592</v>
      </c>
      <c r="F142" s="165">
        <v>185</v>
      </c>
      <c r="G142" s="164"/>
      <c r="H142" s="164">
        <v>224</v>
      </c>
      <c r="I142" s="166" t="s">
        <v>663</v>
      </c>
      <c r="J142" s="167" t="s">
        <v>626</v>
      </c>
      <c r="K142" s="168">
        <f t="shared" si="93"/>
        <v>39</v>
      </c>
      <c r="L142" s="169">
        <f t="shared" si="94"/>
        <v>0.21081081081081082</v>
      </c>
      <c r="M142" s="164" t="s">
        <v>595</v>
      </c>
      <c r="N142" s="170">
        <v>42647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71">
        <v>26</v>
      </c>
      <c r="B143" s="172">
        <v>42090</v>
      </c>
      <c r="C143" s="172"/>
      <c r="D143" s="180" t="s">
        <v>664</v>
      </c>
      <c r="E143" s="175" t="s">
        <v>592</v>
      </c>
      <c r="F143" s="175">
        <v>49.5</v>
      </c>
      <c r="G143" s="176"/>
      <c r="H143" s="176">
        <v>15.85</v>
      </c>
      <c r="I143" s="176">
        <v>67</v>
      </c>
      <c r="J143" s="177" t="s">
        <v>665</v>
      </c>
      <c r="K143" s="176">
        <f t="shared" si="93"/>
        <v>-33.65</v>
      </c>
      <c r="L143" s="181">
        <f t="shared" si="94"/>
        <v>-0.67979797979797973</v>
      </c>
      <c r="M143" s="175" t="s">
        <v>605</v>
      </c>
      <c r="N143" s="182">
        <v>43627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61">
        <v>27</v>
      </c>
      <c r="B144" s="162">
        <v>42093</v>
      </c>
      <c r="C144" s="162"/>
      <c r="D144" s="163" t="s">
        <v>666</v>
      </c>
      <c r="E144" s="164" t="s">
        <v>592</v>
      </c>
      <c r="F144" s="165">
        <v>183.5</v>
      </c>
      <c r="G144" s="164"/>
      <c r="H144" s="164">
        <v>219</v>
      </c>
      <c r="I144" s="166">
        <v>218</v>
      </c>
      <c r="J144" s="167" t="s">
        <v>667</v>
      </c>
      <c r="K144" s="168">
        <f t="shared" si="93"/>
        <v>35.5</v>
      </c>
      <c r="L144" s="169">
        <f t="shared" si="94"/>
        <v>0.19346049046321526</v>
      </c>
      <c r="M144" s="164" t="s">
        <v>595</v>
      </c>
      <c r="N144" s="170">
        <v>42103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61">
        <v>28</v>
      </c>
      <c r="B145" s="162">
        <v>42114</v>
      </c>
      <c r="C145" s="162"/>
      <c r="D145" s="163" t="s">
        <v>668</v>
      </c>
      <c r="E145" s="164" t="s">
        <v>592</v>
      </c>
      <c r="F145" s="165">
        <f>(227+237)/2</f>
        <v>232</v>
      </c>
      <c r="G145" s="164"/>
      <c r="H145" s="164">
        <v>298</v>
      </c>
      <c r="I145" s="166">
        <v>298</v>
      </c>
      <c r="J145" s="167" t="s">
        <v>626</v>
      </c>
      <c r="K145" s="168">
        <f t="shared" si="93"/>
        <v>66</v>
      </c>
      <c r="L145" s="169">
        <f t="shared" si="94"/>
        <v>0.28448275862068967</v>
      </c>
      <c r="M145" s="164" t="s">
        <v>595</v>
      </c>
      <c r="N145" s="170">
        <v>42823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61">
        <v>29</v>
      </c>
      <c r="B146" s="162">
        <v>42128</v>
      </c>
      <c r="C146" s="162"/>
      <c r="D146" s="163" t="s">
        <v>669</v>
      </c>
      <c r="E146" s="164" t="s">
        <v>604</v>
      </c>
      <c r="F146" s="165">
        <v>385</v>
      </c>
      <c r="G146" s="164"/>
      <c r="H146" s="164">
        <f>212.5+331</f>
        <v>543.5</v>
      </c>
      <c r="I146" s="166">
        <v>510</v>
      </c>
      <c r="J146" s="167" t="s">
        <v>670</v>
      </c>
      <c r="K146" s="168">
        <f t="shared" si="93"/>
        <v>158.5</v>
      </c>
      <c r="L146" s="169">
        <f t="shared" si="94"/>
        <v>0.41168831168831171</v>
      </c>
      <c r="M146" s="164" t="s">
        <v>595</v>
      </c>
      <c r="N146" s="170">
        <v>42235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61">
        <v>30</v>
      </c>
      <c r="B147" s="162">
        <v>42128</v>
      </c>
      <c r="C147" s="162"/>
      <c r="D147" s="163" t="s">
        <v>671</v>
      </c>
      <c r="E147" s="164" t="s">
        <v>604</v>
      </c>
      <c r="F147" s="165">
        <v>115.5</v>
      </c>
      <c r="G147" s="164"/>
      <c r="H147" s="164">
        <v>146</v>
      </c>
      <c r="I147" s="166">
        <v>142</v>
      </c>
      <c r="J147" s="167" t="s">
        <v>672</v>
      </c>
      <c r="K147" s="168">
        <f t="shared" si="93"/>
        <v>30.5</v>
      </c>
      <c r="L147" s="169">
        <f t="shared" si="94"/>
        <v>0.26406926406926406</v>
      </c>
      <c r="M147" s="164" t="s">
        <v>595</v>
      </c>
      <c r="N147" s="170">
        <v>42202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61">
        <v>31</v>
      </c>
      <c r="B148" s="162">
        <v>42151</v>
      </c>
      <c r="C148" s="162"/>
      <c r="D148" s="163" t="s">
        <v>541</v>
      </c>
      <c r="E148" s="164" t="s">
        <v>604</v>
      </c>
      <c r="F148" s="165">
        <v>237.5</v>
      </c>
      <c r="G148" s="164"/>
      <c r="H148" s="164">
        <v>279.5</v>
      </c>
      <c r="I148" s="166">
        <v>278</v>
      </c>
      <c r="J148" s="167" t="s">
        <v>626</v>
      </c>
      <c r="K148" s="168">
        <f t="shared" si="93"/>
        <v>42</v>
      </c>
      <c r="L148" s="169">
        <f t="shared" si="94"/>
        <v>0.17684210526315788</v>
      </c>
      <c r="M148" s="164" t="s">
        <v>595</v>
      </c>
      <c r="N148" s="170">
        <v>42222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61">
        <v>32</v>
      </c>
      <c r="B149" s="162">
        <v>42174</v>
      </c>
      <c r="C149" s="162"/>
      <c r="D149" s="163" t="s">
        <v>644</v>
      </c>
      <c r="E149" s="164" t="s">
        <v>592</v>
      </c>
      <c r="F149" s="165">
        <v>340</v>
      </c>
      <c r="G149" s="164"/>
      <c r="H149" s="164">
        <v>448</v>
      </c>
      <c r="I149" s="166">
        <v>448</v>
      </c>
      <c r="J149" s="167" t="s">
        <v>626</v>
      </c>
      <c r="K149" s="168">
        <f t="shared" si="93"/>
        <v>108</v>
      </c>
      <c r="L149" s="169">
        <f t="shared" si="94"/>
        <v>0.31764705882352939</v>
      </c>
      <c r="M149" s="164" t="s">
        <v>595</v>
      </c>
      <c r="N149" s="170">
        <v>43018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61">
        <v>33</v>
      </c>
      <c r="B150" s="162">
        <v>42191</v>
      </c>
      <c r="C150" s="162"/>
      <c r="D150" s="163" t="s">
        <v>673</v>
      </c>
      <c r="E150" s="164" t="s">
        <v>592</v>
      </c>
      <c r="F150" s="165">
        <v>390</v>
      </c>
      <c r="G150" s="164"/>
      <c r="H150" s="164">
        <v>460</v>
      </c>
      <c r="I150" s="166">
        <v>460</v>
      </c>
      <c r="J150" s="167" t="s">
        <v>626</v>
      </c>
      <c r="K150" s="168">
        <f t="shared" si="93"/>
        <v>70</v>
      </c>
      <c r="L150" s="169">
        <f t="shared" si="94"/>
        <v>0.17948717948717949</v>
      </c>
      <c r="M150" s="164" t="s">
        <v>595</v>
      </c>
      <c r="N150" s="170">
        <v>42478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71">
        <v>34</v>
      </c>
      <c r="B151" s="172">
        <v>42195</v>
      </c>
      <c r="C151" s="172"/>
      <c r="D151" s="173" t="s">
        <v>674</v>
      </c>
      <c r="E151" s="174" t="s">
        <v>592</v>
      </c>
      <c r="F151" s="175">
        <v>122.5</v>
      </c>
      <c r="G151" s="175"/>
      <c r="H151" s="176">
        <v>61</v>
      </c>
      <c r="I151" s="176">
        <v>172</v>
      </c>
      <c r="J151" s="177" t="s">
        <v>675</v>
      </c>
      <c r="K151" s="178">
        <f t="shared" si="93"/>
        <v>-61.5</v>
      </c>
      <c r="L151" s="179">
        <f t="shared" si="94"/>
        <v>-0.50204081632653064</v>
      </c>
      <c r="M151" s="175" t="s">
        <v>605</v>
      </c>
      <c r="N151" s="172">
        <v>43333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61">
        <v>35</v>
      </c>
      <c r="B152" s="162">
        <v>42219</v>
      </c>
      <c r="C152" s="162"/>
      <c r="D152" s="163" t="s">
        <v>676</v>
      </c>
      <c r="E152" s="164" t="s">
        <v>592</v>
      </c>
      <c r="F152" s="165">
        <v>297.5</v>
      </c>
      <c r="G152" s="164"/>
      <c r="H152" s="164">
        <v>350</v>
      </c>
      <c r="I152" s="166">
        <v>360</v>
      </c>
      <c r="J152" s="167" t="s">
        <v>677</v>
      </c>
      <c r="K152" s="168">
        <f t="shared" si="93"/>
        <v>52.5</v>
      </c>
      <c r="L152" s="169">
        <f t="shared" si="94"/>
        <v>0.17647058823529413</v>
      </c>
      <c r="M152" s="164" t="s">
        <v>595</v>
      </c>
      <c r="N152" s="170">
        <v>42232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61">
        <v>36</v>
      </c>
      <c r="B153" s="162">
        <v>42219</v>
      </c>
      <c r="C153" s="162"/>
      <c r="D153" s="163" t="s">
        <v>678</v>
      </c>
      <c r="E153" s="164" t="s">
        <v>592</v>
      </c>
      <c r="F153" s="165">
        <v>115.5</v>
      </c>
      <c r="G153" s="164"/>
      <c r="H153" s="164">
        <v>149</v>
      </c>
      <c r="I153" s="166">
        <v>140</v>
      </c>
      <c r="J153" s="167" t="s">
        <v>679</v>
      </c>
      <c r="K153" s="168">
        <f t="shared" si="93"/>
        <v>33.5</v>
      </c>
      <c r="L153" s="169">
        <f t="shared" si="94"/>
        <v>0.29004329004329005</v>
      </c>
      <c r="M153" s="164" t="s">
        <v>595</v>
      </c>
      <c r="N153" s="170">
        <v>42740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61">
        <v>37</v>
      </c>
      <c r="B154" s="162">
        <v>42251</v>
      </c>
      <c r="C154" s="162"/>
      <c r="D154" s="163" t="s">
        <v>541</v>
      </c>
      <c r="E154" s="164" t="s">
        <v>592</v>
      </c>
      <c r="F154" s="165">
        <v>226</v>
      </c>
      <c r="G154" s="164"/>
      <c r="H154" s="164">
        <v>292</v>
      </c>
      <c r="I154" s="166">
        <v>292</v>
      </c>
      <c r="J154" s="167" t="s">
        <v>680</v>
      </c>
      <c r="K154" s="168">
        <f t="shared" si="93"/>
        <v>66</v>
      </c>
      <c r="L154" s="169">
        <f t="shared" si="94"/>
        <v>0.29203539823008851</v>
      </c>
      <c r="M154" s="164" t="s">
        <v>595</v>
      </c>
      <c r="N154" s="170">
        <v>42286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61">
        <v>38</v>
      </c>
      <c r="B155" s="162">
        <v>42254</v>
      </c>
      <c r="C155" s="162"/>
      <c r="D155" s="163" t="s">
        <v>668</v>
      </c>
      <c r="E155" s="164" t="s">
        <v>592</v>
      </c>
      <c r="F155" s="165">
        <v>232.5</v>
      </c>
      <c r="G155" s="164"/>
      <c r="H155" s="164">
        <v>312.5</v>
      </c>
      <c r="I155" s="166">
        <v>310</v>
      </c>
      <c r="J155" s="167" t="s">
        <v>626</v>
      </c>
      <c r="K155" s="168">
        <f t="shared" si="93"/>
        <v>80</v>
      </c>
      <c r="L155" s="169">
        <f t="shared" si="94"/>
        <v>0.34408602150537637</v>
      </c>
      <c r="M155" s="164" t="s">
        <v>595</v>
      </c>
      <c r="N155" s="170">
        <v>42823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61">
        <v>39</v>
      </c>
      <c r="B156" s="162">
        <v>42268</v>
      </c>
      <c r="C156" s="162"/>
      <c r="D156" s="163" t="s">
        <v>681</v>
      </c>
      <c r="E156" s="164" t="s">
        <v>592</v>
      </c>
      <c r="F156" s="165">
        <v>196.5</v>
      </c>
      <c r="G156" s="164"/>
      <c r="H156" s="164">
        <v>238</v>
      </c>
      <c r="I156" s="166">
        <v>238</v>
      </c>
      <c r="J156" s="167" t="s">
        <v>680</v>
      </c>
      <c r="K156" s="168">
        <f t="shared" si="93"/>
        <v>41.5</v>
      </c>
      <c r="L156" s="169">
        <f t="shared" si="94"/>
        <v>0.21119592875318066</v>
      </c>
      <c r="M156" s="164" t="s">
        <v>595</v>
      </c>
      <c r="N156" s="170">
        <v>42291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61">
        <v>40</v>
      </c>
      <c r="B157" s="162">
        <v>42271</v>
      </c>
      <c r="C157" s="162"/>
      <c r="D157" s="163" t="s">
        <v>624</v>
      </c>
      <c r="E157" s="164" t="s">
        <v>592</v>
      </c>
      <c r="F157" s="165">
        <v>65</v>
      </c>
      <c r="G157" s="164"/>
      <c r="H157" s="164">
        <v>82</v>
      </c>
      <c r="I157" s="166">
        <v>82</v>
      </c>
      <c r="J157" s="167" t="s">
        <v>680</v>
      </c>
      <c r="K157" s="168">
        <f t="shared" si="93"/>
        <v>17</v>
      </c>
      <c r="L157" s="169">
        <f t="shared" si="94"/>
        <v>0.26153846153846155</v>
      </c>
      <c r="M157" s="164" t="s">
        <v>595</v>
      </c>
      <c r="N157" s="170">
        <v>42578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1">
        <v>41</v>
      </c>
      <c r="B158" s="162">
        <v>42291</v>
      </c>
      <c r="C158" s="162"/>
      <c r="D158" s="163" t="s">
        <v>682</v>
      </c>
      <c r="E158" s="164" t="s">
        <v>592</v>
      </c>
      <c r="F158" s="165">
        <v>144</v>
      </c>
      <c r="G158" s="164"/>
      <c r="H158" s="164">
        <v>182.5</v>
      </c>
      <c r="I158" s="166">
        <v>181</v>
      </c>
      <c r="J158" s="167" t="s">
        <v>680</v>
      </c>
      <c r="K158" s="168">
        <f t="shared" si="93"/>
        <v>38.5</v>
      </c>
      <c r="L158" s="169">
        <f t="shared" si="94"/>
        <v>0.2673611111111111</v>
      </c>
      <c r="M158" s="164" t="s">
        <v>595</v>
      </c>
      <c r="N158" s="170">
        <v>42817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61">
        <v>42</v>
      </c>
      <c r="B159" s="162">
        <v>42291</v>
      </c>
      <c r="C159" s="162"/>
      <c r="D159" s="163" t="s">
        <v>683</v>
      </c>
      <c r="E159" s="164" t="s">
        <v>592</v>
      </c>
      <c r="F159" s="165">
        <v>264</v>
      </c>
      <c r="G159" s="164"/>
      <c r="H159" s="164">
        <v>311</v>
      </c>
      <c r="I159" s="166">
        <v>311</v>
      </c>
      <c r="J159" s="167" t="s">
        <v>680</v>
      </c>
      <c r="K159" s="168">
        <f t="shared" si="93"/>
        <v>47</v>
      </c>
      <c r="L159" s="169">
        <f t="shared" si="94"/>
        <v>0.17803030303030304</v>
      </c>
      <c r="M159" s="164" t="s">
        <v>595</v>
      </c>
      <c r="N159" s="170">
        <v>42604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61">
        <v>43</v>
      </c>
      <c r="B160" s="162">
        <v>42318</v>
      </c>
      <c r="C160" s="162"/>
      <c r="D160" s="163" t="s">
        <v>684</v>
      </c>
      <c r="E160" s="164" t="s">
        <v>604</v>
      </c>
      <c r="F160" s="165">
        <v>549.5</v>
      </c>
      <c r="G160" s="164"/>
      <c r="H160" s="164">
        <v>630</v>
      </c>
      <c r="I160" s="166">
        <v>630</v>
      </c>
      <c r="J160" s="167" t="s">
        <v>680</v>
      </c>
      <c r="K160" s="168">
        <f t="shared" si="93"/>
        <v>80.5</v>
      </c>
      <c r="L160" s="169">
        <f t="shared" si="94"/>
        <v>0.1464968152866242</v>
      </c>
      <c r="M160" s="164" t="s">
        <v>595</v>
      </c>
      <c r="N160" s="170">
        <v>42419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1">
        <v>44</v>
      </c>
      <c r="B161" s="162">
        <v>42342</v>
      </c>
      <c r="C161" s="162"/>
      <c r="D161" s="163" t="s">
        <v>685</v>
      </c>
      <c r="E161" s="164" t="s">
        <v>592</v>
      </c>
      <c r="F161" s="165">
        <v>1027.5</v>
      </c>
      <c r="G161" s="164"/>
      <c r="H161" s="164">
        <v>1315</v>
      </c>
      <c r="I161" s="166">
        <v>1250</v>
      </c>
      <c r="J161" s="167" t="s">
        <v>680</v>
      </c>
      <c r="K161" s="168">
        <f t="shared" si="93"/>
        <v>287.5</v>
      </c>
      <c r="L161" s="169">
        <f t="shared" si="94"/>
        <v>0.27980535279805352</v>
      </c>
      <c r="M161" s="164" t="s">
        <v>595</v>
      </c>
      <c r="N161" s="170">
        <v>43244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61">
        <v>45</v>
      </c>
      <c r="B162" s="162">
        <v>42367</v>
      </c>
      <c r="C162" s="162"/>
      <c r="D162" s="163" t="s">
        <v>686</v>
      </c>
      <c r="E162" s="164" t="s">
        <v>592</v>
      </c>
      <c r="F162" s="165">
        <v>465</v>
      </c>
      <c r="G162" s="164"/>
      <c r="H162" s="164">
        <v>540</v>
      </c>
      <c r="I162" s="166">
        <v>540</v>
      </c>
      <c r="J162" s="167" t="s">
        <v>680</v>
      </c>
      <c r="K162" s="168">
        <f t="shared" si="93"/>
        <v>75</v>
      </c>
      <c r="L162" s="169">
        <f t="shared" si="94"/>
        <v>0.16129032258064516</v>
      </c>
      <c r="M162" s="164" t="s">
        <v>595</v>
      </c>
      <c r="N162" s="170">
        <v>42530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1">
        <v>46</v>
      </c>
      <c r="B163" s="162">
        <v>42380</v>
      </c>
      <c r="C163" s="162"/>
      <c r="D163" s="163" t="s">
        <v>404</v>
      </c>
      <c r="E163" s="164" t="s">
        <v>604</v>
      </c>
      <c r="F163" s="165">
        <v>81</v>
      </c>
      <c r="G163" s="164"/>
      <c r="H163" s="164">
        <v>110</v>
      </c>
      <c r="I163" s="166">
        <v>110</v>
      </c>
      <c r="J163" s="167" t="s">
        <v>680</v>
      </c>
      <c r="K163" s="168">
        <f t="shared" si="93"/>
        <v>29</v>
      </c>
      <c r="L163" s="169">
        <f t="shared" si="94"/>
        <v>0.35802469135802467</v>
      </c>
      <c r="M163" s="164" t="s">
        <v>595</v>
      </c>
      <c r="N163" s="170">
        <v>42745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1">
        <v>47</v>
      </c>
      <c r="B164" s="162">
        <v>42382</v>
      </c>
      <c r="C164" s="162"/>
      <c r="D164" s="163" t="s">
        <v>687</v>
      </c>
      <c r="E164" s="164" t="s">
        <v>604</v>
      </c>
      <c r="F164" s="165">
        <v>417.5</v>
      </c>
      <c r="G164" s="164"/>
      <c r="H164" s="164">
        <v>547</v>
      </c>
      <c r="I164" s="166">
        <v>535</v>
      </c>
      <c r="J164" s="167" t="s">
        <v>680</v>
      </c>
      <c r="K164" s="168">
        <f t="shared" si="93"/>
        <v>129.5</v>
      </c>
      <c r="L164" s="169">
        <f t="shared" si="94"/>
        <v>0.31017964071856285</v>
      </c>
      <c r="M164" s="164" t="s">
        <v>595</v>
      </c>
      <c r="N164" s="170">
        <v>42578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1">
        <v>48</v>
      </c>
      <c r="B165" s="162">
        <v>42408</v>
      </c>
      <c r="C165" s="162"/>
      <c r="D165" s="163" t="s">
        <v>688</v>
      </c>
      <c r="E165" s="164" t="s">
        <v>592</v>
      </c>
      <c r="F165" s="165">
        <v>650</v>
      </c>
      <c r="G165" s="164"/>
      <c r="H165" s="164">
        <v>800</v>
      </c>
      <c r="I165" s="166">
        <v>800</v>
      </c>
      <c r="J165" s="167" t="s">
        <v>680</v>
      </c>
      <c r="K165" s="168">
        <f t="shared" si="93"/>
        <v>150</v>
      </c>
      <c r="L165" s="169">
        <f t="shared" si="94"/>
        <v>0.23076923076923078</v>
      </c>
      <c r="M165" s="164" t="s">
        <v>595</v>
      </c>
      <c r="N165" s="170">
        <v>43154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61">
        <v>49</v>
      </c>
      <c r="B166" s="162">
        <v>42433</v>
      </c>
      <c r="C166" s="162"/>
      <c r="D166" s="163" t="s">
        <v>237</v>
      </c>
      <c r="E166" s="164" t="s">
        <v>592</v>
      </c>
      <c r="F166" s="165">
        <v>437.5</v>
      </c>
      <c r="G166" s="164"/>
      <c r="H166" s="164">
        <v>504.5</v>
      </c>
      <c r="I166" s="166">
        <v>522</v>
      </c>
      <c r="J166" s="167" t="s">
        <v>689</v>
      </c>
      <c r="K166" s="168">
        <f t="shared" si="93"/>
        <v>67</v>
      </c>
      <c r="L166" s="169">
        <f t="shared" si="94"/>
        <v>0.15314285714285714</v>
      </c>
      <c r="M166" s="164" t="s">
        <v>595</v>
      </c>
      <c r="N166" s="170">
        <v>42480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61">
        <v>50</v>
      </c>
      <c r="B167" s="162">
        <v>42438</v>
      </c>
      <c r="C167" s="162"/>
      <c r="D167" s="163" t="s">
        <v>690</v>
      </c>
      <c r="E167" s="164" t="s">
        <v>592</v>
      </c>
      <c r="F167" s="165">
        <v>189.5</v>
      </c>
      <c r="G167" s="164"/>
      <c r="H167" s="164">
        <v>218</v>
      </c>
      <c r="I167" s="166">
        <v>218</v>
      </c>
      <c r="J167" s="167" t="s">
        <v>680</v>
      </c>
      <c r="K167" s="168">
        <f t="shared" si="93"/>
        <v>28.5</v>
      </c>
      <c r="L167" s="169">
        <f t="shared" si="94"/>
        <v>0.15039577836411611</v>
      </c>
      <c r="M167" s="164" t="s">
        <v>595</v>
      </c>
      <c r="N167" s="170">
        <v>43034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1">
        <v>51</v>
      </c>
      <c r="B168" s="172">
        <v>42471</v>
      </c>
      <c r="C168" s="172"/>
      <c r="D168" s="180" t="s">
        <v>691</v>
      </c>
      <c r="E168" s="175" t="s">
        <v>592</v>
      </c>
      <c r="F168" s="175">
        <v>36.5</v>
      </c>
      <c r="G168" s="176"/>
      <c r="H168" s="176">
        <v>15.85</v>
      </c>
      <c r="I168" s="176">
        <v>60</v>
      </c>
      <c r="J168" s="177" t="s">
        <v>692</v>
      </c>
      <c r="K168" s="178">
        <f t="shared" si="93"/>
        <v>-20.65</v>
      </c>
      <c r="L168" s="179">
        <f t="shared" si="94"/>
        <v>-0.5657534246575342</v>
      </c>
      <c r="M168" s="175" t="s">
        <v>605</v>
      </c>
      <c r="N168" s="183">
        <v>43627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61">
        <v>52</v>
      </c>
      <c r="B169" s="162">
        <v>42472</v>
      </c>
      <c r="C169" s="162"/>
      <c r="D169" s="163" t="s">
        <v>693</v>
      </c>
      <c r="E169" s="164" t="s">
        <v>592</v>
      </c>
      <c r="F169" s="165">
        <v>93</v>
      </c>
      <c r="G169" s="164"/>
      <c r="H169" s="164">
        <v>149</v>
      </c>
      <c r="I169" s="166">
        <v>140</v>
      </c>
      <c r="J169" s="167" t="s">
        <v>694</v>
      </c>
      <c r="K169" s="168">
        <f t="shared" si="93"/>
        <v>56</v>
      </c>
      <c r="L169" s="169">
        <f t="shared" si="94"/>
        <v>0.60215053763440862</v>
      </c>
      <c r="M169" s="164" t="s">
        <v>595</v>
      </c>
      <c r="N169" s="170">
        <v>42740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61">
        <v>53</v>
      </c>
      <c r="B170" s="162">
        <v>42472</v>
      </c>
      <c r="C170" s="162"/>
      <c r="D170" s="163" t="s">
        <v>695</v>
      </c>
      <c r="E170" s="164" t="s">
        <v>592</v>
      </c>
      <c r="F170" s="165">
        <v>130</v>
      </c>
      <c r="G170" s="164"/>
      <c r="H170" s="164">
        <v>150</v>
      </c>
      <c r="I170" s="166" t="s">
        <v>696</v>
      </c>
      <c r="J170" s="167" t="s">
        <v>680</v>
      </c>
      <c r="K170" s="168">
        <f t="shared" si="93"/>
        <v>20</v>
      </c>
      <c r="L170" s="169">
        <f t="shared" si="94"/>
        <v>0.15384615384615385</v>
      </c>
      <c r="M170" s="164" t="s">
        <v>595</v>
      </c>
      <c r="N170" s="170">
        <v>42564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61">
        <v>54</v>
      </c>
      <c r="B171" s="162">
        <v>42473</v>
      </c>
      <c r="C171" s="162"/>
      <c r="D171" s="163" t="s">
        <v>697</v>
      </c>
      <c r="E171" s="164" t="s">
        <v>592</v>
      </c>
      <c r="F171" s="165">
        <v>196</v>
      </c>
      <c r="G171" s="164"/>
      <c r="H171" s="164">
        <v>299</v>
      </c>
      <c r="I171" s="166">
        <v>299</v>
      </c>
      <c r="J171" s="167" t="s">
        <v>680</v>
      </c>
      <c r="K171" s="168">
        <v>103</v>
      </c>
      <c r="L171" s="169">
        <v>0.52551020408163296</v>
      </c>
      <c r="M171" s="164" t="s">
        <v>595</v>
      </c>
      <c r="N171" s="170">
        <v>42620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61">
        <v>55</v>
      </c>
      <c r="B172" s="162">
        <v>42473</v>
      </c>
      <c r="C172" s="162"/>
      <c r="D172" s="163" t="s">
        <v>698</v>
      </c>
      <c r="E172" s="164" t="s">
        <v>592</v>
      </c>
      <c r="F172" s="165">
        <v>88</v>
      </c>
      <c r="G172" s="164"/>
      <c r="H172" s="164">
        <v>103</v>
      </c>
      <c r="I172" s="166">
        <v>103</v>
      </c>
      <c r="J172" s="167" t="s">
        <v>680</v>
      </c>
      <c r="K172" s="168">
        <v>15</v>
      </c>
      <c r="L172" s="169">
        <v>0.170454545454545</v>
      </c>
      <c r="M172" s="164" t="s">
        <v>595</v>
      </c>
      <c r="N172" s="170">
        <v>42530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1">
        <v>56</v>
      </c>
      <c r="B173" s="162">
        <v>42492</v>
      </c>
      <c r="C173" s="162"/>
      <c r="D173" s="163" t="s">
        <v>699</v>
      </c>
      <c r="E173" s="164" t="s">
        <v>592</v>
      </c>
      <c r="F173" s="165">
        <v>127.5</v>
      </c>
      <c r="G173" s="164"/>
      <c r="H173" s="164">
        <v>148</v>
      </c>
      <c r="I173" s="166" t="s">
        <v>700</v>
      </c>
      <c r="J173" s="167" t="s">
        <v>680</v>
      </c>
      <c r="K173" s="168">
        <f t="shared" ref="K173:K177" si="95">H173-F173</f>
        <v>20.5</v>
      </c>
      <c r="L173" s="169">
        <f t="shared" ref="L173:L177" si="96">K173/F173</f>
        <v>0.16078431372549021</v>
      </c>
      <c r="M173" s="164" t="s">
        <v>595</v>
      </c>
      <c r="N173" s="170">
        <v>42564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1">
        <v>57</v>
      </c>
      <c r="B174" s="162">
        <v>42493</v>
      </c>
      <c r="C174" s="162"/>
      <c r="D174" s="163" t="s">
        <v>701</v>
      </c>
      <c r="E174" s="164" t="s">
        <v>592</v>
      </c>
      <c r="F174" s="165">
        <v>675</v>
      </c>
      <c r="G174" s="164"/>
      <c r="H174" s="164">
        <v>815</v>
      </c>
      <c r="I174" s="166" t="s">
        <v>702</v>
      </c>
      <c r="J174" s="167" t="s">
        <v>680</v>
      </c>
      <c r="K174" s="168">
        <f t="shared" si="95"/>
        <v>140</v>
      </c>
      <c r="L174" s="169">
        <f t="shared" si="96"/>
        <v>0.2074074074074074</v>
      </c>
      <c r="M174" s="164" t="s">
        <v>595</v>
      </c>
      <c r="N174" s="170">
        <v>43154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1">
        <v>58</v>
      </c>
      <c r="B175" s="172">
        <v>42522</v>
      </c>
      <c r="C175" s="172"/>
      <c r="D175" s="173" t="s">
        <v>703</v>
      </c>
      <c r="E175" s="174" t="s">
        <v>592</v>
      </c>
      <c r="F175" s="175">
        <v>500</v>
      </c>
      <c r="G175" s="175"/>
      <c r="H175" s="176">
        <v>232.5</v>
      </c>
      <c r="I175" s="176" t="s">
        <v>704</v>
      </c>
      <c r="J175" s="177" t="s">
        <v>705</v>
      </c>
      <c r="K175" s="178">
        <f t="shared" si="95"/>
        <v>-267.5</v>
      </c>
      <c r="L175" s="179">
        <f t="shared" si="96"/>
        <v>-0.53500000000000003</v>
      </c>
      <c r="M175" s="175" t="s">
        <v>605</v>
      </c>
      <c r="N175" s="172">
        <v>43735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1">
        <v>59</v>
      </c>
      <c r="B176" s="162">
        <v>42527</v>
      </c>
      <c r="C176" s="162"/>
      <c r="D176" s="163" t="s">
        <v>543</v>
      </c>
      <c r="E176" s="164" t="s">
        <v>592</v>
      </c>
      <c r="F176" s="165">
        <v>110</v>
      </c>
      <c r="G176" s="164"/>
      <c r="H176" s="164">
        <v>126.5</v>
      </c>
      <c r="I176" s="166">
        <v>125</v>
      </c>
      <c r="J176" s="167" t="s">
        <v>632</v>
      </c>
      <c r="K176" s="168">
        <f t="shared" si="95"/>
        <v>16.5</v>
      </c>
      <c r="L176" s="169">
        <f t="shared" si="96"/>
        <v>0.15</v>
      </c>
      <c r="M176" s="164" t="s">
        <v>595</v>
      </c>
      <c r="N176" s="170">
        <v>42552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1">
        <v>60</v>
      </c>
      <c r="B177" s="162">
        <v>42538</v>
      </c>
      <c r="C177" s="162"/>
      <c r="D177" s="163" t="s">
        <v>706</v>
      </c>
      <c r="E177" s="164" t="s">
        <v>592</v>
      </c>
      <c r="F177" s="165">
        <v>44</v>
      </c>
      <c r="G177" s="164"/>
      <c r="H177" s="164">
        <v>69.5</v>
      </c>
      <c r="I177" s="166">
        <v>69.5</v>
      </c>
      <c r="J177" s="167" t="s">
        <v>707</v>
      </c>
      <c r="K177" s="168">
        <f t="shared" si="95"/>
        <v>25.5</v>
      </c>
      <c r="L177" s="169">
        <f t="shared" si="96"/>
        <v>0.57954545454545459</v>
      </c>
      <c r="M177" s="164" t="s">
        <v>595</v>
      </c>
      <c r="N177" s="170">
        <v>42977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61">
        <v>61</v>
      </c>
      <c r="B178" s="162">
        <v>42549</v>
      </c>
      <c r="C178" s="162"/>
      <c r="D178" s="163" t="s">
        <v>708</v>
      </c>
      <c r="E178" s="164" t="s">
        <v>592</v>
      </c>
      <c r="F178" s="165">
        <v>262.5</v>
      </c>
      <c r="G178" s="164"/>
      <c r="H178" s="164">
        <v>340</v>
      </c>
      <c r="I178" s="166">
        <v>333</v>
      </c>
      <c r="J178" s="167" t="s">
        <v>709</v>
      </c>
      <c r="K178" s="168">
        <v>77.5</v>
      </c>
      <c r="L178" s="169">
        <v>0.29523809523809502</v>
      </c>
      <c r="M178" s="164" t="s">
        <v>595</v>
      </c>
      <c r="N178" s="170">
        <v>43017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61">
        <v>62</v>
      </c>
      <c r="B179" s="162">
        <v>42549</v>
      </c>
      <c r="C179" s="162"/>
      <c r="D179" s="163" t="s">
        <v>710</v>
      </c>
      <c r="E179" s="164" t="s">
        <v>592</v>
      </c>
      <c r="F179" s="165">
        <v>840</v>
      </c>
      <c r="G179" s="164"/>
      <c r="H179" s="164">
        <v>1230</v>
      </c>
      <c r="I179" s="166">
        <v>1230</v>
      </c>
      <c r="J179" s="167" t="s">
        <v>680</v>
      </c>
      <c r="K179" s="168">
        <v>390</v>
      </c>
      <c r="L179" s="169">
        <v>0.46428571428571402</v>
      </c>
      <c r="M179" s="164" t="s">
        <v>595</v>
      </c>
      <c r="N179" s="170">
        <v>42649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4">
        <v>63</v>
      </c>
      <c r="B180" s="185">
        <v>42556</v>
      </c>
      <c r="C180" s="185"/>
      <c r="D180" s="186" t="s">
        <v>711</v>
      </c>
      <c r="E180" s="187" t="s">
        <v>592</v>
      </c>
      <c r="F180" s="187">
        <v>395</v>
      </c>
      <c r="G180" s="188"/>
      <c r="H180" s="188">
        <f>(468.5+342.5)/2</f>
        <v>405.5</v>
      </c>
      <c r="I180" s="188">
        <v>510</v>
      </c>
      <c r="J180" s="189" t="s">
        <v>712</v>
      </c>
      <c r="K180" s="190">
        <f t="shared" ref="K180:K186" si="97">H180-F180</f>
        <v>10.5</v>
      </c>
      <c r="L180" s="191">
        <f t="shared" ref="L180:L186" si="98">K180/F180</f>
        <v>2.6582278481012658E-2</v>
      </c>
      <c r="M180" s="187" t="s">
        <v>613</v>
      </c>
      <c r="N180" s="185">
        <v>43606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1">
        <v>64</v>
      </c>
      <c r="B181" s="172">
        <v>42584</v>
      </c>
      <c r="C181" s="172"/>
      <c r="D181" s="173" t="s">
        <v>713</v>
      </c>
      <c r="E181" s="174" t="s">
        <v>604</v>
      </c>
      <c r="F181" s="175">
        <f>169.5-12.8</f>
        <v>156.69999999999999</v>
      </c>
      <c r="G181" s="175"/>
      <c r="H181" s="176">
        <v>77</v>
      </c>
      <c r="I181" s="176" t="s">
        <v>714</v>
      </c>
      <c r="J181" s="177" t="s">
        <v>715</v>
      </c>
      <c r="K181" s="178">
        <f t="shared" si="97"/>
        <v>-79.699999999999989</v>
      </c>
      <c r="L181" s="179">
        <f t="shared" si="98"/>
        <v>-0.50861518825781749</v>
      </c>
      <c r="M181" s="175" t="s">
        <v>605</v>
      </c>
      <c r="N181" s="172">
        <v>43522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1">
        <v>65</v>
      </c>
      <c r="B182" s="172">
        <v>42586</v>
      </c>
      <c r="C182" s="172"/>
      <c r="D182" s="173" t="s">
        <v>716</v>
      </c>
      <c r="E182" s="174" t="s">
        <v>592</v>
      </c>
      <c r="F182" s="175">
        <v>400</v>
      </c>
      <c r="G182" s="175"/>
      <c r="H182" s="176">
        <v>305</v>
      </c>
      <c r="I182" s="176">
        <v>475</v>
      </c>
      <c r="J182" s="177" t="s">
        <v>717</v>
      </c>
      <c r="K182" s="178">
        <f t="shared" si="97"/>
        <v>-95</v>
      </c>
      <c r="L182" s="179">
        <f t="shared" si="98"/>
        <v>-0.23749999999999999</v>
      </c>
      <c r="M182" s="175" t="s">
        <v>605</v>
      </c>
      <c r="N182" s="172">
        <v>43606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1">
        <v>66</v>
      </c>
      <c r="B183" s="162">
        <v>42593</v>
      </c>
      <c r="C183" s="162"/>
      <c r="D183" s="163" t="s">
        <v>718</v>
      </c>
      <c r="E183" s="164" t="s">
        <v>592</v>
      </c>
      <c r="F183" s="165">
        <v>86.5</v>
      </c>
      <c r="G183" s="164"/>
      <c r="H183" s="164">
        <v>130</v>
      </c>
      <c r="I183" s="166">
        <v>130</v>
      </c>
      <c r="J183" s="167" t="s">
        <v>719</v>
      </c>
      <c r="K183" s="168">
        <f t="shared" si="97"/>
        <v>43.5</v>
      </c>
      <c r="L183" s="169">
        <f t="shared" si="98"/>
        <v>0.50289017341040465</v>
      </c>
      <c r="M183" s="164" t="s">
        <v>595</v>
      </c>
      <c r="N183" s="170">
        <v>43091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1">
        <v>67</v>
      </c>
      <c r="B184" s="172">
        <v>42600</v>
      </c>
      <c r="C184" s="172"/>
      <c r="D184" s="173" t="s">
        <v>122</v>
      </c>
      <c r="E184" s="174" t="s">
        <v>592</v>
      </c>
      <c r="F184" s="175">
        <v>133.5</v>
      </c>
      <c r="G184" s="175"/>
      <c r="H184" s="176">
        <v>126.5</v>
      </c>
      <c r="I184" s="176">
        <v>178</v>
      </c>
      <c r="J184" s="177" t="s">
        <v>720</v>
      </c>
      <c r="K184" s="178">
        <f t="shared" si="97"/>
        <v>-7</v>
      </c>
      <c r="L184" s="179">
        <f t="shared" si="98"/>
        <v>-5.2434456928838954E-2</v>
      </c>
      <c r="M184" s="175" t="s">
        <v>605</v>
      </c>
      <c r="N184" s="172">
        <v>42615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61">
        <v>68</v>
      </c>
      <c r="B185" s="162">
        <v>42613</v>
      </c>
      <c r="C185" s="162"/>
      <c r="D185" s="163" t="s">
        <v>721</v>
      </c>
      <c r="E185" s="164" t="s">
        <v>592</v>
      </c>
      <c r="F185" s="165">
        <v>560</v>
      </c>
      <c r="G185" s="164"/>
      <c r="H185" s="164">
        <v>725</v>
      </c>
      <c r="I185" s="166">
        <v>725</v>
      </c>
      <c r="J185" s="167" t="s">
        <v>626</v>
      </c>
      <c r="K185" s="168">
        <f t="shared" si="97"/>
        <v>165</v>
      </c>
      <c r="L185" s="169">
        <f t="shared" si="98"/>
        <v>0.29464285714285715</v>
      </c>
      <c r="M185" s="164" t="s">
        <v>595</v>
      </c>
      <c r="N185" s="170">
        <v>42456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61">
        <v>69</v>
      </c>
      <c r="B186" s="162">
        <v>42614</v>
      </c>
      <c r="C186" s="162"/>
      <c r="D186" s="163" t="s">
        <v>722</v>
      </c>
      <c r="E186" s="164" t="s">
        <v>592</v>
      </c>
      <c r="F186" s="165">
        <v>160.5</v>
      </c>
      <c r="G186" s="164"/>
      <c r="H186" s="164">
        <v>210</v>
      </c>
      <c r="I186" s="166">
        <v>210</v>
      </c>
      <c r="J186" s="167" t="s">
        <v>626</v>
      </c>
      <c r="K186" s="168">
        <f t="shared" si="97"/>
        <v>49.5</v>
      </c>
      <c r="L186" s="169">
        <f t="shared" si="98"/>
        <v>0.30841121495327101</v>
      </c>
      <c r="M186" s="164" t="s">
        <v>595</v>
      </c>
      <c r="N186" s="170">
        <v>42871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1">
        <v>70</v>
      </c>
      <c r="B187" s="162">
        <v>42646</v>
      </c>
      <c r="C187" s="162"/>
      <c r="D187" s="163" t="s">
        <v>416</v>
      </c>
      <c r="E187" s="164" t="s">
        <v>592</v>
      </c>
      <c r="F187" s="165">
        <v>430</v>
      </c>
      <c r="G187" s="164"/>
      <c r="H187" s="164">
        <v>596</v>
      </c>
      <c r="I187" s="166">
        <v>575</v>
      </c>
      <c r="J187" s="167" t="s">
        <v>723</v>
      </c>
      <c r="K187" s="168">
        <v>166</v>
      </c>
      <c r="L187" s="169">
        <v>0.38604651162790699</v>
      </c>
      <c r="M187" s="164" t="s">
        <v>595</v>
      </c>
      <c r="N187" s="170">
        <v>42769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61">
        <v>71</v>
      </c>
      <c r="B188" s="162">
        <v>42657</v>
      </c>
      <c r="C188" s="162"/>
      <c r="D188" s="163" t="s">
        <v>724</v>
      </c>
      <c r="E188" s="164" t="s">
        <v>592</v>
      </c>
      <c r="F188" s="165">
        <v>280</v>
      </c>
      <c r="G188" s="164"/>
      <c r="H188" s="164">
        <v>345</v>
      </c>
      <c r="I188" s="166">
        <v>345</v>
      </c>
      <c r="J188" s="167" t="s">
        <v>626</v>
      </c>
      <c r="K188" s="168">
        <f t="shared" ref="K188:K193" si="99">H188-F188</f>
        <v>65</v>
      </c>
      <c r="L188" s="169">
        <f t="shared" ref="L188:L189" si="100">K188/F188</f>
        <v>0.23214285714285715</v>
      </c>
      <c r="M188" s="164" t="s">
        <v>595</v>
      </c>
      <c r="N188" s="170">
        <v>42814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61">
        <v>72</v>
      </c>
      <c r="B189" s="162">
        <v>42657</v>
      </c>
      <c r="C189" s="162"/>
      <c r="D189" s="163" t="s">
        <v>725</v>
      </c>
      <c r="E189" s="164" t="s">
        <v>592</v>
      </c>
      <c r="F189" s="165">
        <v>245</v>
      </c>
      <c r="G189" s="164"/>
      <c r="H189" s="164">
        <v>325.5</v>
      </c>
      <c r="I189" s="166">
        <v>330</v>
      </c>
      <c r="J189" s="167" t="s">
        <v>726</v>
      </c>
      <c r="K189" s="168">
        <f t="shared" si="99"/>
        <v>80.5</v>
      </c>
      <c r="L189" s="169">
        <f t="shared" si="100"/>
        <v>0.32857142857142857</v>
      </c>
      <c r="M189" s="164" t="s">
        <v>595</v>
      </c>
      <c r="N189" s="170">
        <v>42769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61">
        <v>73</v>
      </c>
      <c r="B190" s="162">
        <v>42660</v>
      </c>
      <c r="C190" s="162"/>
      <c r="D190" s="163" t="s">
        <v>727</v>
      </c>
      <c r="E190" s="164" t="s">
        <v>592</v>
      </c>
      <c r="F190" s="165">
        <v>125</v>
      </c>
      <c r="G190" s="164"/>
      <c r="H190" s="164">
        <v>160</v>
      </c>
      <c r="I190" s="166">
        <v>160</v>
      </c>
      <c r="J190" s="167" t="s">
        <v>680</v>
      </c>
      <c r="K190" s="168">
        <f t="shared" si="99"/>
        <v>35</v>
      </c>
      <c r="L190" s="169">
        <v>0.28000000000000003</v>
      </c>
      <c r="M190" s="164" t="s">
        <v>595</v>
      </c>
      <c r="N190" s="170">
        <v>42803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61">
        <v>74</v>
      </c>
      <c r="B191" s="162">
        <v>42660</v>
      </c>
      <c r="C191" s="162"/>
      <c r="D191" s="163" t="s">
        <v>728</v>
      </c>
      <c r="E191" s="164" t="s">
        <v>592</v>
      </c>
      <c r="F191" s="165">
        <v>114</v>
      </c>
      <c r="G191" s="164"/>
      <c r="H191" s="164">
        <v>145</v>
      </c>
      <c r="I191" s="166">
        <v>145</v>
      </c>
      <c r="J191" s="167" t="s">
        <v>680</v>
      </c>
      <c r="K191" s="168">
        <f t="shared" si="99"/>
        <v>31</v>
      </c>
      <c r="L191" s="169">
        <f t="shared" ref="L191:L193" si="101">K191/F191</f>
        <v>0.27192982456140352</v>
      </c>
      <c r="M191" s="164" t="s">
        <v>595</v>
      </c>
      <c r="N191" s="170">
        <v>42859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61">
        <v>75</v>
      </c>
      <c r="B192" s="162">
        <v>42660</v>
      </c>
      <c r="C192" s="162"/>
      <c r="D192" s="163" t="s">
        <v>729</v>
      </c>
      <c r="E192" s="164" t="s">
        <v>592</v>
      </c>
      <c r="F192" s="165">
        <v>212</v>
      </c>
      <c r="G192" s="164"/>
      <c r="H192" s="164">
        <v>280</v>
      </c>
      <c r="I192" s="166">
        <v>276</v>
      </c>
      <c r="J192" s="167" t="s">
        <v>730</v>
      </c>
      <c r="K192" s="168">
        <f t="shared" si="99"/>
        <v>68</v>
      </c>
      <c r="L192" s="169">
        <f t="shared" si="101"/>
        <v>0.32075471698113206</v>
      </c>
      <c r="M192" s="164" t="s">
        <v>595</v>
      </c>
      <c r="N192" s="170">
        <v>42858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61">
        <v>76</v>
      </c>
      <c r="B193" s="162">
        <v>42678</v>
      </c>
      <c r="C193" s="162"/>
      <c r="D193" s="163" t="s">
        <v>465</v>
      </c>
      <c r="E193" s="164" t="s">
        <v>592</v>
      </c>
      <c r="F193" s="165">
        <v>155</v>
      </c>
      <c r="G193" s="164"/>
      <c r="H193" s="164">
        <v>210</v>
      </c>
      <c r="I193" s="166">
        <v>210</v>
      </c>
      <c r="J193" s="167" t="s">
        <v>731</v>
      </c>
      <c r="K193" s="168">
        <f t="shared" si="99"/>
        <v>55</v>
      </c>
      <c r="L193" s="169">
        <f t="shared" si="101"/>
        <v>0.35483870967741937</v>
      </c>
      <c r="M193" s="164" t="s">
        <v>595</v>
      </c>
      <c r="N193" s="170">
        <v>42944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1">
        <v>77</v>
      </c>
      <c r="B194" s="172">
        <v>42710</v>
      </c>
      <c r="C194" s="172"/>
      <c r="D194" s="173" t="s">
        <v>732</v>
      </c>
      <c r="E194" s="174" t="s">
        <v>592</v>
      </c>
      <c r="F194" s="175">
        <v>150.5</v>
      </c>
      <c r="G194" s="175"/>
      <c r="H194" s="176">
        <v>72.5</v>
      </c>
      <c r="I194" s="176">
        <v>174</v>
      </c>
      <c r="J194" s="177" t="s">
        <v>733</v>
      </c>
      <c r="K194" s="178">
        <v>-78</v>
      </c>
      <c r="L194" s="179">
        <v>-0.51827242524916906</v>
      </c>
      <c r="M194" s="175" t="s">
        <v>605</v>
      </c>
      <c r="N194" s="172">
        <v>43333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61">
        <v>78</v>
      </c>
      <c r="B195" s="162">
        <v>42712</v>
      </c>
      <c r="C195" s="162"/>
      <c r="D195" s="163" t="s">
        <v>734</v>
      </c>
      <c r="E195" s="164" t="s">
        <v>592</v>
      </c>
      <c r="F195" s="165">
        <v>380</v>
      </c>
      <c r="G195" s="164"/>
      <c r="H195" s="164">
        <v>478</v>
      </c>
      <c r="I195" s="166">
        <v>468</v>
      </c>
      <c r="J195" s="167" t="s">
        <v>680</v>
      </c>
      <c r="K195" s="168">
        <f t="shared" ref="K195:K197" si="102">H195-F195</f>
        <v>98</v>
      </c>
      <c r="L195" s="169">
        <f t="shared" ref="L195:L197" si="103">K195/F195</f>
        <v>0.25789473684210529</v>
      </c>
      <c r="M195" s="164" t="s">
        <v>595</v>
      </c>
      <c r="N195" s="170">
        <v>43025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61">
        <v>79</v>
      </c>
      <c r="B196" s="162">
        <v>42734</v>
      </c>
      <c r="C196" s="162"/>
      <c r="D196" s="163" t="s">
        <v>121</v>
      </c>
      <c r="E196" s="164" t="s">
        <v>592</v>
      </c>
      <c r="F196" s="165">
        <v>305</v>
      </c>
      <c r="G196" s="164"/>
      <c r="H196" s="164">
        <v>375</v>
      </c>
      <c r="I196" s="166">
        <v>375</v>
      </c>
      <c r="J196" s="167" t="s">
        <v>680</v>
      </c>
      <c r="K196" s="168">
        <f t="shared" si="102"/>
        <v>70</v>
      </c>
      <c r="L196" s="169">
        <f t="shared" si="103"/>
        <v>0.22950819672131148</v>
      </c>
      <c r="M196" s="164" t="s">
        <v>595</v>
      </c>
      <c r="N196" s="170">
        <v>42768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61">
        <v>80</v>
      </c>
      <c r="B197" s="162">
        <v>42739</v>
      </c>
      <c r="C197" s="162"/>
      <c r="D197" s="163" t="s">
        <v>104</v>
      </c>
      <c r="E197" s="164" t="s">
        <v>592</v>
      </c>
      <c r="F197" s="165">
        <v>99.5</v>
      </c>
      <c r="G197" s="164"/>
      <c r="H197" s="164">
        <v>158</v>
      </c>
      <c r="I197" s="166">
        <v>158</v>
      </c>
      <c r="J197" s="167" t="s">
        <v>680</v>
      </c>
      <c r="K197" s="168">
        <f t="shared" si="102"/>
        <v>58.5</v>
      </c>
      <c r="L197" s="169">
        <f t="shared" si="103"/>
        <v>0.5879396984924623</v>
      </c>
      <c r="M197" s="164" t="s">
        <v>595</v>
      </c>
      <c r="N197" s="170">
        <v>42898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61">
        <v>81</v>
      </c>
      <c r="B198" s="162">
        <v>42739</v>
      </c>
      <c r="C198" s="162"/>
      <c r="D198" s="163" t="s">
        <v>104</v>
      </c>
      <c r="E198" s="164" t="s">
        <v>592</v>
      </c>
      <c r="F198" s="165">
        <v>99.5</v>
      </c>
      <c r="G198" s="164"/>
      <c r="H198" s="164">
        <v>158</v>
      </c>
      <c r="I198" s="166">
        <v>158</v>
      </c>
      <c r="J198" s="167" t="s">
        <v>680</v>
      </c>
      <c r="K198" s="168">
        <v>58.5</v>
      </c>
      <c r="L198" s="169">
        <v>0.58793969849246197</v>
      </c>
      <c r="M198" s="164" t="s">
        <v>595</v>
      </c>
      <c r="N198" s="170">
        <v>42898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61">
        <v>82</v>
      </c>
      <c r="B199" s="162">
        <v>42786</v>
      </c>
      <c r="C199" s="162"/>
      <c r="D199" s="163" t="s">
        <v>210</v>
      </c>
      <c r="E199" s="164" t="s">
        <v>592</v>
      </c>
      <c r="F199" s="165">
        <v>140.5</v>
      </c>
      <c r="G199" s="164"/>
      <c r="H199" s="164">
        <v>220</v>
      </c>
      <c r="I199" s="166">
        <v>220</v>
      </c>
      <c r="J199" s="167" t="s">
        <v>680</v>
      </c>
      <c r="K199" s="168">
        <f>H199-F199</f>
        <v>79.5</v>
      </c>
      <c r="L199" s="169">
        <f>K199/F199</f>
        <v>0.5658362989323843</v>
      </c>
      <c r="M199" s="164" t="s">
        <v>595</v>
      </c>
      <c r="N199" s="170">
        <v>42864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61">
        <v>83</v>
      </c>
      <c r="B200" s="162">
        <v>42786</v>
      </c>
      <c r="C200" s="162"/>
      <c r="D200" s="163" t="s">
        <v>735</v>
      </c>
      <c r="E200" s="164" t="s">
        <v>592</v>
      </c>
      <c r="F200" s="165">
        <v>202.5</v>
      </c>
      <c r="G200" s="164"/>
      <c r="H200" s="164">
        <v>234</v>
      </c>
      <c r="I200" s="166">
        <v>234</v>
      </c>
      <c r="J200" s="167" t="s">
        <v>680</v>
      </c>
      <c r="K200" s="168">
        <v>31.5</v>
      </c>
      <c r="L200" s="169">
        <v>0.155555555555556</v>
      </c>
      <c r="M200" s="164" t="s">
        <v>595</v>
      </c>
      <c r="N200" s="170">
        <v>42836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61">
        <v>84</v>
      </c>
      <c r="B201" s="162">
        <v>42818</v>
      </c>
      <c r="C201" s="162"/>
      <c r="D201" s="163" t="s">
        <v>736</v>
      </c>
      <c r="E201" s="164" t="s">
        <v>592</v>
      </c>
      <c r="F201" s="165">
        <v>300.5</v>
      </c>
      <c r="G201" s="164"/>
      <c r="H201" s="164">
        <v>417.5</v>
      </c>
      <c r="I201" s="166">
        <v>420</v>
      </c>
      <c r="J201" s="167" t="s">
        <v>737</v>
      </c>
      <c r="K201" s="168">
        <f>H201-F201</f>
        <v>117</v>
      </c>
      <c r="L201" s="169">
        <f>K201/F201</f>
        <v>0.38935108153078202</v>
      </c>
      <c r="M201" s="164" t="s">
        <v>595</v>
      </c>
      <c r="N201" s="170">
        <v>43070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61">
        <v>85</v>
      </c>
      <c r="B202" s="162">
        <v>42818</v>
      </c>
      <c r="C202" s="162"/>
      <c r="D202" s="163" t="s">
        <v>710</v>
      </c>
      <c r="E202" s="164" t="s">
        <v>592</v>
      </c>
      <c r="F202" s="165">
        <v>850</v>
      </c>
      <c r="G202" s="164"/>
      <c r="H202" s="164">
        <v>1042.5</v>
      </c>
      <c r="I202" s="166">
        <v>1023</v>
      </c>
      <c r="J202" s="167" t="s">
        <v>738</v>
      </c>
      <c r="K202" s="168">
        <v>192.5</v>
      </c>
      <c r="L202" s="169">
        <v>0.22647058823529401</v>
      </c>
      <c r="M202" s="164" t="s">
        <v>595</v>
      </c>
      <c r="N202" s="170">
        <v>42830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61">
        <v>86</v>
      </c>
      <c r="B203" s="162">
        <v>42830</v>
      </c>
      <c r="C203" s="162"/>
      <c r="D203" s="163" t="s">
        <v>496</v>
      </c>
      <c r="E203" s="164" t="s">
        <v>592</v>
      </c>
      <c r="F203" s="165">
        <v>785</v>
      </c>
      <c r="G203" s="164"/>
      <c r="H203" s="164">
        <v>930</v>
      </c>
      <c r="I203" s="166">
        <v>920</v>
      </c>
      <c r="J203" s="167" t="s">
        <v>739</v>
      </c>
      <c r="K203" s="168">
        <f>H203-F203</f>
        <v>145</v>
      </c>
      <c r="L203" s="169">
        <f>K203/F203</f>
        <v>0.18471337579617833</v>
      </c>
      <c r="M203" s="164" t="s">
        <v>595</v>
      </c>
      <c r="N203" s="170">
        <v>42976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1">
        <v>87</v>
      </c>
      <c r="B204" s="172">
        <v>42831</v>
      </c>
      <c r="C204" s="172"/>
      <c r="D204" s="173" t="s">
        <v>740</v>
      </c>
      <c r="E204" s="174" t="s">
        <v>592</v>
      </c>
      <c r="F204" s="175">
        <v>40</v>
      </c>
      <c r="G204" s="175"/>
      <c r="H204" s="176">
        <v>13.1</v>
      </c>
      <c r="I204" s="176">
        <v>60</v>
      </c>
      <c r="J204" s="177" t="s">
        <v>741</v>
      </c>
      <c r="K204" s="178">
        <v>-26.9</v>
      </c>
      <c r="L204" s="179">
        <v>-0.67249999999999999</v>
      </c>
      <c r="M204" s="175" t="s">
        <v>605</v>
      </c>
      <c r="N204" s="172">
        <v>43138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1">
        <v>88</v>
      </c>
      <c r="B205" s="162">
        <v>42837</v>
      </c>
      <c r="C205" s="162"/>
      <c r="D205" s="163" t="s">
        <v>102</v>
      </c>
      <c r="E205" s="164" t="s">
        <v>592</v>
      </c>
      <c r="F205" s="165">
        <v>289.5</v>
      </c>
      <c r="G205" s="164"/>
      <c r="H205" s="164">
        <v>354</v>
      </c>
      <c r="I205" s="166">
        <v>360</v>
      </c>
      <c r="J205" s="167" t="s">
        <v>742</v>
      </c>
      <c r="K205" s="168">
        <f t="shared" ref="K205:K213" si="104">H205-F205</f>
        <v>64.5</v>
      </c>
      <c r="L205" s="169">
        <f t="shared" ref="L205:L213" si="105">K205/F205</f>
        <v>0.22279792746113988</v>
      </c>
      <c r="M205" s="164" t="s">
        <v>595</v>
      </c>
      <c r="N205" s="170">
        <v>43040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61">
        <v>89</v>
      </c>
      <c r="B206" s="162">
        <v>42845</v>
      </c>
      <c r="C206" s="162"/>
      <c r="D206" s="163" t="s">
        <v>436</v>
      </c>
      <c r="E206" s="164" t="s">
        <v>592</v>
      </c>
      <c r="F206" s="165">
        <v>700</v>
      </c>
      <c r="G206" s="164"/>
      <c r="H206" s="164">
        <v>840</v>
      </c>
      <c r="I206" s="166">
        <v>840</v>
      </c>
      <c r="J206" s="167" t="s">
        <v>743</v>
      </c>
      <c r="K206" s="168">
        <f t="shared" si="104"/>
        <v>140</v>
      </c>
      <c r="L206" s="169">
        <f t="shared" si="105"/>
        <v>0.2</v>
      </c>
      <c r="M206" s="164" t="s">
        <v>595</v>
      </c>
      <c r="N206" s="170">
        <v>42893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61">
        <v>90</v>
      </c>
      <c r="B207" s="162">
        <v>42887</v>
      </c>
      <c r="C207" s="162"/>
      <c r="D207" s="163" t="s">
        <v>744</v>
      </c>
      <c r="E207" s="164" t="s">
        <v>592</v>
      </c>
      <c r="F207" s="165">
        <v>130</v>
      </c>
      <c r="G207" s="164"/>
      <c r="H207" s="164">
        <v>144.25</v>
      </c>
      <c r="I207" s="166">
        <v>170</v>
      </c>
      <c r="J207" s="167" t="s">
        <v>745</v>
      </c>
      <c r="K207" s="168">
        <f t="shared" si="104"/>
        <v>14.25</v>
      </c>
      <c r="L207" s="169">
        <f t="shared" si="105"/>
        <v>0.10961538461538461</v>
      </c>
      <c r="M207" s="164" t="s">
        <v>595</v>
      </c>
      <c r="N207" s="170">
        <v>43675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61">
        <v>91</v>
      </c>
      <c r="B208" s="162">
        <v>42901</v>
      </c>
      <c r="C208" s="162"/>
      <c r="D208" s="163" t="s">
        <v>746</v>
      </c>
      <c r="E208" s="164" t="s">
        <v>592</v>
      </c>
      <c r="F208" s="165">
        <v>214.5</v>
      </c>
      <c r="G208" s="164"/>
      <c r="H208" s="164">
        <v>262</v>
      </c>
      <c r="I208" s="166">
        <v>262</v>
      </c>
      <c r="J208" s="167" t="s">
        <v>615</v>
      </c>
      <c r="K208" s="168">
        <f t="shared" si="104"/>
        <v>47.5</v>
      </c>
      <c r="L208" s="169">
        <f t="shared" si="105"/>
        <v>0.22144522144522144</v>
      </c>
      <c r="M208" s="164" t="s">
        <v>595</v>
      </c>
      <c r="N208" s="170">
        <v>42977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2">
        <v>92</v>
      </c>
      <c r="B209" s="193">
        <v>42933</v>
      </c>
      <c r="C209" s="193"/>
      <c r="D209" s="194" t="s">
        <v>747</v>
      </c>
      <c r="E209" s="195" t="s">
        <v>592</v>
      </c>
      <c r="F209" s="196">
        <v>370</v>
      </c>
      <c r="G209" s="195"/>
      <c r="H209" s="195">
        <v>447.5</v>
      </c>
      <c r="I209" s="197">
        <v>450</v>
      </c>
      <c r="J209" s="198" t="s">
        <v>680</v>
      </c>
      <c r="K209" s="168">
        <f t="shared" si="104"/>
        <v>77.5</v>
      </c>
      <c r="L209" s="199">
        <f t="shared" si="105"/>
        <v>0.20945945945945946</v>
      </c>
      <c r="M209" s="195" t="s">
        <v>595</v>
      </c>
      <c r="N209" s="200">
        <v>43035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2">
        <v>93</v>
      </c>
      <c r="B210" s="193">
        <v>42943</v>
      </c>
      <c r="C210" s="193"/>
      <c r="D210" s="194" t="s">
        <v>208</v>
      </c>
      <c r="E210" s="195" t="s">
        <v>592</v>
      </c>
      <c r="F210" s="196">
        <v>657.5</v>
      </c>
      <c r="G210" s="195"/>
      <c r="H210" s="195">
        <v>825</v>
      </c>
      <c r="I210" s="197">
        <v>820</v>
      </c>
      <c r="J210" s="198" t="s">
        <v>680</v>
      </c>
      <c r="K210" s="168">
        <f t="shared" si="104"/>
        <v>167.5</v>
      </c>
      <c r="L210" s="199">
        <f t="shared" si="105"/>
        <v>0.25475285171102663</v>
      </c>
      <c r="M210" s="195" t="s">
        <v>595</v>
      </c>
      <c r="N210" s="200">
        <v>43090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61">
        <v>94</v>
      </c>
      <c r="B211" s="162">
        <v>42964</v>
      </c>
      <c r="C211" s="162"/>
      <c r="D211" s="163" t="s">
        <v>384</v>
      </c>
      <c r="E211" s="164" t="s">
        <v>592</v>
      </c>
      <c r="F211" s="165">
        <v>605</v>
      </c>
      <c r="G211" s="164"/>
      <c r="H211" s="164">
        <v>750</v>
      </c>
      <c r="I211" s="166">
        <v>750</v>
      </c>
      <c r="J211" s="167" t="s">
        <v>739</v>
      </c>
      <c r="K211" s="168">
        <f t="shared" si="104"/>
        <v>145</v>
      </c>
      <c r="L211" s="169">
        <f t="shared" si="105"/>
        <v>0.23966942148760331</v>
      </c>
      <c r="M211" s="164" t="s">
        <v>595</v>
      </c>
      <c r="N211" s="170">
        <v>43027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1">
        <v>95</v>
      </c>
      <c r="B212" s="172">
        <v>42979</v>
      </c>
      <c r="C212" s="172"/>
      <c r="D212" s="180" t="s">
        <v>748</v>
      </c>
      <c r="E212" s="175" t="s">
        <v>592</v>
      </c>
      <c r="F212" s="175">
        <v>255</v>
      </c>
      <c r="G212" s="176"/>
      <c r="H212" s="176">
        <v>217.25</v>
      </c>
      <c r="I212" s="176">
        <v>320</v>
      </c>
      <c r="J212" s="177" t="s">
        <v>749</v>
      </c>
      <c r="K212" s="178">
        <f t="shared" si="104"/>
        <v>-37.75</v>
      </c>
      <c r="L212" s="181">
        <f t="shared" si="105"/>
        <v>-0.14803921568627451</v>
      </c>
      <c r="M212" s="175" t="s">
        <v>605</v>
      </c>
      <c r="N212" s="172">
        <v>43661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61">
        <v>96</v>
      </c>
      <c r="B213" s="162">
        <v>42997</v>
      </c>
      <c r="C213" s="162"/>
      <c r="D213" s="163" t="s">
        <v>750</v>
      </c>
      <c r="E213" s="164" t="s">
        <v>592</v>
      </c>
      <c r="F213" s="165">
        <v>215</v>
      </c>
      <c r="G213" s="164"/>
      <c r="H213" s="164">
        <v>258</v>
      </c>
      <c r="I213" s="166">
        <v>258</v>
      </c>
      <c r="J213" s="167" t="s">
        <v>680</v>
      </c>
      <c r="K213" s="168">
        <f t="shared" si="104"/>
        <v>43</v>
      </c>
      <c r="L213" s="169">
        <f t="shared" si="105"/>
        <v>0.2</v>
      </c>
      <c r="M213" s="164" t="s">
        <v>595</v>
      </c>
      <c r="N213" s="170">
        <v>43040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61">
        <v>97</v>
      </c>
      <c r="B214" s="162">
        <v>42997</v>
      </c>
      <c r="C214" s="162"/>
      <c r="D214" s="163" t="s">
        <v>750</v>
      </c>
      <c r="E214" s="164" t="s">
        <v>592</v>
      </c>
      <c r="F214" s="165">
        <v>215</v>
      </c>
      <c r="G214" s="164"/>
      <c r="H214" s="164">
        <v>258</v>
      </c>
      <c r="I214" s="166">
        <v>258</v>
      </c>
      <c r="J214" s="198" t="s">
        <v>680</v>
      </c>
      <c r="K214" s="168">
        <v>43</v>
      </c>
      <c r="L214" s="169">
        <v>0.2</v>
      </c>
      <c r="M214" s="164" t="s">
        <v>595</v>
      </c>
      <c r="N214" s="170">
        <v>43040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2">
        <v>98</v>
      </c>
      <c r="B215" s="193">
        <v>42998</v>
      </c>
      <c r="C215" s="193"/>
      <c r="D215" s="194" t="s">
        <v>751</v>
      </c>
      <c r="E215" s="195" t="s">
        <v>592</v>
      </c>
      <c r="F215" s="165">
        <v>75</v>
      </c>
      <c r="G215" s="195"/>
      <c r="H215" s="195">
        <v>90</v>
      </c>
      <c r="I215" s="197">
        <v>90</v>
      </c>
      <c r="J215" s="167" t="s">
        <v>752</v>
      </c>
      <c r="K215" s="168">
        <f t="shared" ref="K215:K220" si="106">H215-F215</f>
        <v>15</v>
      </c>
      <c r="L215" s="169">
        <f t="shared" ref="L215:L220" si="107">K215/F215</f>
        <v>0.2</v>
      </c>
      <c r="M215" s="164" t="s">
        <v>595</v>
      </c>
      <c r="N215" s="170">
        <v>43019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2">
        <v>99</v>
      </c>
      <c r="B216" s="193">
        <v>43011</v>
      </c>
      <c r="C216" s="193"/>
      <c r="D216" s="194" t="s">
        <v>753</v>
      </c>
      <c r="E216" s="195" t="s">
        <v>592</v>
      </c>
      <c r="F216" s="196">
        <v>315</v>
      </c>
      <c r="G216" s="195"/>
      <c r="H216" s="195">
        <v>392</v>
      </c>
      <c r="I216" s="197">
        <v>384</v>
      </c>
      <c r="J216" s="198" t="s">
        <v>754</v>
      </c>
      <c r="K216" s="168">
        <f t="shared" si="106"/>
        <v>77</v>
      </c>
      <c r="L216" s="199">
        <f t="shared" si="107"/>
        <v>0.24444444444444444</v>
      </c>
      <c r="M216" s="195" t="s">
        <v>595</v>
      </c>
      <c r="N216" s="200">
        <v>43017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2">
        <v>100</v>
      </c>
      <c r="B217" s="193">
        <v>43013</v>
      </c>
      <c r="C217" s="193"/>
      <c r="D217" s="194" t="s">
        <v>469</v>
      </c>
      <c r="E217" s="195" t="s">
        <v>592</v>
      </c>
      <c r="F217" s="196">
        <v>145</v>
      </c>
      <c r="G217" s="195"/>
      <c r="H217" s="195">
        <v>179</v>
      </c>
      <c r="I217" s="197">
        <v>180</v>
      </c>
      <c r="J217" s="198" t="s">
        <v>755</v>
      </c>
      <c r="K217" s="168">
        <f t="shared" si="106"/>
        <v>34</v>
      </c>
      <c r="L217" s="199">
        <f t="shared" si="107"/>
        <v>0.23448275862068965</v>
      </c>
      <c r="M217" s="195" t="s">
        <v>595</v>
      </c>
      <c r="N217" s="200">
        <v>43025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2">
        <v>101</v>
      </c>
      <c r="B218" s="193">
        <v>43014</v>
      </c>
      <c r="C218" s="193"/>
      <c r="D218" s="194" t="s">
        <v>359</v>
      </c>
      <c r="E218" s="195" t="s">
        <v>592</v>
      </c>
      <c r="F218" s="196">
        <v>256</v>
      </c>
      <c r="G218" s="195"/>
      <c r="H218" s="195">
        <v>323</v>
      </c>
      <c r="I218" s="197">
        <v>320</v>
      </c>
      <c r="J218" s="198" t="s">
        <v>680</v>
      </c>
      <c r="K218" s="168">
        <f t="shared" si="106"/>
        <v>67</v>
      </c>
      <c r="L218" s="199">
        <f t="shared" si="107"/>
        <v>0.26171875</v>
      </c>
      <c r="M218" s="195" t="s">
        <v>595</v>
      </c>
      <c r="N218" s="200">
        <v>43067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2">
        <v>102</v>
      </c>
      <c r="B219" s="193">
        <v>43017</v>
      </c>
      <c r="C219" s="193"/>
      <c r="D219" s="194" t="s">
        <v>373</v>
      </c>
      <c r="E219" s="195" t="s">
        <v>592</v>
      </c>
      <c r="F219" s="196">
        <v>137.5</v>
      </c>
      <c r="G219" s="195"/>
      <c r="H219" s="195">
        <v>184</v>
      </c>
      <c r="I219" s="197">
        <v>183</v>
      </c>
      <c r="J219" s="198" t="s">
        <v>756</v>
      </c>
      <c r="K219" s="168">
        <f t="shared" si="106"/>
        <v>46.5</v>
      </c>
      <c r="L219" s="199">
        <f t="shared" si="107"/>
        <v>0.33818181818181819</v>
      </c>
      <c r="M219" s="195" t="s">
        <v>595</v>
      </c>
      <c r="N219" s="200">
        <v>43108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2">
        <v>103</v>
      </c>
      <c r="B220" s="193">
        <v>43018</v>
      </c>
      <c r="C220" s="193"/>
      <c r="D220" s="194" t="s">
        <v>757</v>
      </c>
      <c r="E220" s="195" t="s">
        <v>592</v>
      </c>
      <c r="F220" s="196">
        <v>125.5</v>
      </c>
      <c r="G220" s="195"/>
      <c r="H220" s="195">
        <v>158</v>
      </c>
      <c r="I220" s="197">
        <v>155</v>
      </c>
      <c r="J220" s="198" t="s">
        <v>758</v>
      </c>
      <c r="K220" s="168">
        <f t="shared" si="106"/>
        <v>32.5</v>
      </c>
      <c r="L220" s="199">
        <f t="shared" si="107"/>
        <v>0.25896414342629481</v>
      </c>
      <c r="M220" s="195" t="s">
        <v>595</v>
      </c>
      <c r="N220" s="200">
        <v>43067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2">
        <v>104</v>
      </c>
      <c r="B221" s="193">
        <v>43018</v>
      </c>
      <c r="C221" s="193"/>
      <c r="D221" s="194" t="s">
        <v>759</v>
      </c>
      <c r="E221" s="195" t="s">
        <v>592</v>
      </c>
      <c r="F221" s="196">
        <v>895</v>
      </c>
      <c r="G221" s="195"/>
      <c r="H221" s="195">
        <v>1122.5</v>
      </c>
      <c r="I221" s="197">
        <v>1078</v>
      </c>
      <c r="J221" s="198" t="s">
        <v>760</v>
      </c>
      <c r="K221" s="168">
        <v>227.5</v>
      </c>
      <c r="L221" s="199">
        <v>0.25418994413407803</v>
      </c>
      <c r="M221" s="195" t="s">
        <v>595</v>
      </c>
      <c r="N221" s="200">
        <v>43117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2">
        <v>105</v>
      </c>
      <c r="B222" s="193">
        <v>43020</v>
      </c>
      <c r="C222" s="193"/>
      <c r="D222" s="194" t="s">
        <v>368</v>
      </c>
      <c r="E222" s="195" t="s">
        <v>592</v>
      </c>
      <c r="F222" s="196">
        <v>525</v>
      </c>
      <c r="G222" s="195"/>
      <c r="H222" s="195">
        <v>629</v>
      </c>
      <c r="I222" s="197">
        <v>629</v>
      </c>
      <c r="J222" s="198" t="s">
        <v>680</v>
      </c>
      <c r="K222" s="168">
        <v>104</v>
      </c>
      <c r="L222" s="199">
        <v>0.19809523809523799</v>
      </c>
      <c r="M222" s="195" t="s">
        <v>595</v>
      </c>
      <c r="N222" s="200">
        <v>43119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2">
        <v>106</v>
      </c>
      <c r="B223" s="193">
        <v>43046</v>
      </c>
      <c r="C223" s="193"/>
      <c r="D223" s="194" t="s">
        <v>409</v>
      </c>
      <c r="E223" s="195" t="s">
        <v>592</v>
      </c>
      <c r="F223" s="196">
        <v>740</v>
      </c>
      <c r="G223" s="195"/>
      <c r="H223" s="195">
        <v>892.5</v>
      </c>
      <c r="I223" s="197">
        <v>900</v>
      </c>
      <c r="J223" s="198" t="s">
        <v>761</v>
      </c>
      <c r="K223" s="168">
        <f t="shared" ref="K223:K225" si="108">H223-F223</f>
        <v>152.5</v>
      </c>
      <c r="L223" s="199">
        <f t="shared" ref="L223:L225" si="109">K223/F223</f>
        <v>0.20608108108108109</v>
      </c>
      <c r="M223" s="195" t="s">
        <v>595</v>
      </c>
      <c r="N223" s="200">
        <v>43052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61">
        <v>107</v>
      </c>
      <c r="B224" s="162">
        <v>43073</v>
      </c>
      <c r="C224" s="162"/>
      <c r="D224" s="163" t="s">
        <v>762</v>
      </c>
      <c r="E224" s="164" t="s">
        <v>592</v>
      </c>
      <c r="F224" s="165">
        <v>118.5</v>
      </c>
      <c r="G224" s="164"/>
      <c r="H224" s="164">
        <v>143.5</v>
      </c>
      <c r="I224" s="166">
        <v>145</v>
      </c>
      <c r="J224" s="167" t="s">
        <v>763</v>
      </c>
      <c r="K224" s="168">
        <f t="shared" si="108"/>
        <v>25</v>
      </c>
      <c r="L224" s="169">
        <f t="shared" si="109"/>
        <v>0.2109704641350211</v>
      </c>
      <c r="M224" s="164" t="s">
        <v>595</v>
      </c>
      <c r="N224" s="170">
        <v>43097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1">
        <v>108</v>
      </c>
      <c r="B225" s="172">
        <v>43090</v>
      </c>
      <c r="C225" s="172"/>
      <c r="D225" s="173" t="s">
        <v>441</v>
      </c>
      <c r="E225" s="174" t="s">
        <v>592</v>
      </c>
      <c r="F225" s="175">
        <v>715</v>
      </c>
      <c r="G225" s="175"/>
      <c r="H225" s="176">
        <v>500</v>
      </c>
      <c r="I225" s="176">
        <v>872</v>
      </c>
      <c r="J225" s="177" t="s">
        <v>764</v>
      </c>
      <c r="K225" s="178">
        <f t="shared" si="108"/>
        <v>-215</v>
      </c>
      <c r="L225" s="179">
        <f t="shared" si="109"/>
        <v>-0.30069930069930068</v>
      </c>
      <c r="M225" s="175" t="s">
        <v>605</v>
      </c>
      <c r="N225" s="172">
        <v>43670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61">
        <v>109</v>
      </c>
      <c r="B226" s="162">
        <v>43098</v>
      </c>
      <c r="C226" s="162"/>
      <c r="D226" s="163" t="s">
        <v>753</v>
      </c>
      <c r="E226" s="164" t="s">
        <v>592</v>
      </c>
      <c r="F226" s="165">
        <v>435</v>
      </c>
      <c r="G226" s="164"/>
      <c r="H226" s="164">
        <v>542.5</v>
      </c>
      <c r="I226" s="166">
        <v>539</v>
      </c>
      <c r="J226" s="167" t="s">
        <v>680</v>
      </c>
      <c r="K226" s="168">
        <v>107.5</v>
      </c>
      <c r="L226" s="169">
        <v>0.247126436781609</v>
      </c>
      <c r="M226" s="164" t="s">
        <v>595</v>
      </c>
      <c r="N226" s="170">
        <v>43206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61">
        <v>110</v>
      </c>
      <c r="B227" s="162">
        <v>43098</v>
      </c>
      <c r="C227" s="162"/>
      <c r="D227" s="163" t="s">
        <v>561</v>
      </c>
      <c r="E227" s="164" t="s">
        <v>592</v>
      </c>
      <c r="F227" s="165">
        <v>885</v>
      </c>
      <c r="G227" s="164"/>
      <c r="H227" s="164">
        <v>1090</v>
      </c>
      <c r="I227" s="166">
        <v>1084</v>
      </c>
      <c r="J227" s="167" t="s">
        <v>680</v>
      </c>
      <c r="K227" s="168">
        <v>205</v>
      </c>
      <c r="L227" s="169">
        <v>0.23163841807909599</v>
      </c>
      <c r="M227" s="164" t="s">
        <v>595</v>
      </c>
      <c r="N227" s="170">
        <v>43213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1">
        <v>111</v>
      </c>
      <c r="B228" s="202">
        <v>43192</v>
      </c>
      <c r="C228" s="202"/>
      <c r="D228" s="180" t="s">
        <v>765</v>
      </c>
      <c r="E228" s="175" t="s">
        <v>592</v>
      </c>
      <c r="F228" s="203">
        <v>478.5</v>
      </c>
      <c r="G228" s="175"/>
      <c r="H228" s="175">
        <v>442</v>
      </c>
      <c r="I228" s="176">
        <v>613</v>
      </c>
      <c r="J228" s="177" t="s">
        <v>766</v>
      </c>
      <c r="K228" s="178">
        <f t="shared" ref="K228:K231" si="110">H228-F228</f>
        <v>-36.5</v>
      </c>
      <c r="L228" s="179">
        <f t="shared" ref="L228:L231" si="111">K228/F228</f>
        <v>-7.6280041797283177E-2</v>
      </c>
      <c r="M228" s="175" t="s">
        <v>605</v>
      </c>
      <c r="N228" s="172">
        <v>43762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1">
        <v>112</v>
      </c>
      <c r="B229" s="172">
        <v>43194</v>
      </c>
      <c r="C229" s="172"/>
      <c r="D229" s="173" t="s">
        <v>767</v>
      </c>
      <c r="E229" s="174" t="s">
        <v>592</v>
      </c>
      <c r="F229" s="175">
        <f>141.5-7.3</f>
        <v>134.19999999999999</v>
      </c>
      <c r="G229" s="175"/>
      <c r="H229" s="176">
        <v>77</v>
      </c>
      <c r="I229" s="176">
        <v>180</v>
      </c>
      <c r="J229" s="177" t="s">
        <v>768</v>
      </c>
      <c r="K229" s="178">
        <f t="shared" si="110"/>
        <v>-57.199999999999989</v>
      </c>
      <c r="L229" s="179">
        <f t="shared" si="111"/>
        <v>-0.42622950819672129</v>
      </c>
      <c r="M229" s="175" t="s">
        <v>605</v>
      </c>
      <c r="N229" s="172">
        <v>43522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1">
        <v>113</v>
      </c>
      <c r="B230" s="172">
        <v>43209</v>
      </c>
      <c r="C230" s="172"/>
      <c r="D230" s="173" t="s">
        <v>769</v>
      </c>
      <c r="E230" s="174" t="s">
        <v>592</v>
      </c>
      <c r="F230" s="175">
        <v>430</v>
      </c>
      <c r="G230" s="175"/>
      <c r="H230" s="176">
        <v>220</v>
      </c>
      <c r="I230" s="176">
        <v>537</v>
      </c>
      <c r="J230" s="177" t="s">
        <v>770</v>
      </c>
      <c r="K230" s="178">
        <f t="shared" si="110"/>
        <v>-210</v>
      </c>
      <c r="L230" s="179">
        <f t="shared" si="111"/>
        <v>-0.48837209302325579</v>
      </c>
      <c r="M230" s="175" t="s">
        <v>605</v>
      </c>
      <c r="N230" s="172">
        <v>43252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2">
        <v>114</v>
      </c>
      <c r="B231" s="193">
        <v>43220</v>
      </c>
      <c r="C231" s="193"/>
      <c r="D231" s="194" t="s">
        <v>771</v>
      </c>
      <c r="E231" s="195" t="s">
        <v>592</v>
      </c>
      <c r="F231" s="195">
        <v>153.5</v>
      </c>
      <c r="G231" s="195"/>
      <c r="H231" s="195">
        <v>196</v>
      </c>
      <c r="I231" s="197">
        <v>196</v>
      </c>
      <c r="J231" s="167" t="s">
        <v>772</v>
      </c>
      <c r="K231" s="168">
        <f t="shared" si="110"/>
        <v>42.5</v>
      </c>
      <c r="L231" s="169">
        <f t="shared" si="111"/>
        <v>0.27687296416938112</v>
      </c>
      <c r="M231" s="164" t="s">
        <v>595</v>
      </c>
      <c r="N231" s="170">
        <v>43605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1">
        <v>115</v>
      </c>
      <c r="B232" s="172">
        <v>43306</v>
      </c>
      <c r="C232" s="172"/>
      <c r="D232" s="173" t="s">
        <v>740</v>
      </c>
      <c r="E232" s="174" t="s">
        <v>592</v>
      </c>
      <c r="F232" s="175">
        <v>27.5</v>
      </c>
      <c r="G232" s="175"/>
      <c r="H232" s="176">
        <v>13.1</v>
      </c>
      <c r="I232" s="176">
        <v>60</v>
      </c>
      <c r="J232" s="177" t="s">
        <v>773</v>
      </c>
      <c r="K232" s="178">
        <v>-14.4</v>
      </c>
      <c r="L232" s="179">
        <v>-0.52363636363636401</v>
      </c>
      <c r="M232" s="175" t="s">
        <v>605</v>
      </c>
      <c r="N232" s="172">
        <v>43138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1">
        <v>116</v>
      </c>
      <c r="B233" s="202">
        <v>43318</v>
      </c>
      <c r="C233" s="202"/>
      <c r="D233" s="180" t="s">
        <v>774</v>
      </c>
      <c r="E233" s="175" t="s">
        <v>592</v>
      </c>
      <c r="F233" s="175">
        <v>148.5</v>
      </c>
      <c r="G233" s="175"/>
      <c r="H233" s="175">
        <v>102</v>
      </c>
      <c r="I233" s="176">
        <v>182</v>
      </c>
      <c r="J233" s="177" t="s">
        <v>775</v>
      </c>
      <c r="K233" s="178">
        <f>H233-F233</f>
        <v>-46.5</v>
      </c>
      <c r="L233" s="179">
        <f>K233/F233</f>
        <v>-0.31313131313131315</v>
      </c>
      <c r="M233" s="175" t="s">
        <v>605</v>
      </c>
      <c r="N233" s="172">
        <v>43661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61">
        <v>117</v>
      </c>
      <c r="B234" s="162">
        <v>43335</v>
      </c>
      <c r="C234" s="162"/>
      <c r="D234" s="163" t="s">
        <v>776</v>
      </c>
      <c r="E234" s="164" t="s">
        <v>592</v>
      </c>
      <c r="F234" s="195">
        <v>285</v>
      </c>
      <c r="G234" s="164"/>
      <c r="H234" s="164">
        <v>355</v>
      </c>
      <c r="I234" s="166">
        <v>364</v>
      </c>
      <c r="J234" s="167" t="s">
        <v>777</v>
      </c>
      <c r="K234" s="168">
        <v>70</v>
      </c>
      <c r="L234" s="169">
        <v>0.24561403508771901</v>
      </c>
      <c r="M234" s="164" t="s">
        <v>595</v>
      </c>
      <c r="N234" s="170">
        <v>43455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61">
        <v>118</v>
      </c>
      <c r="B235" s="162">
        <v>43341</v>
      </c>
      <c r="C235" s="162"/>
      <c r="D235" s="163" t="s">
        <v>399</v>
      </c>
      <c r="E235" s="164" t="s">
        <v>592</v>
      </c>
      <c r="F235" s="195">
        <v>525</v>
      </c>
      <c r="G235" s="164"/>
      <c r="H235" s="164">
        <v>585</v>
      </c>
      <c r="I235" s="166">
        <v>635</v>
      </c>
      <c r="J235" s="167" t="s">
        <v>778</v>
      </c>
      <c r="K235" s="168">
        <f t="shared" ref="K235:K286" si="112">H235-F235</f>
        <v>60</v>
      </c>
      <c r="L235" s="169">
        <f t="shared" ref="L235:L286" si="113">K235/F235</f>
        <v>0.11428571428571428</v>
      </c>
      <c r="M235" s="164" t="s">
        <v>595</v>
      </c>
      <c r="N235" s="170">
        <v>43662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61">
        <v>119</v>
      </c>
      <c r="B236" s="162">
        <v>43395</v>
      </c>
      <c r="C236" s="162"/>
      <c r="D236" s="163" t="s">
        <v>384</v>
      </c>
      <c r="E236" s="164" t="s">
        <v>592</v>
      </c>
      <c r="F236" s="195">
        <v>475</v>
      </c>
      <c r="G236" s="164"/>
      <c r="H236" s="164">
        <v>574</v>
      </c>
      <c r="I236" s="166">
        <v>570</v>
      </c>
      <c r="J236" s="167" t="s">
        <v>680</v>
      </c>
      <c r="K236" s="168">
        <f t="shared" si="112"/>
        <v>99</v>
      </c>
      <c r="L236" s="169">
        <f t="shared" si="113"/>
        <v>0.20842105263157895</v>
      </c>
      <c r="M236" s="164" t="s">
        <v>595</v>
      </c>
      <c r="N236" s="170">
        <v>43403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2">
        <v>120</v>
      </c>
      <c r="B237" s="193">
        <v>43397</v>
      </c>
      <c r="C237" s="193"/>
      <c r="D237" s="194" t="s">
        <v>779</v>
      </c>
      <c r="E237" s="195" t="s">
        <v>592</v>
      </c>
      <c r="F237" s="195">
        <v>707.5</v>
      </c>
      <c r="G237" s="195"/>
      <c r="H237" s="195">
        <v>872</v>
      </c>
      <c r="I237" s="197">
        <v>872</v>
      </c>
      <c r="J237" s="198" t="s">
        <v>680</v>
      </c>
      <c r="K237" s="168">
        <f t="shared" si="112"/>
        <v>164.5</v>
      </c>
      <c r="L237" s="199">
        <f t="shared" si="113"/>
        <v>0.23250883392226149</v>
      </c>
      <c r="M237" s="195" t="s">
        <v>595</v>
      </c>
      <c r="N237" s="200">
        <v>43482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2">
        <v>121</v>
      </c>
      <c r="B238" s="193">
        <v>43398</v>
      </c>
      <c r="C238" s="193"/>
      <c r="D238" s="194" t="s">
        <v>780</v>
      </c>
      <c r="E238" s="195" t="s">
        <v>592</v>
      </c>
      <c r="F238" s="195">
        <v>162</v>
      </c>
      <c r="G238" s="195"/>
      <c r="H238" s="195">
        <v>204</v>
      </c>
      <c r="I238" s="197">
        <v>209</v>
      </c>
      <c r="J238" s="198" t="s">
        <v>781</v>
      </c>
      <c r="K238" s="168">
        <f t="shared" si="112"/>
        <v>42</v>
      </c>
      <c r="L238" s="199">
        <f t="shared" si="113"/>
        <v>0.25925925925925924</v>
      </c>
      <c r="M238" s="195" t="s">
        <v>595</v>
      </c>
      <c r="N238" s="200">
        <v>43539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2">
        <v>122</v>
      </c>
      <c r="B239" s="193">
        <v>43399</v>
      </c>
      <c r="C239" s="193"/>
      <c r="D239" s="194" t="s">
        <v>489</v>
      </c>
      <c r="E239" s="195" t="s">
        <v>592</v>
      </c>
      <c r="F239" s="195">
        <v>240</v>
      </c>
      <c r="G239" s="195"/>
      <c r="H239" s="195">
        <v>297</v>
      </c>
      <c r="I239" s="197">
        <v>297</v>
      </c>
      <c r="J239" s="198" t="s">
        <v>680</v>
      </c>
      <c r="K239" s="204">
        <f t="shared" si="112"/>
        <v>57</v>
      </c>
      <c r="L239" s="199">
        <f t="shared" si="113"/>
        <v>0.23749999999999999</v>
      </c>
      <c r="M239" s="195" t="s">
        <v>595</v>
      </c>
      <c r="N239" s="200">
        <v>43417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61">
        <v>123</v>
      </c>
      <c r="B240" s="162">
        <v>43439</v>
      </c>
      <c r="C240" s="162"/>
      <c r="D240" s="163" t="s">
        <v>782</v>
      </c>
      <c r="E240" s="164" t="s">
        <v>592</v>
      </c>
      <c r="F240" s="164">
        <v>202.5</v>
      </c>
      <c r="G240" s="164"/>
      <c r="H240" s="164">
        <v>255</v>
      </c>
      <c r="I240" s="166">
        <v>252</v>
      </c>
      <c r="J240" s="167" t="s">
        <v>680</v>
      </c>
      <c r="K240" s="168">
        <f t="shared" si="112"/>
        <v>52.5</v>
      </c>
      <c r="L240" s="169">
        <f t="shared" si="113"/>
        <v>0.25925925925925924</v>
      </c>
      <c r="M240" s="164" t="s">
        <v>595</v>
      </c>
      <c r="N240" s="170">
        <v>43542</v>
      </c>
      <c r="O240" s="1"/>
      <c r="P240" s="1"/>
      <c r="Q240" s="1"/>
      <c r="R240" s="6" t="s">
        <v>783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2">
        <v>124</v>
      </c>
      <c r="B241" s="193">
        <v>43465</v>
      </c>
      <c r="C241" s="162"/>
      <c r="D241" s="194" t="s">
        <v>159</v>
      </c>
      <c r="E241" s="195" t="s">
        <v>592</v>
      </c>
      <c r="F241" s="195">
        <v>710</v>
      </c>
      <c r="G241" s="195"/>
      <c r="H241" s="195">
        <v>866</v>
      </c>
      <c r="I241" s="197">
        <v>866</v>
      </c>
      <c r="J241" s="198" t="s">
        <v>680</v>
      </c>
      <c r="K241" s="168">
        <f t="shared" si="112"/>
        <v>156</v>
      </c>
      <c r="L241" s="169">
        <f t="shared" si="113"/>
        <v>0.21971830985915494</v>
      </c>
      <c r="M241" s="164" t="s">
        <v>595</v>
      </c>
      <c r="N241" s="170">
        <v>43553</v>
      </c>
      <c r="O241" s="1"/>
      <c r="P241" s="1"/>
      <c r="Q241" s="1"/>
      <c r="R241" s="6" t="s">
        <v>783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2">
        <v>125</v>
      </c>
      <c r="B242" s="193">
        <v>43522</v>
      </c>
      <c r="C242" s="193"/>
      <c r="D242" s="194" t="s">
        <v>174</v>
      </c>
      <c r="E242" s="195" t="s">
        <v>592</v>
      </c>
      <c r="F242" s="195">
        <v>337.25</v>
      </c>
      <c r="G242" s="195"/>
      <c r="H242" s="195">
        <v>398.5</v>
      </c>
      <c r="I242" s="197">
        <v>411</v>
      </c>
      <c r="J242" s="167" t="s">
        <v>784</v>
      </c>
      <c r="K242" s="168">
        <f t="shared" si="112"/>
        <v>61.25</v>
      </c>
      <c r="L242" s="169">
        <f t="shared" si="113"/>
        <v>0.1816160118606375</v>
      </c>
      <c r="M242" s="164" t="s">
        <v>595</v>
      </c>
      <c r="N242" s="170">
        <v>43760</v>
      </c>
      <c r="O242" s="1"/>
      <c r="P242" s="1"/>
      <c r="Q242" s="1"/>
      <c r="R242" s="6" t="s">
        <v>783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5">
        <v>126</v>
      </c>
      <c r="B243" s="206">
        <v>43559</v>
      </c>
      <c r="C243" s="206"/>
      <c r="D243" s="207" t="s">
        <v>785</v>
      </c>
      <c r="E243" s="208" t="s">
        <v>592</v>
      </c>
      <c r="F243" s="208">
        <v>130</v>
      </c>
      <c r="G243" s="208"/>
      <c r="H243" s="208">
        <v>65</v>
      </c>
      <c r="I243" s="209">
        <v>158</v>
      </c>
      <c r="J243" s="177" t="s">
        <v>786</v>
      </c>
      <c r="K243" s="178">
        <f t="shared" si="112"/>
        <v>-65</v>
      </c>
      <c r="L243" s="179">
        <f t="shared" si="113"/>
        <v>-0.5</v>
      </c>
      <c r="M243" s="175" t="s">
        <v>605</v>
      </c>
      <c r="N243" s="172">
        <v>43726</v>
      </c>
      <c r="O243" s="1"/>
      <c r="P243" s="1"/>
      <c r="Q243" s="1"/>
      <c r="R243" s="6" t="s">
        <v>787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2">
        <v>127</v>
      </c>
      <c r="B244" s="193">
        <v>43017</v>
      </c>
      <c r="C244" s="193"/>
      <c r="D244" s="194" t="s">
        <v>210</v>
      </c>
      <c r="E244" s="195" t="s">
        <v>592</v>
      </c>
      <c r="F244" s="195">
        <v>141.5</v>
      </c>
      <c r="G244" s="195"/>
      <c r="H244" s="195">
        <v>183.5</v>
      </c>
      <c r="I244" s="197">
        <v>210</v>
      </c>
      <c r="J244" s="167" t="s">
        <v>781</v>
      </c>
      <c r="K244" s="168">
        <f t="shared" si="112"/>
        <v>42</v>
      </c>
      <c r="L244" s="169">
        <f t="shared" si="113"/>
        <v>0.29681978798586572</v>
      </c>
      <c r="M244" s="164" t="s">
        <v>595</v>
      </c>
      <c r="N244" s="170">
        <v>43042</v>
      </c>
      <c r="O244" s="1"/>
      <c r="P244" s="1"/>
      <c r="Q244" s="1"/>
      <c r="R244" s="6" t="s">
        <v>787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5">
        <v>128</v>
      </c>
      <c r="B245" s="206">
        <v>43074</v>
      </c>
      <c r="C245" s="206"/>
      <c r="D245" s="207" t="s">
        <v>788</v>
      </c>
      <c r="E245" s="208" t="s">
        <v>592</v>
      </c>
      <c r="F245" s="203">
        <v>172</v>
      </c>
      <c r="G245" s="208"/>
      <c r="H245" s="208">
        <v>155.25</v>
      </c>
      <c r="I245" s="209">
        <v>230</v>
      </c>
      <c r="J245" s="177" t="s">
        <v>789</v>
      </c>
      <c r="K245" s="178">
        <f t="shared" si="112"/>
        <v>-16.75</v>
      </c>
      <c r="L245" s="179">
        <f t="shared" si="113"/>
        <v>-9.7383720930232565E-2</v>
      </c>
      <c r="M245" s="175" t="s">
        <v>605</v>
      </c>
      <c r="N245" s="172">
        <v>43787</v>
      </c>
      <c r="O245" s="1"/>
      <c r="P245" s="1"/>
      <c r="Q245" s="1"/>
      <c r="R245" s="6" t="s">
        <v>787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2">
        <v>129</v>
      </c>
      <c r="B246" s="193">
        <v>43398</v>
      </c>
      <c r="C246" s="193"/>
      <c r="D246" s="194" t="s">
        <v>120</v>
      </c>
      <c r="E246" s="195" t="s">
        <v>592</v>
      </c>
      <c r="F246" s="195">
        <v>698.5</v>
      </c>
      <c r="G246" s="195"/>
      <c r="H246" s="195">
        <v>890</v>
      </c>
      <c r="I246" s="197">
        <v>890</v>
      </c>
      <c r="J246" s="167" t="s">
        <v>790</v>
      </c>
      <c r="K246" s="168">
        <f t="shared" si="112"/>
        <v>191.5</v>
      </c>
      <c r="L246" s="169">
        <f t="shared" si="113"/>
        <v>0.27415891195418757</v>
      </c>
      <c r="M246" s="164" t="s">
        <v>595</v>
      </c>
      <c r="N246" s="170">
        <v>44328</v>
      </c>
      <c r="O246" s="1"/>
      <c r="P246" s="1"/>
      <c r="Q246" s="1"/>
      <c r="R246" s="6" t="s">
        <v>783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2">
        <v>130</v>
      </c>
      <c r="B247" s="193">
        <v>42877</v>
      </c>
      <c r="C247" s="193"/>
      <c r="D247" s="194" t="s">
        <v>791</v>
      </c>
      <c r="E247" s="195" t="s">
        <v>592</v>
      </c>
      <c r="F247" s="195">
        <v>127.6</v>
      </c>
      <c r="G247" s="195"/>
      <c r="H247" s="195">
        <v>138</v>
      </c>
      <c r="I247" s="197">
        <v>190</v>
      </c>
      <c r="J247" s="167" t="s">
        <v>792</v>
      </c>
      <c r="K247" s="168">
        <f t="shared" si="112"/>
        <v>10.400000000000006</v>
      </c>
      <c r="L247" s="169">
        <f t="shared" si="113"/>
        <v>8.1504702194357417E-2</v>
      </c>
      <c r="M247" s="164" t="s">
        <v>595</v>
      </c>
      <c r="N247" s="170">
        <v>43774</v>
      </c>
      <c r="O247" s="1"/>
      <c r="P247" s="1"/>
      <c r="Q247" s="1"/>
      <c r="R247" s="6" t="s">
        <v>787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2">
        <v>131</v>
      </c>
      <c r="B248" s="193">
        <v>43158</v>
      </c>
      <c r="C248" s="193"/>
      <c r="D248" s="194" t="s">
        <v>793</v>
      </c>
      <c r="E248" s="195" t="s">
        <v>592</v>
      </c>
      <c r="F248" s="195">
        <v>317</v>
      </c>
      <c r="G248" s="195"/>
      <c r="H248" s="195">
        <v>382.5</v>
      </c>
      <c r="I248" s="197">
        <v>398</v>
      </c>
      <c r="J248" s="167" t="s">
        <v>794</v>
      </c>
      <c r="K248" s="168">
        <f t="shared" si="112"/>
        <v>65.5</v>
      </c>
      <c r="L248" s="169">
        <f t="shared" si="113"/>
        <v>0.20662460567823343</v>
      </c>
      <c r="M248" s="164" t="s">
        <v>595</v>
      </c>
      <c r="N248" s="170">
        <v>44238</v>
      </c>
      <c r="O248" s="1"/>
      <c r="P248" s="1"/>
      <c r="Q248" s="1"/>
      <c r="R248" s="6" t="s">
        <v>787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5">
        <v>132</v>
      </c>
      <c r="B249" s="206">
        <v>43164</v>
      </c>
      <c r="C249" s="206"/>
      <c r="D249" s="207" t="s">
        <v>166</v>
      </c>
      <c r="E249" s="208" t="s">
        <v>592</v>
      </c>
      <c r="F249" s="203">
        <f>510-14.4</f>
        <v>495.6</v>
      </c>
      <c r="G249" s="208"/>
      <c r="H249" s="208">
        <v>350</v>
      </c>
      <c r="I249" s="209">
        <v>672</v>
      </c>
      <c r="J249" s="177" t="s">
        <v>795</v>
      </c>
      <c r="K249" s="178">
        <f t="shared" si="112"/>
        <v>-145.60000000000002</v>
      </c>
      <c r="L249" s="179">
        <f t="shared" si="113"/>
        <v>-0.29378531073446329</v>
      </c>
      <c r="M249" s="175" t="s">
        <v>605</v>
      </c>
      <c r="N249" s="172">
        <v>43887</v>
      </c>
      <c r="O249" s="1"/>
      <c r="P249" s="1"/>
      <c r="Q249" s="1"/>
      <c r="R249" s="6" t="s">
        <v>783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5">
        <v>133</v>
      </c>
      <c r="B250" s="206">
        <v>43237</v>
      </c>
      <c r="C250" s="206"/>
      <c r="D250" s="207" t="s">
        <v>796</v>
      </c>
      <c r="E250" s="208" t="s">
        <v>592</v>
      </c>
      <c r="F250" s="203">
        <v>230.3</v>
      </c>
      <c r="G250" s="208"/>
      <c r="H250" s="208">
        <v>102.5</v>
      </c>
      <c r="I250" s="209">
        <v>348</v>
      </c>
      <c r="J250" s="177" t="s">
        <v>797</v>
      </c>
      <c r="K250" s="178">
        <f t="shared" si="112"/>
        <v>-127.80000000000001</v>
      </c>
      <c r="L250" s="179">
        <f t="shared" si="113"/>
        <v>-0.55492835432045162</v>
      </c>
      <c r="M250" s="175" t="s">
        <v>605</v>
      </c>
      <c r="N250" s="172">
        <v>43896</v>
      </c>
      <c r="O250" s="1"/>
      <c r="P250" s="1"/>
      <c r="Q250" s="1"/>
      <c r="R250" s="6" t="s">
        <v>783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2">
        <v>134</v>
      </c>
      <c r="B251" s="193">
        <v>43258</v>
      </c>
      <c r="C251" s="193"/>
      <c r="D251" s="194" t="s">
        <v>445</v>
      </c>
      <c r="E251" s="195" t="s">
        <v>592</v>
      </c>
      <c r="F251" s="195">
        <f>342.5-5.1</f>
        <v>337.4</v>
      </c>
      <c r="G251" s="195"/>
      <c r="H251" s="195">
        <v>412.5</v>
      </c>
      <c r="I251" s="197">
        <v>439</v>
      </c>
      <c r="J251" s="167" t="s">
        <v>798</v>
      </c>
      <c r="K251" s="168">
        <f t="shared" si="112"/>
        <v>75.100000000000023</v>
      </c>
      <c r="L251" s="169">
        <f t="shared" si="113"/>
        <v>0.22258446947243635</v>
      </c>
      <c r="M251" s="164" t="s">
        <v>595</v>
      </c>
      <c r="N251" s="170">
        <v>44230</v>
      </c>
      <c r="O251" s="1"/>
      <c r="P251" s="1"/>
      <c r="Q251" s="1"/>
      <c r="R251" s="6" t="s">
        <v>787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6">
        <v>135</v>
      </c>
      <c r="B252" s="185">
        <v>43285</v>
      </c>
      <c r="C252" s="185"/>
      <c r="D252" s="186" t="s">
        <v>58</v>
      </c>
      <c r="E252" s="187" t="s">
        <v>592</v>
      </c>
      <c r="F252" s="187">
        <f>127.5-5.53</f>
        <v>121.97</v>
      </c>
      <c r="G252" s="188"/>
      <c r="H252" s="188">
        <v>122.5</v>
      </c>
      <c r="I252" s="188">
        <v>170</v>
      </c>
      <c r="J252" s="189" t="s">
        <v>799</v>
      </c>
      <c r="K252" s="190">
        <f t="shared" si="112"/>
        <v>0.53000000000000114</v>
      </c>
      <c r="L252" s="191">
        <f t="shared" si="113"/>
        <v>4.3453308190538747E-3</v>
      </c>
      <c r="M252" s="187" t="s">
        <v>613</v>
      </c>
      <c r="N252" s="185">
        <v>44431</v>
      </c>
      <c r="O252" s="1"/>
      <c r="P252" s="1"/>
      <c r="Q252" s="1"/>
      <c r="R252" s="6" t="s">
        <v>783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5">
        <v>136</v>
      </c>
      <c r="B253" s="206">
        <v>43294</v>
      </c>
      <c r="C253" s="206"/>
      <c r="D253" s="207" t="s">
        <v>800</v>
      </c>
      <c r="E253" s="208" t="s">
        <v>592</v>
      </c>
      <c r="F253" s="203">
        <v>46.5</v>
      </c>
      <c r="G253" s="208"/>
      <c r="H253" s="208">
        <v>17</v>
      </c>
      <c r="I253" s="209">
        <v>59</v>
      </c>
      <c r="J253" s="177" t="s">
        <v>801</v>
      </c>
      <c r="K253" s="178">
        <f t="shared" si="112"/>
        <v>-29.5</v>
      </c>
      <c r="L253" s="179">
        <f t="shared" si="113"/>
        <v>-0.63440860215053763</v>
      </c>
      <c r="M253" s="175" t="s">
        <v>605</v>
      </c>
      <c r="N253" s="172">
        <v>43887</v>
      </c>
      <c r="O253" s="1"/>
      <c r="P253" s="1"/>
      <c r="Q253" s="1"/>
      <c r="R253" s="6" t="s">
        <v>783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2">
        <v>137</v>
      </c>
      <c r="B254" s="193">
        <v>43396</v>
      </c>
      <c r="C254" s="193"/>
      <c r="D254" s="194" t="s">
        <v>428</v>
      </c>
      <c r="E254" s="195" t="s">
        <v>592</v>
      </c>
      <c r="F254" s="195">
        <v>156.5</v>
      </c>
      <c r="G254" s="195"/>
      <c r="H254" s="195">
        <v>207.5</v>
      </c>
      <c r="I254" s="197">
        <v>191</v>
      </c>
      <c r="J254" s="167" t="s">
        <v>680</v>
      </c>
      <c r="K254" s="168">
        <f t="shared" si="112"/>
        <v>51</v>
      </c>
      <c r="L254" s="169">
        <f t="shared" si="113"/>
        <v>0.32587859424920129</v>
      </c>
      <c r="M254" s="164" t="s">
        <v>595</v>
      </c>
      <c r="N254" s="170">
        <v>44369</v>
      </c>
      <c r="O254" s="1"/>
      <c r="P254" s="1"/>
      <c r="Q254" s="1"/>
      <c r="R254" s="6" t="s">
        <v>783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2">
        <v>138</v>
      </c>
      <c r="B255" s="193">
        <v>43439</v>
      </c>
      <c r="C255" s="193"/>
      <c r="D255" s="194" t="s">
        <v>347</v>
      </c>
      <c r="E255" s="195" t="s">
        <v>592</v>
      </c>
      <c r="F255" s="195">
        <v>259.5</v>
      </c>
      <c r="G255" s="195"/>
      <c r="H255" s="195">
        <v>320</v>
      </c>
      <c r="I255" s="197">
        <v>320</v>
      </c>
      <c r="J255" s="167" t="s">
        <v>680</v>
      </c>
      <c r="K255" s="168">
        <f t="shared" si="112"/>
        <v>60.5</v>
      </c>
      <c r="L255" s="169">
        <f t="shared" si="113"/>
        <v>0.23314065510597304</v>
      </c>
      <c r="M255" s="164" t="s">
        <v>595</v>
      </c>
      <c r="N255" s="170">
        <v>44323</v>
      </c>
      <c r="O255" s="1"/>
      <c r="P255" s="1"/>
      <c r="Q255" s="1"/>
      <c r="R255" s="6" t="s">
        <v>783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5">
        <v>139</v>
      </c>
      <c r="B256" s="206">
        <v>43439</v>
      </c>
      <c r="C256" s="206"/>
      <c r="D256" s="207" t="s">
        <v>802</v>
      </c>
      <c r="E256" s="208" t="s">
        <v>592</v>
      </c>
      <c r="F256" s="208">
        <v>715</v>
      </c>
      <c r="G256" s="208"/>
      <c r="H256" s="208">
        <v>445</v>
      </c>
      <c r="I256" s="209">
        <v>840</v>
      </c>
      <c r="J256" s="177" t="s">
        <v>803</v>
      </c>
      <c r="K256" s="178">
        <f t="shared" si="112"/>
        <v>-270</v>
      </c>
      <c r="L256" s="179">
        <f t="shared" si="113"/>
        <v>-0.3776223776223776</v>
      </c>
      <c r="M256" s="175" t="s">
        <v>605</v>
      </c>
      <c r="N256" s="172">
        <v>43800</v>
      </c>
      <c r="O256" s="1"/>
      <c r="P256" s="1"/>
      <c r="Q256" s="1"/>
      <c r="R256" s="6" t="s">
        <v>783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2">
        <v>140</v>
      </c>
      <c r="B257" s="193">
        <v>43469</v>
      </c>
      <c r="C257" s="193"/>
      <c r="D257" s="194" t="s">
        <v>180</v>
      </c>
      <c r="E257" s="195" t="s">
        <v>592</v>
      </c>
      <c r="F257" s="195">
        <v>875</v>
      </c>
      <c r="G257" s="195"/>
      <c r="H257" s="195">
        <v>1165</v>
      </c>
      <c r="I257" s="197">
        <v>1185</v>
      </c>
      <c r="J257" s="167" t="s">
        <v>804</v>
      </c>
      <c r="K257" s="168">
        <f t="shared" si="112"/>
        <v>290</v>
      </c>
      <c r="L257" s="169">
        <f t="shared" si="113"/>
        <v>0.33142857142857141</v>
      </c>
      <c r="M257" s="164" t="s">
        <v>595</v>
      </c>
      <c r="N257" s="170">
        <v>43847</v>
      </c>
      <c r="O257" s="1"/>
      <c r="P257" s="1"/>
      <c r="Q257" s="1"/>
      <c r="R257" s="6" t="s">
        <v>783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92">
        <v>141</v>
      </c>
      <c r="B258" s="193">
        <v>43559</v>
      </c>
      <c r="C258" s="193"/>
      <c r="D258" s="194" t="s">
        <v>365</v>
      </c>
      <c r="E258" s="195" t="s">
        <v>592</v>
      </c>
      <c r="F258" s="195">
        <f>387-14.63</f>
        <v>372.37</v>
      </c>
      <c r="G258" s="195"/>
      <c r="H258" s="195">
        <v>490</v>
      </c>
      <c r="I258" s="197">
        <v>490</v>
      </c>
      <c r="J258" s="167" t="s">
        <v>680</v>
      </c>
      <c r="K258" s="168">
        <f t="shared" si="112"/>
        <v>117.63</v>
      </c>
      <c r="L258" s="169">
        <f t="shared" si="113"/>
        <v>0.31589548030185027</v>
      </c>
      <c r="M258" s="164" t="s">
        <v>595</v>
      </c>
      <c r="N258" s="170">
        <v>43850</v>
      </c>
      <c r="O258" s="1"/>
      <c r="P258" s="1"/>
      <c r="Q258" s="1"/>
      <c r="R258" s="6" t="s">
        <v>783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05">
        <v>142</v>
      </c>
      <c r="B259" s="206">
        <v>43578</v>
      </c>
      <c r="C259" s="206"/>
      <c r="D259" s="207" t="s">
        <v>805</v>
      </c>
      <c r="E259" s="208" t="s">
        <v>604</v>
      </c>
      <c r="F259" s="208">
        <v>220</v>
      </c>
      <c r="G259" s="208"/>
      <c r="H259" s="208">
        <v>127.5</v>
      </c>
      <c r="I259" s="209">
        <v>284</v>
      </c>
      <c r="J259" s="177" t="s">
        <v>806</v>
      </c>
      <c r="K259" s="178">
        <f t="shared" si="112"/>
        <v>-92.5</v>
      </c>
      <c r="L259" s="179">
        <f t="shared" si="113"/>
        <v>-0.42045454545454547</v>
      </c>
      <c r="M259" s="175" t="s">
        <v>605</v>
      </c>
      <c r="N259" s="172">
        <v>43896</v>
      </c>
      <c r="O259" s="1"/>
      <c r="P259" s="1"/>
      <c r="Q259" s="1"/>
      <c r="R259" s="6" t="s">
        <v>783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2">
        <v>143</v>
      </c>
      <c r="B260" s="193">
        <v>43622</v>
      </c>
      <c r="C260" s="193"/>
      <c r="D260" s="194" t="s">
        <v>490</v>
      </c>
      <c r="E260" s="195" t="s">
        <v>604</v>
      </c>
      <c r="F260" s="195">
        <v>332.8</v>
      </c>
      <c r="G260" s="195"/>
      <c r="H260" s="195">
        <v>405</v>
      </c>
      <c r="I260" s="197">
        <v>419</v>
      </c>
      <c r="J260" s="167" t="s">
        <v>807</v>
      </c>
      <c r="K260" s="168">
        <f t="shared" si="112"/>
        <v>72.199999999999989</v>
      </c>
      <c r="L260" s="169">
        <f t="shared" si="113"/>
        <v>0.21694711538461534</v>
      </c>
      <c r="M260" s="164" t="s">
        <v>595</v>
      </c>
      <c r="N260" s="170">
        <v>43860</v>
      </c>
      <c r="O260" s="1"/>
      <c r="P260" s="1"/>
      <c r="Q260" s="1"/>
      <c r="R260" s="6" t="s">
        <v>787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6">
        <v>144</v>
      </c>
      <c r="B261" s="185">
        <v>43641</v>
      </c>
      <c r="C261" s="185"/>
      <c r="D261" s="186" t="s">
        <v>172</v>
      </c>
      <c r="E261" s="187" t="s">
        <v>592</v>
      </c>
      <c r="F261" s="187">
        <v>386</v>
      </c>
      <c r="G261" s="188"/>
      <c r="H261" s="188">
        <v>395</v>
      </c>
      <c r="I261" s="188">
        <v>452</v>
      </c>
      <c r="J261" s="189" t="s">
        <v>808</v>
      </c>
      <c r="K261" s="190">
        <f t="shared" si="112"/>
        <v>9</v>
      </c>
      <c r="L261" s="191">
        <f t="shared" si="113"/>
        <v>2.3316062176165803E-2</v>
      </c>
      <c r="M261" s="187" t="s">
        <v>613</v>
      </c>
      <c r="N261" s="185">
        <v>43868</v>
      </c>
      <c r="O261" s="1"/>
      <c r="P261" s="1"/>
      <c r="Q261" s="1"/>
      <c r="R261" s="6" t="s">
        <v>787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6">
        <v>145</v>
      </c>
      <c r="B262" s="185">
        <v>43707</v>
      </c>
      <c r="C262" s="185"/>
      <c r="D262" s="186" t="s">
        <v>146</v>
      </c>
      <c r="E262" s="187" t="s">
        <v>592</v>
      </c>
      <c r="F262" s="187">
        <v>137.5</v>
      </c>
      <c r="G262" s="188"/>
      <c r="H262" s="188">
        <v>138.5</v>
      </c>
      <c r="I262" s="188">
        <v>190</v>
      </c>
      <c r="J262" s="189" t="s">
        <v>809</v>
      </c>
      <c r="K262" s="190">
        <f t="shared" si="112"/>
        <v>1</v>
      </c>
      <c r="L262" s="191">
        <f t="shared" si="113"/>
        <v>7.2727272727272727E-3</v>
      </c>
      <c r="M262" s="187" t="s">
        <v>613</v>
      </c>
      <c r="N262" s="185">
        <v>44432</v>
      </c>
      <c r="O262" s="1"/>
      <c r="P262" s="1"/>
      <c r="Q262" s="1"/>
      <c r="R262" s="6" t="s">
        <v>783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2">
        <v>146</v>
      </c>
      <c r="B263" s="193">
        <v>43731</v>
      </c>
      <c r="C263" s="193"/>
      <c r="D263" s="194" t="s">
        <v>438</v>
      </c>
      <c r="E263" s="195" t="s">
        <v>592</v>
      </c>
      <c r="F263" s="195">
        <v>235</v>
      </c>
      <c r="G263" s="195"/>
      <c r="H263" s="195">
        <v>295</v>
      </c>
      <c r="I263" s="197">
        <v>296</v>
      </c>
      <c r="J263" s="167" t="s">
        <v>810</v>
      </c>
      <c r="K263" s="168">
        <f t="shared" si="112"/>
        <v>60</v>
      </c>
      <c r="L263" s="169">
        <f t="shared" si="113"/>
        <v>0.25531914893617019</v>
      </c>
      <c r="M263" s="164" t="s">
        <v>595</v>
      </c>
      <c r="N263" s="170">
        <v>43844</v>
      </c>
      <c r="O263" s="1"/>
      <c r="P263" s="1"/>
      <c r="Q263" s="1"/>
      <c r="R263" s="6" t="s">
        <v>787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92">
        <v>147</v>
      </c>
      <c r="B264" s="193">
        <v>43752</v>
      </c>
      <c r="C264" s="193"/>
      <c r="D264" s="194" t="s">
        <v>811</v>
      </c>
      <c r="E264" s="195" t="s">
        <v>592</v>
      </c>
      <c r="F264" s="195">
        <v>277.5</v>
      </c>
      <c r="G264" s="195"/>
      <c r="H264" s="195">
        <v>333</v>
      </c>
      <c r="I264" s="197">
        <v>333</v>
      </c>
      <c r="J264" s="167" t="s">
        <v>812</v>
      </c>
      <c r="K264" s="168">
        <f t="shared" si="112"/>
        <v>55.5</v>
      </c>
      <c r="L264" s="169">
        <f t="shared" si="113"/>
        <v>0.2</v>
      </c>
      <c r="M264" s="164" t="s">
        <v>595</v>
      </c>
      <c r="N264" s="170">
        <v>43846</v>
      </c>
      <c r="O264" s="1"/>
      <c r="P264" s="1"/>
      <c r="Q264" s="1"/>
      <c r="R264" s="6" t="s">
        <v>783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92">
        <v>148</v>
      </c>
      <c r="B265" s="193">
        <v>43752</v>
      </c>
      <c r="C265" s="193"/>
      <c r="D265" s="194" t="s">
        <v>813</v>
      </c>
      <c r="E265" s="195" t="s">
        <v>592</v>
      </c>
      <c r="F265" s="195">
        <v>930</v>
      </c>
      <c r="G265" s="195"/>
      <c r="H265" s="195">
        <v>1165</v>
      </c>
      <c r="I265" s="197">
        <v>1200</v>
      </c>
      <c r="J265" s="167" t="s">
        <v>814</v>
      </c>
      <c r="K265" s="168">
        <f t="shared" si="112"/>
        <v>235</v>
      </c>
      <c r="L265" s="169">
        <f t="shared" si="113"/>
        <v>0.25268817204301075</v>
      </c>
      <c r="M265" s="164" t="s">
        <v>595</v>
      </c>
      <c r="N265" s="170">
        <v>43847</v>
      </c>
      <c r="O265" s="1"/>
      <c r="P265" s="1"/>
      <c r="Q265" s="1"/>
      <c r="R265" s="6" t="s">
        <v>787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92">
        <v>149</v>
      </c>
      <c r="B266" s="193">
        <v>43753</v>
      </c>
      <c r="C266" s="193"/>
      <c r="D266" s="194" t="s">
        <v>815</v>
      </c>
      <c r="E266" s="195" t="s">
        <v>592</v>
      </c>
      <c r="F266" s="165">
        <v>111</v>
      </c>
      <c r="G266" s="195"/>
      <c r="H266" s="195">
        <v>141</v>
      </c>
      <c r="I266" s="197">
        <v>141</v>
      </c>
      <c r="J266" s="167" t="s">
        <v>816</v>
      </c>
      <c r="K266" s="168">
        <f t="shared" si="112"/>
        <v>30</v>
      </c>
      <c r="L266" s="169">
        <f t="shared" si="113"/>
        <v>0.27027027027027029</v>
      </c>
      <c r="M266" s="164" t="s">
        <v>595</v>
      </c>
      <c r="N266" s="170">
        <v>44328</v>
      </c>
      <c r="O266" s="1"/>
      <c r="P266" s="1"/>
      <c r="Q266" s="1"/>
      <c r="R266" s="6" t="s">
        <v>787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2">
        <v>150</v>
      </c>
      <c r="B267" s="193">
        <v>43753</v>
      </c>
      <c r="C267" s="193"/>
      <c r="D267" s="194" t="s">
        <v>817</v>
      </c>
      <c r="E267" s="195" t="s">
        <v>592</v>
      </c>
      <c r="F267" s="165">
        <v>296</v>
      </c>
      <c r="G267" s="195"/>
      <c r="H267" s="195">
        <v>370</v>
      </c>
      <c r="I267" s="197">
        <v>370</v>
      </c>
      <c r="J267" s="167" t="s">
        <v>680</v>
      </c>
      <c r="K267" s="168">
        <f t="shared" si="112"/>
        <v>74</v>
      </c>
      <c r="L267" s="169">
        <f t="shared" si="113"/>
        <v>0.25</v>
      </c>
      <c r="M267" s="164" t="s">
        <v>595</v>
      </c>
      <c r="N267" s="170">
        <v>43853</v>
      </c>
      <c r="O267" s="1"/>
      <c r="P267" s="1"/>
      <c r="Q267" s="1"/>
      <c r="R267" s="6" t="s">
        <v>787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2">
        <v>151</v>
      </c>
      <c r="B268" s="193">
        <v>43754</v>
      </c>
      <c r="C268" s="193"/>
      <c r="D268" s="194" t="s">
        <v>818</v>
      </c>
      <c r="E268" s="195" t="s">
        <v>592</v>
      </c>
      <c r="F268" s="165">
        <v>300</v>
      </c>
      <c r="G268" s="195"/>
      <c r="H268" s="195">
        <v>382.5</v>
      </c>
      <c r="I268" s="197">
        <v>344</v>
      </c>
      <c r="J268" s="167" t="s">
        <v>819</v>
      </c>
      <c r="K268" s="168">
        <f t="shared" si="112"/>
        <v>82.5</v>
      </c>
      <c r="L268" s="169">
        <f t="shared" si="113"/>
        <v>0.27500000000000002</v>
      </c>
      <c r="M268" s="164" t="s">
        <v>595</v>
      </c>
      <c r="N268" s="170">
        <v>44238</v>
      </c>
      <c r="O268" s="1"/>
      <c r="P268" s="1"/>
      <c r="Q268" s="1"/>
      <c r="R268" s="6" t="s">
        <v>787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92">
        <v>152</v>
      </c>
      <c r="B269" s="193">
        <v>43832</v>
      </c>
      <c r="C269" s="193"/>
      <c r="D269" s="194" t="s">
        <v>820</v>
      </c>
      <c r="E269" s="195" t="s">
        <v>592</v>
      </c>
      <c r="F269" s="165">
        <v>495</v>
      </c>
      <c r="G269" s="195"/>
      <c r="H269" s="195">
        <v>595</v>
      </c>
      <c r="I269" s="197">
        <v>590</v>
      </c>
      <c r="J269" s="167" t="s">
        <v>616</v>
      </c>
      <c r="K269" s="168">
        <f t="shared" si="112"/>
        <v>100</v>
      </c>
      <c r="L269" s="169">
        <f t="shared" si="113"/>
        <v>0.20202020202020202</v>
      </c>
      <c r="M269" s="164" t="s">
        <v>595</v>
      </c>
      <c r="N269" s="170">
        <v>44589</v>
      </c>
      <c r="O269" s="1"/>
      <c r="P269" s="1"/>
      <c r="Q269" s="1"/>
      <c r="R269" s="6" t="s">
        <v>787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92">
        <v>153</v>
      </c>
      <c r="B270" s="193">
        <v>43966</v>
      </c>
      <c r="C270" s="193"/>
      <c r="D270" s="194" t="s">
        <v>76</v>
      </c>
      <c r="E270" s="195" t="s">
        <v>592</v>
      </c>
      <c r="F270" s="165">
        <v>67.5</v>
      </c>
      <c r="G270" s="195"/>
      <c r="H270" s="195">
        <v>86</v>
      </c>
      <c r="I270" s="197">
        <v>86</v>
      </c>
      <c r="J270" s="167" t="s">
        <v>821</v>
      </c>
      <c r="K270" s="168">
        <f t="shared" si="112"/>
        <v>18.5</v>
      </c>
      <c r="L270" s="169">
        <f t="shared" si="113"/>
        <v>0.27407407407407408</v>
      </c>
      <c r="M270" s="164" t="s">
        <v>595</v>
      </c>
      <c r="N270" s="170">
        <v>44008</v>
      </c>
      <c r="O270" s="1"/>
      <c r="P270" s="1"/>
      <c r="Q270" s="1"/>
      <c r="R270" s="6" t="s">
        <v>787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92">
        <v>154</v>
      </c>
      <c r="B271" s="193">
        <v>44035</v>
      </c>
      <c r="C271" s="193"/>
      <c r="D271" s="194" t="s">
        <v>489</v>
      </c>
      <c r="E271" s="195" t="s">
        <v>592</v>
      </c>
      <c r="F271" s="165">
        <v>231</v>
      </c>
      <c r="G271" s="195"/>
      <c r="H271" s="195">
        <v>281</v>
      </c>
      <c r="I271" s="197">
        <v>281</v>
      </c>
      <c r="J271" s="167" t="s">
        <v>680</v>
      </c>
      <c r="K271" s="168">
        <f t="shared" si="112"/>
        <v>50</v>
      </c>
      <c r="L271" s="169">
        <f t="shared" si="113"/>
        <v>0.21645021645021645</v>
      </c>
      <c r="M271" s="164" t="s">
        <v>595</v>
      </c>
      <c r="N271" s="170">
        <v>44358</v>
      </c>
      <c r="O271" s="1"/>
      <c r="P271" s="1"/>
      <c r="Q271" s="1"/>
      <c r="R271" s="6" t="s">
        <v>787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92">
        <v>155</v>
      </c>
      <c r="B272" s="193">
        <v>44092</v>
      </c>
      <c r="C272" s="193"/>
      <c r="D272" s="194" t="s">
        <v>144</v>
      </c>
      <c r="E272" s="195" t="s">
        <v>592</v>
      </c>
      <c r="F272" s="195">
        <v>206</v>
      </c>
      <c r="G272" s="195"/>
      <c r="H272" s="195">
        <v>248</v>
      </c>
      <c r="I272" s="197">
        <v>248</v>
      </c>
      <c r="J272" s="167" t="s">
        <v>680</v>
      </c>
      <c r="K272" s="168">
        <f t="shared" si="112"/>
        <v>42</v>
      </c>
      <c r="L272" s="169">
        <f t="shared" si="113"/>
        <v>0.20388349514563106</v>
      </c>
      <c r="M272" s="164" t="s">
        <v>595</v>
      </c>
      <c r="N272" s="170">
        <v>44214</v>
      </c>
      <c r="O272" s="1"/>
      <c r="P272" s="1"/>
      <c r="Q272" s="1"/>
      <c r="R272" s="6" t="s">
        <v>787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2">
        <v>156</v>
      </c>
      <c r="B273" s="193">
        <v>44140</v>
      </c>
      <c r="C273" s="193"/>
      <c r="D273" s="194" t="s">
        <v>144</v>
      </c>
      <c r="E273" s="195" t="s">
        <v>592</v>
      </c>
      <c r="F273" s="195">
        <v>182.5</v>
      </c>
      <c r="G273" s="195"/>
      <c r="H273" s="195">
        <v>248</v>
      </c>
      <c r="I273" s="197">
        <v>248</v>
      </c>
      <c r="J273" s="167" t="s">
        <v>680</v>
      </c>
      <c r="K273" s="168">
        <f t="shared" si="112"/>
        <v>65.5</v>
      </c>
      <c r="L273" s="169">
        <f t="shared" si="113"/>
        <v>0.35890410958904112</v>
      </c>
      <c r="M273" s="164" t="s">
        <v>595</v>
      </c>
      <c r="N273" s="170">
        <v>44214</v>
      </c>
      <c r="O273" s="1"/>
      <c r="P273" s="1"/>
      <c r="Q273" s="1"/>
      <c r="R273" s="6" t="s">
        <v>787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2">
        <v>157</v>
      </c>
      <c r="B274" s="193">
        <v>44140</v>
      </c>
      <c r="C274" s="193"/>
      <c r="D274" s="194" t="s">
        <v>347</v>
      </c>
      <c r="E274" s="195" t="s">
        <v>592</v>
      </c>
      <c r="F274" s="195">
        <v>247.5</v>
      </c>
      <c r="G274" s="195"/>
      <c r="H274" s="195">
        <v>320</v>
      </c>
      <c r="I274" s="197">
        <v>320</v>
      </c>
      <c r="J274" s="167" t="s">
        <v>680</v>
      </c>
      <c r="K274" s="168">
        <f t="shared" si="112"/>
        <v>72.5</v>
      </c>
      <c r="L274" s="169">
        <f t="shared" si="113"/>
        <v>0.29292929292929293</v>
      </c>
      <c r="M274" s="164" t="s">
        <v>595</v>
      </c>
      <c r="N274" s="170">
        <v>44323</v>
      </c>
      <c r="O274" s="1"/>
      <c r="P274" s="1"/>
      <c r="Q274" s="1"/>
      <c r="R274" s="6" t="s">
        <v>787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92">
        <v>158</v>
      </c>
      <c r="B275" s="193">
        <v>44140</v>
      </c>
      <c r="C275" s="193"/>
      <c r="D275" s="194" t="s">
        <v>203</v>
      </c>
      <c r="E275" s="195" t="s">
        <v>592</v>
      </c>
      <c r="F275" s="165">
        <v>925</v>
      </c>
      <c r="G275" s="195"/>
      <c r="H275" s="195">
        <v>1095</v>
      </c>
      <c r="I275" s="197">
        <v>1093</v>
      </c>
      <c r="J275" s="167" t="s">
        <v>822</v>
      </c>
      <c r="K275" s="168">
        <f t="shared" si="112"/>
        <v>170</v>
      </c>
      <c r="L275" s="169">
        <f t="shared" si="113"/>
        <v>0.18378378378378379</v>
      </c>
      <c r="M275" s="164" t="s">
        <v>595</v>
      </c>
      <c r="N275" s="170">
        <v>44201</v>
      </c>
      <c r="O275" s="1"/>
      <c r="P275" s="1"/>
      <c r="Q275" s="1"/>
      <c r="R275" s="6" t="s">
        <v>787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92">
        <v>159</v>
      </c>
      <c r="B276" s="193">
        <v>44140</v>
      </c>
      <c r="C276" s="193"/>
      <c r="D276" s="194" t="s">
        <v>365</v>
      </c>
      <c r="E276" s="195" t="s">
        <v>592</v>
      </c>
      <c r="F276" s="165">
        <v>332.5</v>
      </c>
      <c r="G276" s="195"/>
      <c r="H276" s="195">
        <v>393</v>
      </c>
      <c r="I276" s="197">
        <v>406</v>
      </c>
      <c r="J276" s="167" t="s">
        <v>823</v>
      </c>
      <c r="K276" s="168">
        <f t="shared" si="112"/>
        <v>60.5</v>
      </c>
      <c r="L276" s="169">
        <f t="shared" si="113"/>
        <v>0.18195488721804512</v>
      </c>
      <c r="M276" s="164" t="s">
        <v>595</v>
      </c>
      <c r="N276" s="170">
        <v>44256</v>
      </c>
      <c r="O276" s="1"/>
      <c r="P276" s="1"/>
      <c r="Q276" s="1"/>
      <c r="R276" s="6" t="s">
        <v>787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2">
        <v>160</v>
      </c>
      <c r="B277" s="193">
        <v>44141</v>
      </c>
      <c r="C277" s="193"/>
      <c r="D277" s="194" t="s">
        <v>489</v>
      </c>
      <c r="E277" s="195" t="s">
        <v>592</v>
      </c>
      <c r="F277" s="165">
        <v>231</v>
      </c>
      <c r="G277" s="195"/>
      <c r="H277" s="195">
        <v>281</v>
      </c>
      <c r="I277" s="197">
        <v>281</v>
      </c>
      <c r="J277" s="167" t="s">
        <v>680</v>
      </c>
      <c r="K277" s="168">
        <f t="shared" si="112"/>
        <v>50</v>
      </c>
      <c r="L277" s="169">
        <f t="shared" si="113"/>
        <v>0.21645021645021645</v>
      </c>
      <c r="M277" s="164" t="s">
        <v>595</v>
      </c>
      <c r="N277" s="170">
        <v>44358</v>
      </c>
      <c r="O277" s="1"/>
      <c r="P277" s="1"/>
      <c r="Q277" s="1"/>
      <c r="R277" s="6" t="s">
        <v>787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92">
        <v>161</v>
      </c>
      <c r="B278" s="193">
        <v>44187</v>
      </c>
      <c r="C278" s="193"/>
      <c r="D278" s="194" t="s">
        <v>824</v>
      </c>
      <c r="E278" s="195" t="s">
        <v>592</v>
      </c>
      <c r="F278" s="165">
        <v>190</v>
      </c>
      <c r="G278" s="195"/>
      <c r="H278" s="195">
        <v>239</v>
      </c>
      <c r="I278" s="197">
        <v>239</v>
      </c>
      <c r="J278" s="167" t="s">
        <v>825</v>
      </c>
      <c r="K278" s="168">
        <f t="shared" si="112"/>
        <v>49</v>
      </c>
      <c r="L278" s="169">
        <f t="shared" si="113"/>
        <v>0.25789473684210529</v>
      </c>
      <c r="M278" s="164" t="s">
        <v>595</v>
      </c>
      <c r="N278" s="170">
        <v>44844</v>
      </c>
      <c r="O278" s="1"/>
      <c r="P278" s="1"/>
      <c r="Q278" s="1"/>
      <c r="R278" s="6" t="s">
        <v>787</v>
      </c>
    </row>
    <row r="279" spans="1:26" ht="12.75" customHeight="1">
      <c r="A279" s="192">
        <v>162</v>
      </c>
      <c r="B279" s="193">
        <v>44258</v>
      </c>
      <c r="C279" s="193"/>
      <c r="D279" s="194" t="s">
        <v>820</v>
      </c>
      <c r="E279" s="195" t="s">
        <v>592</v>
      </c>
      <c r="F279" s="165">
        <v>495</v>
      </c>
      <c r="G279" s="195"/>
      <c r="H279" s="195">
        <v>595</v>
      </c>
      <c r="I279" s="197">
        <v>590</v>
      </c>
      <c r="J279" s="167" t="s">
        <v>616</v>
      </c>
      <c r="K279" s="168">
        <f t="shared" si="112"/>
        <v>100</v>
      </c>
      <c r="L279" s="169">
        <f t="shared" si="113"/>
        <v>0.20202020202020202</v>
      </c>
      <c r="M279" s="164" t="s">
        <v>595</v>
      </c>
      <c r="N279" s="170">
        <v>44589</v>
      </c>
      <c r="O279" s="1"/>
      <c r="P279" s="1"/>
      <c r="R279" s="6" t="s">
        <v>787</v>
      </c>
    </row>
    <row r="280" spans="1:26" ht="12.75" customHeight="1">
      <c r="A280" s="192">
        <v>163</v>
      </c>
      <c r="B280" s="193">
        <v>44274</v>
      </c>
      <c r="C280" s="193"/>
      <c r="D280" s="194" t="s">
        <v>365</v>
      </c>
      <c r="E280" s="195" t="s">
        <v>592</v>
      </c>
      <c r="F280" s="165">
        <v>355</v>
      </c>
      <c r="G280" s="195"/>
      <c r="H280" s="195">
        <v>422.5</v>
      </c>
      <c r="I280" s="197">
        <v>420</v>
      </c>
      <c r="J280" s="167" t="s">
        <v>826</v>
      </c>
      <c r="K280" s="168">
        <f t="shared" si="112"/>
        <v>67.5</v>
      </c>
      <c r="L280" s="169">
        <f t="shared" si="113"/>
        <v>0.19014084507042253</v>
      </c>
      <c r="M280" s="164" t="s">
        <v>595</v>
      </c>
      <c r="N280" s="170">
        <v>44361</v>
      </c>
      <c r="O280" s="1"/>
      <c r="R280" s="210" t="s">
        <v>787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92">
        <v>164</v>
      </c>
      <c r="B281" s="193">
        <v>44295</v>
      </c>
      <c r="C281" s="193"/>
      <c r="D281" s="194" t="s">
        <v>327</v>
      </c>
      <c r="E281" s="195" t="s">
        <v>592</v>
      </c>
      <c r="F281" s="165">
        <v>555</v>
      </c>
      <c r="G281" s="195"/>
      <c r="H281" s="195">
        <v>663</v>
      </c>
      <c r="I281" s="197">
        <v>663</v>
      </c>
      <c r="J281" s="167" t="s">
        <v>827</v>
      </c>
      <c r="K281" s="168">
        <f t="shared" si="112"/>
        <v>108</v>
      </c>
      <c r="L281" s="169">
        <f t="shared" si="113"/>
        <v>0.19459459459459461</v>
      </c>
      <c r="M281" s="164" t="s">
        <v>595</v>
      </c>
      <c r="N281" s="170">
        <v>44321</v>
      </c>
      <c r="O281" s="1"/>
      <c r="P281" s="1"/>
      <c r="Q281" s="1"/>
      <c r="R281" s="210" t="s">
        <v>787</v>
      </c>
    </row>
    <row r="282" spans="1:26" ht="12.75" customHeight="1">
      <c r="A282" s="192">
        <v>165</v>
      </c>
      <c r="B282" s="193">
        <v>44308</v>
      </c>
      <c r="C282" s="193"/>
      <c r="D282" s="194" t="s">
        <v>791</v>
      </c>
      <c r="E282" s="195" t="s">
        <v>592</v>
      </c>
      <c r="F282" s="165">
        <v>126.5</v>
      </c>
      <c r="G282" s="195"/>
      <c r="H282" s="195">
        <v>155</v>
      </c>
      <c r="I282" s="197">
        <v>155</v>
      </c>
      <c r="J282" s="167" t="s">
        <v>680</v>
      </c>
      <c r="K282" s="168">
        <f t="shared" si="112"/>
        <v>28.5</v>
      </c>
      <c r="L282" s="169">
        <f t="shared" si="113"/>
        <v>0.22529644268774704</v>
      </c>
      <c r="M282" s="164" t="s">
        <v>595</v>
      </c>
      <c r="N282" s="170">
        <v>44362</v>
      </c>
      <c r="O282" s="1"/>
      <c r="R282" s="210" t="s">
        <v>787</v>
      </c>
    </row>
    <row r="283" spans="1:26" ht="12.75" customHeight="1">
      <c r="A283" s="171">
        <v>166</v>
      </c>
      <c r="B283" s="202">
        <v>44368</v>
      </c>
      <c r="C283" s="202"/>
      <c r="D283" s="173" t="s">
        <v>828</v>
      </c>
      <c r="E283" s="175" t="s">
        <v>592</v>
      </c>
      <c r="F283" s="203">
        <v>287.5</v>
      </c>
      <c r="G283" s="175"/>
      <c r="H283" s="175">
        <v>245</v>
      </c>
      <c r="I283" s="176">
        <v>344</v>
      </c>
      <c r="J283" s="177" t="s">
        <v>829</v>
      </c>
      <c r="K283" s="178">
        <f t="shared" si="112"/>
        <v>-42.5</v>
      </c>
      <c r="L283" s="179">
        <f t="shared" si="113"/>
        <v>-0.14782608695652175</v>
      </c>
      <c r="M283" s="175" t="s">
        <v>605</v>
      </c>
      <c r="N283" s="172">
        <v>44508</v>
      </c>
      <c r="O283" s="1"/>
      <c r="R283" s="210" t="s">
        <v>787</v>
      </c>
    </row>
    <row r="284" spans="1:26" ht="12.75" customHeight="1">
      <c r="A284" s="192">
        <v>167</v>
      </c>
      <c r="B284" s="193">
        <v>44368</v>
      </c>
      <c r="C284" s="193"/>
      <c r="D284" s="194" t="s">
        <v>489</v>
      </c>
      <c r="E284" s="195" t="s">
        <v>592</v>
      </c>
      <c r="F284" s="165">
        <v>241</v>
      </c>
      <c r="G284" s="195"/>
      <c r="H284" s="195">
        <v>298</v>
      </c>
      <c r="I284" s="197">
        <v>320</v>
      </c>
      <c r="J284" s="167" t="s">
        <v>680</v>
      </c>
      <c r="K284" s="168">
        <f t="shared" si="112"/>
        <v>57</v>
      </c>
      <c r="L284" s="169">
        <f t="shared" si="113"/>
        <v>0.23651452282157676</v>
      </c>
      <c r="M284" s="164" t="s">
        <v>595</v>
      </c>
      <c r="N284" s="170">
        <v>44802</v>
      </c>
      <c r="O284" s="38"/>
      <c r="R284" s="210" t="s">
        <v>787</v>
      </c>
    </row>
    <row r="285" spans="1:26" ht="12.75" customHeight="1">
      <c r="A285" s="192">
        <v>168</v>
      </c>
      <c r="B285" s="193">
        <v>44406</v>
      </c>
      <c r="C285" s="193"/>
      <c r="D285" s="194" t="s">
        <v>791</v>
      </c>
      <c r="E285" s="195" t="s">
        <v>592</v>
      </c>
      <c r="F285" s="165">
        <v>162.5</v>
      </c>
      <c r="G285" s="195"/>
      <c r="H285" s="195">
        <v>200</v>
      </c>
      <c r="I285" s="197">
        <v>200</v>
      </c>
      <c r="J285" s="167" t="s">
        <v>680</v>
      </c>
      <c r="K285" s="168">
        <f t="shared" si="112"/>
        <v>37.5</v>
      </c>
      <c r="L285" s="169">
        <f t="shared" si="113"/>
        <v>0.23076923076923078</v>
      </c>
      <c r="M285" s="164" t="s">
        <v>595</v>
      </c>
      <c r="N285" s="170">
        <v>44802</v>
      </c>
      <c r="O285" s="1"/>
      <c r="R285" s="210" t="s">
        <v>787</v>
      </c>
    </row>
    <row r="286" spans="1:26" ht="12.75" customHeight="1">
      <c r="A286" s="192">
        <v>169</v>
      </c>
      <c r="B286" s="193">
        <v>44462</v>
      </c>
      <c r="C286" s="193"/>
      <c r="D286" s="194" t="s">
        <v>446</v>
      </c>
      <c r="E286" s="195" t="s">
        <v>592</v>
      </c>
      <c r="F286" s="165">
        <v>1235</v>
      </c>
      <c r="G286" s="195"/>
      <c r="H286" s="195">
        <v>1505</v>
      </c>
      <c r="I286" s="197">
        <v>1500</v>
      </c>
      <c r="J286" s="167" t="s">
        <v>680</v>
      </c>
      <c r="K286" s="168">
        <f t="shared" si="112"/>
        <v>270</v>
      </c>
      <c r="L286" s="169">
        <f t="shared" si="113"/>
        <v>0.21862348178137653</v>
      </c>
      <c r="M286" s="164" t="s">
        <v>595</v>
      </c>
      <c r="N286" s="170">
        <v>44564</v>
      </c>
      <c r="O286" s="1"/>
      <c r="R286" s="210" t="s">
        <v>787</v>
      </c>
    </row>
    <row r="287" spans="1:26" ht="12.75" customHeight="1">
      <c r="A287" s="211">
        <v>170</v>
      </c>
      <c r="B287" s="212">
        <v>44480</v>
      </c>
      <c r="C287" s="212"/>
      <c r="D287" s="213" t="s">
        <v>830</v>
      </c>
      <c r="E287" s="214" t="s">
        <v>592</v>
      </c>
      <c r="F287" s="56">
        <v>58.75</v>
      </c>
      <c r="G287" s="214"/>
      <c r="H287" s="215"/>
      <c r="I287" s="52"/>
      <c r="J287" s="216" t="s">
        <v>593</v>
      </c>
      <c r="K287" s="211"/>
      <c r="L287" s="212"/>
      <c r="M287" s="212"/>
      <c r="N287" s="213"/>
      <c r="O287" s="38"/>
      <c r="R287" s="210" t="s">
        <v>787</v>
      </c>
    </row>
    <row r="288" spans="1:26" ht="12.75" customHeight="1">
      <c r="A288" s="217">
        <v>171</v>
      </c>
      <c r="B288" s="218">
        <v>44481</v>
      </c>
      <c r="C288" s="218"/>
      <c r="D288" s="219" t="s">
        <v>278</v>
      </c>
      <c r="E288" s="52" t="s">
        <v>592</v>
      </c>
      <c r="F288" s="220" t="s">
        <v>831</v>
      </c>
      <c r="G288" s="52"/>
      <c r="H288" s="52"/>
      <c r="I288" s="52">
        <v>380</v>
      </c>
      <c r="J288" s="221" t="s">
        <v>593</v>
      </c>
      <c r="K288" s="217"/>
      <c r="L288" s="218"/>
      <c r="M288" s="218"/>
      <c r="N288" s="219"/>
      <c r="O288" s="38"/>
      <c r="R288" s="210" t="s">
        <v>787</v>
      </c>
    </row>
    <row r="289" spans="1:38" ht="12.75" customHeight="1">
      <c r="A289" s="192">
        <v>172</v>
      </c>
      <c r="B289" s="193">
        <v>44481</v>
      </c>
      <c r="C289" s="193"/>
      <c r="D289" s="194" t="s">
        <v>832</v>
      </c>
      <c r="E289" s="195" t="s">
        <v>592</v>
      </c>
      <c r="F289" s="165">
        <v>45.5</v>
      </c>
      <c r="G289" s="195"/>
      <c r="H289" s="195">
        <v>56.5</v>
      </c>
      <c r="I289" s="197">
        <v>56</v>
      </c>
      <c r="J289" s="167" t="s">
        <v>680</v>
      </c>
      <c r="K289" s="168">
        <f t="shared" ref="K289:K290" si="114">H289-F289</f>
        <v>11</v>
      </c>
      <c r="L289" s="169">
        <f t="shared" ref="L289:L290" si="115">K289/F289</f>
        <v>0.24175824175824176</v>
      </c>
      <c r="M289" s="164" t="s">
        <v>595</v>
      </c>
      <c r="N289" s="170">
        <v>44881</v>
      </c>
      <c r="O289" s="38"/>
      <c r="R289" s="210"/>
    </row>
    <row r="290" spans="1:38" ht="12.75" customHeight="1">
      <c r="A290" s="192">
        <v>173</v>
      </c>
      <c r="B290" s="193">
        <v>44551</v>
      </c>
      <c r="C290" s="193"/>
      <c r="D290" s="194" t="s">
        <v>131</v>
      </c>
      <c r="E290" s="195" t="s">
        <v>592</v>
      </c>
      <c r="F290" s="165">
        <v>2300</v>
      </c>
      <c r="G290" s="195"/>
      <c r="H290" s="195">
        <f>(2820+2200)/2</f>
        <v>2510</v>
      </c>
      <c r="I290" s="197">
        <v>3000</v>
      </c>
      <c r="J290" s="167" t="s">
        <v>833</v>
      </c>
      <c r="K290" s="168">
        <f t="shared" si="114"/>
        <v>210</v>
      </c>
      <c r="L290" s="169">
        <f t="shared" si="115"/>
        <v>9.1304347826086957E-2</v>
      </c>
      <c r="M290" s="164" t="s">
        <v>595</v>
      </c>
      <c r="N290" s="170">
        <v>44649</v>
      </c>
      <c r="O290" s="1"/>
      <c r="R290" s="210"/>
    </row>
    <row r="291" spans="1:38" ht="12.75" customHeight="1">
      <c r="A291" s="192">
        <v>174</v>
      </c>
      <c r="B291" s="193">
        <v>44606</v>
      </c>
      <c r="C291" s="193"/>
      <c r="D291" s="194" t="s">
        <v>436</v>
      </c>
      <c r="E291" s="195" t="s">
        <v>592</v>
      </c>
      <c r="F291" s="165">
        <v>635</v>
      </c>
      <c r="G291" s="195"/>
      <c r="H291" s="195">
        <v>700</v>
      </c>
      <c r="I291" s="197">
        <v>764</v>
      </c>
      <c r="J291" s="167" t="s">
        <v>876</v>
      </c>
      <c r="K291" s="168">
        <f t="shared" ref="K291" si="116">H291-F291</f>
        <v>65</v>
      </c>
      <c r="L291" s="169">
        <f t="shared" ref="L291" si="117">K291/F291</f>
        <v>0.10236220472440945</v>
      </c>
      <c r="M291" s="164" t="s">
        <v>595</v>
      </c>
      <c r="N291" s="170">
        <v>45159</v>
      </c>
      <c r="O291" s="38"/>
      <c r="R291" s="210"/>
    </row>
    <row r="292" spans="1:38" ht="12.75" customHeight="1">
      <c r="A292" s="192">
        <v>175</v>
      </c>
      <c r="B292" s="193">
        <v>44613</v>
      </c>
      <c r="C292" s="193"/>
      <c r="D292" s="194" t="s">
        <v>446</v>
      </c>
      <c r="E292" s="195" t="s">
        <v>592</v>
      </c>
      <c r="F292" s="165">
        <v>1255</v>
      </c>
      <c r="G292" s="195"/>
      <c r="H292" s="195">
        <v>1515</v>
      </c>
      <c r="I292" s="197">
        <v>1510</v>
      </c>
      <c r="J292" s="167" t="s">
        <v>680</v>
      </c>
      <c r="K292" s="168">
        <f>H292-F292</f>
        <v>260</v>
      </c>
      <c r="L292" s="169">
        <f>K292/F292</f>
        <v>0.20717131474103587</v>
      </c>
      <c r="M292" s="164" t="s">
        <v>595</v>
      </c>
      <c r="N292" s="170">
        <v>44834</v>
      </c>
      <c r="O292" s="38"/>
      <c r="R292" s="210"/>
    </row>
    <row r="293" spans="1:38" ht="12.75" customHeight="1">
      <c r="A293">
        <v>176</v>
      </c>
      <c r="B293" s="218">
        <v>44670</v>
      </c>
      <c r="C293" s="218"/>
      <c r="D293" s="54" t="s">
        <v>552</v>
      </c>
      <c r="E293" s="222" t="s">
        <v>592</v>
      </c>
      <c r="F293" s="52" t="s">
        <v>834</v>
      </c>
      <c r="G293" s="52"/>
      <c r="H293" s="52"/>
      <c r="I293" s="52">
        <v>553</v>
      </c>
      <c r="J293" s="52" t="s">
        <v>593</v>
      </c>
      <c r="K293" s="52"/>
      <c r="L293" s="52"/>
      <c r="M293" s="52"/>
      <c r="N293" s="52"/>
      <c r="O293" s="38"/>
      <c r="R293" s="210"/>
    </row>
    <row r="294" spans="1:38" ht="12.75" customHeight="1">
      <c r="A294" s="192">
        <v>177</v>
      </c>
      <c r="B294" s="193">
        <v>44746</v>
      </c>
      <c r="C294" s="193"/>
      <c r="D294" s="194" t="s">
        <v>835</v>
      </c>
      <c r="E294" s="195" t="s">
        <v>592</v>
      </c>
      <c r="F294" s="165">
        <v>207.5</v>
      </c>
      <c r="G294" s="195"/>
      <c r="H294" s="195">
        <v>254</v>
      </c>
      <c r="I294" s="197">
        <v>254</v>
      </c>
      <c r="J294" s="167" t="s">
        <v>680</v>
      </c>
      <c r="K294" s="168">
        <f t="shared" ref="K294:K296" si="118">H294-F294</f>
        <v>46.5</v>
      </c>
      <c r="L294" s="169">
        <f t="shared" ref="L294:L296" si="119">K294/F294</f>
        <v>0.22409638554216868</v>
      </c>
      <c r="M294" s="164" t="s">
        <v>595</v>
      </c>
      <c r="N294" s="170">
        <v>44792</v>
      </c>
      <c r="O294" s="1"/>
      <c r="R294" s="210"/>
    </row>
    <row r="295" spans="1:38" ht="12.75" customHeight="1">
      <c r="A295" s="192">
        <v>178</v>
      </c>
      <c r="B295" s="193">
        <v>44775</v>
      </c>
      <c r="C295" s="193"/>
      <c r="D295" s="194" t="s">
        <v>491</v>
      </c>
      <c r="E295" s="195" t="s">
        <v>592</v>
      </c>
      <c r="F295" s="165">
        <v>31.25</v>
      </c>
      <c r="G295" s="195"/>
      <c r="H295" s="195">
        <v>38.75</v>
      </c>
      <c r="I295" s="197">
        <v>38</v>
      </c>
      <c r="J295" s="167" t="s">
        <v>680</v>
      </c>
      <c r="K295" s="168">
        <f t="shared" si="118"/>
        <v>7.5</v>
      </c>
      <c r="L295" s="169">
        <f t="shared" si="119"/>
        <v>0.24</v>
      </c>
      <c r="M295" s="164" t="s">
        <v>595</v>
      </c>
      <c r="N295" s="170">
        <v>44844</v>
      </c>
      <c r="O295" s="38"/>
      <c r="R295" s="56"/>
    </row>
    <row r="296" spans="1:38" ht="12.75" customHeight="1">
      <c r="A296" s="192">
        <v>179</v>
      </c>
      <c r="B296" s="193">
        <v>44841</v>
      </c>
      <c r="C296" s="193"/>
      <c r="D296" s="194" t="s">
        <v>836</v>
      </c>
      <c r="E296" s="195" t="s">
        <v>592</v>
      </c>
      <c r="F296" s="165">
        <v>665</v>
      </c>
      <c r="G296" s="195"/>
      <c r="H296" s="195">
        <v>807.5</v>
      </c>
      <c r="I296" s="197">
        <v>840</v>
      </c>
      <c r="J296" s="167" t="s">
        <v>833</v>
      </c>
      <c r="K296" s="168">
        <f t="shared" si="118"/>
        <v>142.5</v>
      </c>
      <c r="L296" s="169">
        <f t="shared" si="119"/>
        <v>0.21428571428571427</v>
      </c>
      <c r="M296" s="164" t="s">
        <v>595</v>
      </c>
      <c r="N296" s="170">
        <v>45097</v>
      </c>
      <c r="O296" s="38"/>
      <c r="R296" s="56"/>
    </row>
    <row r="297" spans="1:38" ht="12.75" customHeight="1">
      <c r="A297" s="192">
        <v>180</v>
      </c>
      <c r="B297" s="193">
        <v>44844</v>
      </c>
      <c r="C297" s="193"/>
      <c r="D297" s="194" t="s">
        <v>438</v>
      </c>
      <c r="E297" s="195" t="s">
        <v>592</v>
      </c>
      <c r="F297" s="165">
        <v>227.5</v>
      </c>
      <c r="G297" s="195"/>
      <c r="H297" s="195">
        <v>270</v>
      </c>
      <c r="I297" s="197">
        <v>291</v>
      </c>
      <c r="J297" s="167" t="s">
        <v>878</v>
      </c>
      <c r="K297" s="168">
        <f t="shared" ref="K297" si="120">H297-F297</f>
        <v>42.5</v>
      </c>
      <c r="L297" s="169">
        <f t="shared" ref="L297" si="121">K297/F297</f>
        <v>0.18681318681318682</v>
      </c>
      <c r="M297" s="164" t="s">
        <v>595</v>
      </c>
      <c r="N297" s="170">
        <v>45160</v>
      </c>
      <c r="O297" s="38"/>
      <c r="Q297" s="38"/>
      <c r="R297" s="56"/>
    </row>
    <row r="298" spans="1:38" ht="12.75" customHeight="1">
      <c r="A298" s="192">
        <v>181</v>
      </c>
      <c r="B298" s="193">
        <v>44845</v>
      </c>
      <c r="C298" s="193"/>
      <c r="D298" s="194" t="s">
        <v>436</v>
      </c>
      <c r="E298" s="195" t="s">
        <v>592</v>
      </c>
      <c r="F298" s="165">
        <v>555</v>
      </c>
      <c r="G298" s="195"/>
      <c r="H298" s="195">
        <v>700</v>
      </c>
      <c r="I298" s="197">
        <v>765</v>
      </c>
      <c r="J298" s="167" t="s">
        <v>877</v>
      </c>
      <c r="K298" s="168">
        <f t="shared" ref="K298" si="122">H298-F298</f>
        <v>145</v>
      </c>
      <c r="L298" s="169">
        <f t="shared" ref="L298" si="123">K298/F298</f>
        <v>0.26126126126126126</v>
      </c>
      <c r="M298" s="164" t="s">
        <v>595</v>
      </c>
      <c r="N298" s="170">
        <v>45159</v>
      </c>
      <c r="O298" s="38"/>
      <c r="Q298" s="38"/>
      <c r="R298" s="56"/>
    </row>
    <row r="299" spans="1:38" ht="12.75" customHeight="1">
      <c r="A299" s="192">
        <v>182</v>
      </c>
      <c r="B299" s="193">
        <v>44981</v>
      </c>
      <c r="C299" s="193"/>
      <c r="D299" s="194" t="s">
        <v>453</v>
      </c>
      <c r="E299" s="195" t="s">
        <v>592</v>
      </c>
      <c r="F299" s="165">
        <v>1675</v>
      </c>
      <c r="G299" s="195"/>
      <c r="H299" s="195">
        <v>2080</v>
      </c>
      <c r="I299" s="197">
        <v>2080</v>
      </c>
      <c r="J299" s="167" t="s">
        <v>680</v>
      </c>
      <c r="K299" s="168">
        <f>H299-F299</f>
        <v>405</v>
      </c>
      <c r="L299" s="169">
        <f>K299/F299</f>
        <v>0.2417910447761194</v>
      </c>
      <c r="M299" s="164" t="s">
        <v>595</v>
      </c>
      <c r="N299" s="170">
        <v>45119</v>
      </c>
      <c r="O299" s="38"/>
      <c r="R299" s="56" t="s">
        <v>870</v>
      </c>
    </row>
    <row r="300" spans="1:38" ht="12.75" customHeight="1">
      <c r="A300" s="192">
        <v>183</v>
      </c>
      <c r="B300" s="193">
        <v>44986</v>
      </c>
      <c r="C300" s="193"/>
      <c r="D300" s="194" t="s">
        <v>491</v>
      </c>
      <c r="E300" s="195" t="s">
        <v>592</v>
      </c>
      <c r="F300" s="165">
        <v>57.5</v>
      </c>
      <c r="G300" s="195"/>
      <c r="H300" s="195">
        <v>120</v>
      </c>
      <c r="I300" s="197">
        <v>120</v>
      </c>
      <c r="J300" s="167" t="s">
        <v>680</v>
      </c>
      <c r="K300" s="168">
        <f>H300-F300</f>
        <v>62.5</v>
      </c>
      <c r="L300" s="169">
        <f>K300/F300</f>
        <v>1.0869565217391304</v>
      </c>
      <c r="M300" s="164" t="s">
        <v>595</v>
      </c>
      <c r="N300" s="170">
        <v>45049</v>
      </c>
      <c r="O300" s="38"/>
      <c r="R300" s="56" t="s">
        <v>870</v>
      </c>
    </row>
    <row r="301" spans="1:38" ht="12.75" customHeight="1">
      <c r="A301" s="192">
        <v>184</v>
      </c>
      <c r="B301" s="193">
        <v>45008</v>
      </c>
      <c r="C301" s="193"/>
      <c r="D301" s="194" t="s">
        <v>508</v>
      </c>
      <c r="E301" s="195" t="s">
        <v>592</v>
      </c>
      <c r="F301" s="165">
        <v>2765</v>
      </c>
      <c r="G301" s="195"/>
      <c r="H301" s="195">
        <v>3547.5</v>
      </c>
      <c r="I301" s="197">
        <v>3523</v>
      </c>
      <c r="J301" s="167" t="s">
        <v>680</v>
      </c>
      <c r="K301" s="168">
        <f>H301-F301</f>
        <v>782.5</v>
      </c>
      <c r="L301" s="169">
        <f>K301/F301</f>
        <v>0.28300180831826399</v>
      </c>
      <c r="M301" s="164" t="s">
        <v>595</v>
      </c>
      <c r="N301" s="170">
        <v>45177</v>
      </c>
      <c r="O301" s="38"/>
      <c r="R301" s="56" t="s">
        <v>870</v>
      </c>
    </row>
    <row r="302" spans="1:38" ht="12.75" customHeight="1">
      <c r="A302" s="192">
        <v>185</v>
      </c>
      <c r="B302" s="193">
        <v>45027</v>
      </c>
      <c r="C302" s="193"/>
      <c r="D302" s="194" t="s">
        <v>837</v>
      </c>
      <c r="E302" s="195" t="s">
        <v>592</v>
      </c>
      <c r="F302" s="165">
        <v>460</v>
      </c>
      <c r="G302" s="195"/>
      <c r="H302" s="195">
        <v>825</v>
      </c>
      <c r="I302" s="197">
        <v>810</v>
      </c>
      <c r="J302" s="167" t="s">
        <v>680</v>
      </c>
      <c r="K302" s="168">
        <f>H302-F302</f>
        <v>365</v>
      </c>
      <c r="L302" s="169">
        <f>K302/F302</f>
        <v>0.79347826086956519</v>
      </c>
      <c r="M302" s="164" t="s">
        <v>595</v>
      </c>
      <c r="N302" s="170">
        <v>45155</v>
      </c>
      <c r="O302" s="38"/>
      <c r="R302" s="56" t="s">
        <v>870</v>
      </c>
    </row>
    <row r="303" spans="1:38" ht="12.75" customHeight="1">
      <c r="A303" s="217">
        <v>186</v>
      </c>
      <c r="B303" s="218">
        <v>45050</v>
      </c>
      <c r="C303" s="54"/>
      <c r="D303" s="54" t="s">
        <v>42</v>
      </c>
      <c r="E303" s="222" t="s">
        <v>592</v>
      </c>
      <c r="F303" s="52" t="s">
        <v>838</v>
      </c>
      <c r="G303" s="52"/>
      <c r="H303" s="52"/>
      <c r="I303" s="52">
        <v>5040</v>
      </c>
      <c r="J303" s="52" t="s">
        <v>593</v>
      </c>
      <c r="K303" s="52"/>
      <c r="L303" s="52"/>
      <c r="M303" s="52"/>
      <c r="N303" s="52"/>
      <c r="O303" s="38"/>
      <c r="R303" s="56" t="s">
        <v>870</v>
      </c>
    </row>
    <row r="304" spans="1:38" ht="12.75" customHeight="1">
      <c r="A304" s="192">
        <v>187</v>
      </c>
      <c r="B304" s="193">
        <v>45075</v>
      </c>
      <c r="C304" s="193"/>
      <c r="D304" s="194" t="s">
        <v>839</v>
      </c>
      <c r="E304" s="195" t="s">
        <v>592</v>
      </c>
      <c r="F304" s="165">
        <v>585</v>
      </c>
      <c r="G304" s="195"/>
      <c r="H304" s="195">
        <v>732</v>
      </c>
      <c r="I304" s="197">
        <v>732</v>
      </c>
      <c r="J304" s="167" t="s">
        <v>680</v>
      </c>
      <c r="K304" s="168">
        <f>H304-F304</f>
        <v>147</v>
      </c>
      <c r="L304" s="169">
        <f>K304/F304</f>
        <v>0.25128205128205128</v>
      </c>
      <c r="M304" s="164" t="s">
        <v>595</v>
      </c>
      <c r="N304" s="170">
        <v>45152</v>
      </c>
      <c r="O304" s="38"/>
      <c r="Q304" s="38"/>
      <c r="R304" s="56" t="s">
        <v>870</v>
      </c>
      <c r="T304" s="38"/>
      <c r="V304" s="38"/>
      <c r="W304" s="56"/>
      <c r="Y304" s="38"/>
      <c r="AA304" s="38"/>
      <c r="AB304" s="56"/>
      <c r="AD304" s="38"/>
      <c r="AF304" s="38"/>
      <c r="AG304" s="56"/>
      <c r="AI304" s="38"/>
      <c r="AK304" s="38"/>
      <c r="AL304" s="56"/>
    </row>
    <row r="305" spans="1:38" ht="12.75" customHeight="1">
      <c r="A305" s="217">
        <v>188</v>
      </c>
      <c r="B305" s="218">
        <v>45078</v>
      </c>
      <c r="C305" s="54"/>
      <c r="D305" s="54" t="s">
        <v>540</v>
      </c>
      <c r="E305" s="222" t="s">
        <v>592</v>
      </c>
      <c r="F305" s="52" t="s">
        <v>840</v>
      </c>
      <c r="G305" s="52"/>
      <c r="H305" s="52"/>
      <c r="I305" s="52">
        <v>4300</v>
      </c>
      <c r="J305" s="52" t="s">
        <v>593</v>
      </c>
      <c r="K305" s="52"/>
      <c r="L305" s="52"/>
      <c r="M305" s="52"/>
      <c r="N305" s="52"/>
      <c r="O305" s="38"/>
      <c r="Q305" s="38"/>
      <c r="R305" s="56" t="s">
        <v>870</v>
      </c>
      <c r="T305" s="38"/>
      <c r="V305" s="38"/>
      <c r="W305" s="56"/>
      <c r="Y305" s="38"/>
      <c r="AA305" s="38"/>
      <c r="AB305" s="56"/>
      <c r="AD305" s="38"/>
      <c r="AF305" s="38"/>
      <c r="AG305" s="56"/>
      <c r="AI305" s="38"/>
      <c r="AK305" s="38"/>
      <c r="AL305" s="56"/>
    </row>
    <row r="306" spans="1:38" ht="12.75" customHeight="1">
      <c r="A306" s="217">
        <v>189</v>
      </c>
      <c r="B306" s="218">
        <v>45103</v>
      </c>
      <c r="C306" s="54"/>
      <c r="D306" s="54" t="s">
        <v>865</v>
      </c>
      <c r="E306" s="222" t="s">
        <v>592</v>
      </c>
      <c r="F306" s="52" t="s">
        <v>660</v>
      </c>
      <c r="G306" s="52"/>
      <c r="H306" s="52"/>
      <c r="I306" s="52">
        <v>383</v>
      </c>
      <c r="J306" s="52" t="s">
        <v>593</v>
      </c>
      <c r="K306" s="52"/>
      <c r="L306" s="52"/>
      <c r="M306" s="52"/>
      <c r="N306" s="52"/>
      <c r="O306" s="38"/>
      <c r="Q306" s="38"/>
      <c r="R306" s="56" t="s">
        <v>870</v>
      </c>
      <c r="T306" s="38"/>
      <c r="V306" s="38"/>
      <c r="W306" s="56"/>
      <c r="Y306" s="38"/>
      <c r="AA306" s="38"/>
      <c r="AB306" s="56"/>
      <c r="AD306" s="38"/>
      <c r="AF306" s="38"/>
      <c r="AG306" s="56"/>
      <c r="AI306" s="38"/>
      <c r="AK306" s="38"/>
      <c r="AL306" s="56"/>
    </row>
    <row r="307" spans="1:38" ht="12.75" customHeight="1">
      <c r="A307" s="192">
        <v>190</v>
      </c>
      <c r="B307" s="193">
        <v>45120</v>
      </c>
      <c r="C307" s="193"/>
      <c r="D307" s="194" t="s">
        <v>539</v>
      </c>
      <c r="E307" s="195" t="s">
        <v>592</v>
      </c>
      <c r="F307" s="165">
        <v>2312.5</v>
      </c>
      <c r="G307" s="195"/>
      <c r="H307" s="195">
        <v>2935</v>
      </c>
      <c r="I307" s="197">
        <v>2935</v>
      </c>
      <c r="J307" s="167" t="s">
        <v>680</v>
      </c>
      <c r="K307" s="168">
        <f>H307-F307</f>
        <v>622.5</v>
      </c>
      <c r="L307" s="169">
        <f>K307/F307</f>
        <v>0.26918918918918922</v>
      </c>
      <c r="M307" s="164" t="s">
        <v>595</v>
      </c>
      <c r="N307" s="170">
        <v>45177</v>
      </c>
      <c r="O307" s="38"/>
      <c r="Q307" s="38"/>
      <c r="R307" s="56" t="s">
        <v>870</v>
      </c>
      <c r="T307" s="38"/>
      <c r="V307" s="38"/>
      <c r="W307" s="56"/>
      <c r="Y307" s="38"/>
      <c r="AA307" s="38"/>
      <c r="AB307" s="56"/>
      <c r="AD307" s="38"/>
      <c r="AF307" s="38"/>
      <c r="AG307" s="56"/>
      <c r="AI307" s="38"/>
      <c r="AK307" s="38"/>
      <c r="AL307" s="56"/>
    </row>
    <row r="308" spans="1:38" ht="12.75" customHeight="1">
      <c r="A308" s="192">
        <v>191</v>
      </c>
      <c r="B308" s="193">
        <v>45125</v>
      </c>
      <c r="C308" s="193"/>
      <c r="D308" s="194" t="s">
        <v>203</v>
      </c>
      <c r="E308" s="195" t="s">
        <v>592</v>
      </c>
      <c r="F308" s="165">
        <v>3980</v>
      </c>
      <c r="G308" s="195"/>
      <c r="H308" s="195">
        <v>4895</v>
      </c>
      <c r="I308" s="197">
        <v>4895</v>
      </c>
      <c r="J308" s="167" t="s">
        <v>680</v>
      </c>
      <c r="K308" s="168">
        <f>H308-F308</f>
        <v>915</v>
      </c>
      <c r="L308" s="169">
        <f>K308/F308</f>
        <v>0.22989949748743718</v>
      </c>
      <c r="M308" s="164" t="s">
        <v>595</v>
      </c>
      <c r="N308" s="170">
        <v>45155</v>
      </c>
      <c r="O308" s="38"/>
      <c r="R308" s="56" t="s">
        <v>870</v>
      </c>
      <c r="T308" s="38"/>
      <c r="W308" s="56"/>
      <c r="Y308" s="38"/>
      <c r="AB308" s="56"/>
      <c r="AD308" s="38"/>
      <c r="AG308" s="56"/>
      <c r="AI308" s="38"/>
      <c r="AL308" s="56"/>
    </row>
    <row r="309" spans="1:38" ht="12.75" customHeight="1">
      <c r="A309" s="192">
        <v>192</v>
      </c>
      <c r="B309" s="193">
        <v>45145</v>
      </c>
      <c r="C309" s="193"/>
      <c r="D309" s="194" t="s">
        <v>872</v>
      </c>
      <c r="E309" s="195" t="s">
        <v>592</v>
      </c>
      <c r="F309" s="165">
        <v>565</v>
      </c>
      <c r="G309" s="195"/>
      <c r="H309" s="195">
        <v>725</v>
      </c>
      <c r="I309" s="197">
        <v>725</v>
      </c>
      <c r="J309" s="167" t="s">
        <v>680</v>
      </c>
      <c r="K309" s="168">
        <f>H309-F309</f>
        <v>160</v>
      </c>
      <c r="L309" s="169">
        <f>K309/F309</f>
        <v>0.2831858407079646</v>
      </c>
      <c r="M309" s="164" t="s">
        <v>595</v>
      </c>
      <c r="N309" s="170">
        <v>45169</v>
      </c>
      <c r="O309" s="38"/>
      <c r="R309" s="56" t="s">
        <v>870</v>
      </c>
      <c r="T309" s="38"/>
      <c r="W309" s="56"/>
      <c r="Y309" s="38"/>
      <c r="AB309" s="56"/>
      <c r="AD309" s="38"/>
      <c r="AG309" s="56"/>
      <c r="AI309" s="38"/>
      <c r="AL309" s="56"/>
    </row>
    <row r="310" spans="1:38" ht="12.75" customHeight="1">
      <c r="A310" s="217">
        <v>193</v>
      </c>
      <c r="B310" s="218">
        <v>45167</v>
      </c>
      <c r="C310" s="54"/>
      <c r="D310" s="54" t="s">
        <v>882</v>
      </c>
      <c r="E310" s="222" t="s">
        <v>592</v>
      </c>
      <c r="F310" s="52" t="s">
        <v>883</v>
      </c>
      <c r="G310" s="52"/>
      <c r="H310" s="52"/>
      <c r="I310" s="52">
        <v>950</v>
      </c>
      <c r="J310" s="52" t="s">
        <v>593</v>
      </c>
      <c r="K310" s="52"/>
      <c r="L310" s="52"/>
      <c r="M310" s="52"/>
      <c r="N310" s="52"/>
      <c r="O310" s="38"/>
      <c r="R310" s="56" t="s">
        <v>870</v>
      </c>
      <c r="T310" s="38"/>
      <c r="W310" s="56"/>
      <c r="Y310" s="38"/>
      <c r="AB310" s="56"/>
      <c r="AD310" s="38"/>
      <c r="AG310" s="56"/>
      <c r="AI310" s="38"/>
      <c r="AL310" s="56"/>
    </row>
    <row r="311" spans="1:38" ht="12.75" customHeight="1">
      <c r="A311" s="217">
        <v>194</v>
      </c>
      <c r="B311" s="218">
        <v>45153</v>
      </c>
      <c r="C311" s="54"/>
      <c r="D311" s="54" t="s">
        <v>542</v>
      </c>
      <c r="E311" s="222" t="s">
        <v>592</v>
      </c>
      <c r="F311" s="52" t="s">
        <v>1060</v>
      </c>
      <c r="G311" s="52"/>
      <c r="H311" s="52"/>
      <c r="I311" s="52">
        <v>480</v>
      </c>
      <c r="J311" s="52" t="s">
        <v>593</v>
      </c>
      <c r="K311" s="52"/>
      <c r="L311" s="52"/>
      <c r="M311" s="52"/>
      <c r="N311" s="52"/>
      <c r="O311" s="38"/>
      <c r="R311" s="56"/>
      <c r="T311" s="38"/>
      <c r="W311" s="56"/>
      <c r="Y311" s="38"/>
      <c r="AB311" s="56"/>
      <c r="AD311" s="38"/>
      <c r="AG311" s="56"/>
      <c r="AI311" s="38"/>
      <c r="AL311" s="56"/>
    </row>
    <row r="312" spans="1:38" ht="12.75" customHeight="1">
      <c r="A312" s="217"/>
      <c r="B312" s="218"/>
      <c r="C312" s="54"/>
      <c r="D312" s="54"/>
      <c r="E312" s="222"/>
      <c r="F312" s="52"/>
      <c r="G312" s="52"/>
      <c r="H312" s="52"/>
      <c r="I312" s="52"/>
      <c r="J312" s="52"/>
      <c r="K312" s="52"/>
      <c r="L312" s="52"/>
      <c r="M312" s="52"/>
      <c r="N312" s="52"/>
      <c r="O312" s="38"/>
      <c r="R312" s="56"/>
      <c r="T312" s="38"/>
      <c r="W312" s="56"/>
      <c r="Y312" s="38"/>
      <c r="AB312" s="56"/>
      <c r="AD312" s="38"/>
      <c r="AG312" s="56"/>
      <c r="AI312" s="38"/>
      <c r="AL312" s="56"/>
    </row>
    <row r="313" spans="1:38" ht="12.75" customHeight="1">
      <c r="A313" s="54"/>
      <c r="B313" s="54"/>
      <c r="C313" s="54"/>
      <c r="D313" s="54"/>
      <c r="E313" s="54"/>
      <c r="F313" s="52"/>
      <c r="G313" s="52"/>
      <c r="H313" s="52"/>
      <c r="I313" s="52"/>
      <c r="J313" s="31"/>
      <c r="K313" s="52"/>
      <c r="L313" s="52"/>
      <c r="M313" s="52"/>
      <c r="N313" s="54"/>
      <c r="O313" s="38"/>
      <c r="R313" s="56"/>
      <c r="T313" s="38"/>
      <c r="W313" s="56"/>
      <c r="Y313" s="38"/>
      <c r="AB313" s="56"/>
      <c r="AD313" s="38"/>
      <c r="AG313" s="56"/>
      <c r="AI313" s="38"/>
      <c r="AL313" s="56"/>
    </row>
    <row r="314" spans="1:38" ht="12.75" customHeight="1">
      <c r="B314" s="223" t="s">
        <v>841</v>
      </c>
      <c r="F314" s="56"/>
      <c r="G314" s="56"/>
      <c r="H314" s="56"/>
      <c r="I314" s="56"/>
      <c r="J314" s="38"/>
      <c r="K314" s="56"/>
      <c r="L314" s="56"/>
      <c r="M314" s="56"/>
      <c r="O314" s="38"/>
      <c r="R314" s="56"/>
      <c r="T314" s="38"/>
      <c r="W314" s="56"/>
      <c r="Y314" s="38"/>
      <c r="AB314" s="56"/>
      <c r="AD314" s="38"/>
      <c r="AG314" s="56"/>
      <c r="AI314" s="38"/>
      <c r="AL314" s="56"/>
    </row>
    <row r="315" spans="1:38" ht="12.75" customHeight="1">
      <c r="A315" s="224"/>
      <c r="F315" s="56"/>
      <c r="G315" s="56"/>
      <c r="H315" s="56"/>
      <c r="I315" s="56"/>
      <c r="J315" s="38"/>
      <c r="K315" s="56"/>
      <c r="L315" s="56"/>
      <c r="M315" s="56"/>
      <c r="O315" s="38"/>
      <c r="R315" s="56"/>
      <c r="T315" s="38"/>
      <c r="W315" s="56"/>
      <c r="Y315" s="38"/>
      <c r="AB315" s="56"/>
      <c r="AD315" s="38"/>
      <c r="AG315" s="56"/>
      <c r="AI315" s="38"/>
      <c r="AL315" s="56"/>
    </row>
    <row r="316" spans="1:38" ht="12.75" customHeight="1">
      <c r="A316" s="224"/>
      <c r="F316" s="56"/>
      <c r="G316" s="56"/>
      <c r="H316" s="56"/>
      <c r="I316" s="56"/>
      <c r="J316" s="38"/>
      <c r="K316" s="56"/>
      <c r="L316" s="56"/>
      <c r="M316" s="56"/>
      <c r="O316" s="38"/>
      <c r="R316" s="56"/>
    </row>
    <row r="317" spans="1:38" ht="12.75" customHeight="1">
      <c r="A317" s="52"/>
      <c r="F317" s="56"/>
      <c r="G317" s="56"/>
      <c r="H317" s="56"/>
      <c r="I317" s="56"/>
      <c r="J317" s="38"/>
      <c r="K317" s="56"/>
      <c r="L317" s="56"/>
      <c r="M317" s="56"/>
      <c r="O317" s="38"/>
      <c r="R317" s="56"/>
    </row>
    <row r="318" spans="1:38" ht="12.75" customHeight="1">
      <c r="F318" s="56"/>
      <c r="G318" s="56"/>
      <c r="H318" s="56"/>
      <c r="I318" s="56"/>
      <c r="J318" s="38"/>
      <c r="K318" s="56"/>
      <c r="L318" s="56"/>
      <c r="M318" s="56"/>
      <c r="O318" s="38"/>
      <c r="R318" s="56"/>
    </row>
    <row r="319" spans="1:38" ht="12.75" customHeight="1">
      <c r="F319" s="56"/>
      <c r="G319" s="56"/>
      <c r="H319" s="56"/>
      <c r="I319" s="56"/>
      <c r="J319" s="38"/>
      <c r="K319" s="56"/>
      <c r="L319" s="56"/>
      <c r="M319" s="56"/>
      <c r="O319" s="38"/>
      <c r="R319" s="56"/>
    </row>
    <row r="320" spans="1:38" ht="12.75" customHeight="1">
      <c r="F320" s="56"/>
      <c r="G320" s="56"/>
      <c r="H320" s="56"/>
      <c r="I320" s="56"/>
      <c r="J320" s="38"/>
      <c r="K320" s="56"/>
      <c r="L320" s="56"/>
      <c r="M320" s="56"/>
      <c r="O320" s="38"/>
      <c r="R320" s="56"/>
    </row>
    <row r="321" spans="6:18" ht="12.75" customHeight="1">
      <c r="F321" s="56"/>
      <c r="G321" s="56"/>
      <c r="H321" s="56"/>
      <c r="I321" s="56"/>
      <c r="J321" s="38"/>
      <c r="K321" s="56"/>
      <c r="L321" s="56"/>
      <c r="M321" s="56"/>
      <c r="O321" s="38"/>
      <c r="R321" s="56"/>
    </row>
    <row r="322" spans="6:18" ht="12.75" customHeight="1">
      <c r="F322" s="56"/>
      <c r="G322" s="56"/>
      <c r="H322" s="56"/>
      <c r="I322" s="56"/>
      <c r="J322" s="38"/>
      <c r="K322" s="56"/>
      <c r="L322" s="56"/>
      <c r="M322" s="56"/>
      <c r="O322" s="38"/>
      <c r="R322" s="56"/>
    </row>
    <row r="323" spans="6:18" ht="12.75" customHeight="1">
      <c r="F323" s="56"/>
      <c r="G323" s="56"/>
      <c r="H323" s="56"/>
      <c r="I323" s="56"/>
      <c r="J323" s="38"/>
      <c r="K323" s="56"/>
      <c r="L323" s="56"/>
      <c r="M323" s="56"/>
      <c r="O323" s="38"/>
      <c r="R323" s="56"/>
    </row>
    <row r="324" spans="6:18" ht="12.75" customHeight="1">
      <c r="F324" s="56"/>
      <c r="G324" s="56"/>
      <c r="H324" s="56"/>
      <c r="I324" s="56"/>
      <c r="J324" s="38"/>
      <c r="K324" s="56"/>
      <c r="L324" s="56"/>
      <c r="M324" s="56"/>
      <c r="O324" s="38"/>
      <c r="R324" s="56"/>
    </row>
    <row r="325" spans="6:18" ht="12.75" customHeight="1">
      <c r="F325" s="56"/>
      <c r="G325" s="56"/>
      <c r="H325" s="56"/>
      <c r="I325" s="56"/>
      <c r="J325" s="38"/>
      <c r="K325" s="56"/>
      <c r="L325" s="56"/>
      <c r="M325" s="56"/>
      <c r="O325" s="38"/>
      <c r="R325" s="56"/>
    </row>
    <row r="326" spans="6:18" ht="12.75" customHeight="1">
      <c r="F326" s="56"/>
      <c r="G326" s="56"/>
      <c r="H326" s="56"/>
      <c r="I326" s="56"/>
      <c r="J326" s="38"/>
      <c r="K326" s="56"/>
      <c r="L326" s="56"/>
      <c r="M326" s="56"/>
      <c r="O326" s="38"/>
      <c r="R326" s="56"/>
    </row>
    <row r="327" spans="6:18" ht="12.75" customHeight="1">
      <c r="F327" s="56"/>
      <c r="G327" s="56"/>
      <c r="H327" s="56"/>
      <c r="I327" s="56"/>
      <c r="J327" s="38"/>
      <c r="K327" s="56"/>
      <c r="L327" s="56"/>
      <c r="M327" s="56"/>
      <c r="O327" s="38"/>
      <c r="R327" s="56"/>
    </row>
    <row r="328" spans="6:18" ht="12.75" customHeight="1">
      <c r="F328" s="56"/>
      <c r="G328" s="56"/>
      <c r="H328" s="56"/>
      <c r="I328" s="56"/>
      <c r="J328" s="38"/>
      <c r="K328" s="56"/>
      <c r="L328" s="56"/>
      <c r="M328" s="56"/>
      <c r="O328" s="38"/>
      <c r="R328" s="56"/>
    </row>
    <row r="329" spans="6:18" ht="12.75" customHeight="1">
      <c r="F329" s="56"/>
      <c r="G329" s="56"/>
      <c r="H329" s="56"/>
      <c r="I329" s="56"/>
      <c r="J329" s="38"/>
      <c r="K329" s="56"/>
      <c r="L329" s="56"/>
      <c r="M329" s="56"/>
      <c r="O329" s="38"/>
      <c r="R329" s="56"/>
    </row>
    <row r="330" spans="6:18" ht="12.75" customHeight="1">
      <c r="F330" s="56"/>
      <c r="G330" s="56"/>
      <c r="H330" s="56"/>
      <c r="I330" s="56"/>
      <c r="J330" s="38"/>
      <c r="K330" s="56"/>
      <c r="L330" s="56"/>
      <c r="M330" s="56"/>
      <c r="O330" s="38"/>
      <c r="R330" s="56"/>
    </row>
    <row r="331" spans="6:18" ht="12.75" customHeight="1">
      <c r="F331" s="56"/>
      <c r="G331" s="56"/>
      <c r="H331" s="56"/>
      <c r="I331" s="56"/>
      <c r="J331" s="38"/>
      <c r="K331" s="56"/>
      <c r="L331" s="56"/>
      <c r="M331" s="56"/>
      <c r="O331" s="38"/>
      <c r="R331" s="56"/>
    </row>
    <row r="332" spans="6:18" ht="12.75" customHeight="1">
      <c r="F332" s="56"/>
      <c r="G332" s="56"/>
      <c r="H332" s="56"/>
      <c r="I332" s="56"/>
      <c r="J332" s="38"/>
      <c r="K332" s="56"/>
      <c r="L332" s="56"/>
      <c r="M332" s="56"/>
      <c r="O332" s="38"/>
      <c r="R332" s="56"/>
    </row>
    <row r="333" spans="6:18" ht="12.75" customHeight="1">
      <c r="F333" s="56"/>
      <c r="G333" s="56"/>
      <c r="H333" s="56"/>
      <c r="I333" s="56"/>
      <c r="J333" s="38"/>
      <c r="K333" s="56"/>
      <c r="L333" s="56"/>
      <c r="M333" s="56"/>
      <c r="O333" s="38"/>
      <c r="R333" s="56"/>
    </row>
    <row r="334" spans="6:18" ht="12.75" customHeight="1">
      <c r="F334" s="56"/>
      <c r="G334" s="56"/>
      <c r="H334" s="56"/>
      <c r="I334" s="56"/>
      <c r="J334" s="38"/>
      <c r="K334" s="56"/>
      <c r="L334" s="56"/>
      <c r="M334" s="56"/>
      <c r="O334" s="38"/>
      <c r="R334" s="56"/>
    </row>
    <row r="335" spans="6:18" ht="12.75" customHeight="1">
      <c r="F335" s="56"/>
      <c r="G335" s="56"/>
      <c r="H335" s="56"/>
      <c r="I335" s="56"/>
      <c r="J335" s="38"/>
      <c r="K335" s="56"/>
      <c r="L335" s="56"/>
      <c r="M335" s="56"/>
      <c r="O335" s="38"/>
      <c r="R335" s="56"/>
    </row>
    <row r="336" spans="6:18" ht="12.75" customHeight="1">
      <c r="F336" s="56"/>
      <c r="G336" s="56"/>
      <c r="H336" s="56"/>
      <c r="I336" s="56"/>
      <c r="J336" s="38"/>
      <c r="K336" s="56"/>
      <c r="L336" s="56"/>
      <c r="M336" s="56"/>
      <c r="O336" s="38"/>
      <c r="R336" s="56"/>
    </row>
    <row r="337" spans="6:18" ht="12.75" customHeight="1">
      <c r="F337" s="56"/>
      <c r="G337" s="56"/>
      <c r="H337" s="56"/>
      <c r="I337" s="56"/>
      <c r="J337" s="38"/>
      <c r="K337" s="56"/>
      <c r="L337" s="56"/>
      <c r="M337" s="56"/>
      <c r="O337" s="38"/>
      <c r="R337" s="56"/>
    </row>
    <row r="338" spans="6:18" ht="12.75" customHeight="1">
      <c r="F338" s="56"/>
      <c r="G338" s="56"/>
      <c r="H338" s="56"/>
      <c r="I338" s="56"/>
      <c r="J338" s="38"/>
      <c r="K338" s="56"/>
      <c r="L338" s="56"/>
      <c r="M338" s="56"/>
      <c r="O338" s="38"/>
      <c r="R338" s="56"/>
    </row>
    <row r="339" spans="6:18" ht="12.75" customHeight="1">
      <c r="F339" s="56"/>
      <c r="G339" s="56"/>
      <c r="H339" s="56"/>
      <c r="I339" s="56"/>
      <c r="J339" s="38"/>
      <c r="K339" s="56"/>
      <c r="L339" s="56"/>
      <c r="M339" s="56"/>
      <c r="O339" s="38"/>
      <c r="R339" s="56"/>
    </row>
    <row r="340" spans="6:18" ht="12.75" customHeight="1">
      <c r="F340" s="56"/>
      <c r="G340" s="56"/>
      <c r="H340" s="56"/>
      <c r="I340" s="56"/>
      <c r="J340" s="38"/>
      <c r="K340" s="56"/>
      <c r="L340" s="56"/>
      <c r="M340" s="56"/>
      <c r="O340" s="38"/>
      <c r="R340" s="56"/>
    </row>
    <row r="341" spans="6:18" ht="12.75" customHeight="1">
      <c r="F341" s="56"/>
      <c r="G341" s="56"/>
      <c r="H341" s="56"/>
      <c r="I341" s="56"/>
      <c r="J341" s="38"/>
      <c r="K341" s="56"/>
      <c r="L341" s="56"/>
      <c r="M341" s="56"/>
      <c r="O341" s="38"/>
      <c r="R341" s="56"/>
    </row>
    <row r="342" spans="6:18" ht="12.75" customHeight="1">
      <c r="F342" s="56"/>
      <c r="G342" s="56"/>
      <c r="H342" s="56"/>
      <c r="I342" s="56"/>
      <c r="J342" s="38"/>
      <c r="K342" s="56"/>
      <c r="L342" s="56"/>
      <c r="M342" s="56"/>
      <c r="O342" s="38"/>
      <c r="R342" s="56"/>
    </row>
    <row r="343" spans="6:18" ht="12.75" customHeight="1">
      <c r="F343" s="56"/>
      <c r="G343" s="56"/>
      <c r="H343" s="56"/>
      <c r="I343" s="56"/>
      <c r="J343" s="38"/>
      <c r="K343" s="56"/>
      <c r="L343" s="56"/>
      <c r="M343" s="56"/>
      <c r="O343" s="38"/>
      <c r="R343" s="56"/>
    </row>
    <row r="344" spans="6:18" ht="12.75" customHeight="1">
      <c r="F344" s="56"/>
      <c r="G344" s="56"/>
      <c r="H344" s="56"/>
      <c r="I344" s="56"/>
      <c r="J344" s="38"/>
      <c r="K344" s="56"/>
      <c r="L344" s="56"/>
      <c r="M344" s="56"/>
      <c r="O344" s="38"/>
      <c r="R344" s="56"/>
    </row>
    <row r="345" spans="6:18" ht="12.75" customHeight="1">
      <c r="F345" s="56"/>
      <c r="G345" s="56"/>
      <c r="H345" s="56"/>
      <c r="I345" s="56"/>
      <c r="J345" s="38"/>
      <c r="K345" s="56"/>
      <c r="L345" s="56"/>
      <c r="M345" s="56"/>
      <c r="O345" s="38"/>
      <c r="R345" s="56"/>
    </row>
    <row r="346" spans="6:18" ht="12.75" customHeight="1">
      <c r="F346" s="56"/>
      <c r="G346" s="56"/>
      <c r="H346" s="56"/>
      <c r="I346" s="56"/>
      <c r="J346" s="38"/>
      <c r="K346" s="56"/>
      <c r="L346" s="56"/>
      <c r="M346" s="56"/>
      <c r="O346" s="38"/>
      <c r="R346" s="56"/>
    </row>
    <row r="347" spans="6:18" ht="12.75" customHeight="1">
      <c r="F347" s="56"/>
      <c r="G347" s="56"/>
      <c r="H347" s="56"/>
      <c r="I347" s="56"/>
      <c r="J347" s="38"/>
      <c r="K347" s="56"/>
      <c r="L347" s="56"/>
      <c r="M347" s="56"/>
      <c r="O347" s="38"/>
      <c r="R347" s="56"/>
    </row>
    <row r="348" spans="6:18" ht="12.75" customHeight="1">
      <c r="F348" s="56"/>
      <c r="G348" s="56"/>
      <c r="H348" s="56"/>
      <c r="I348" s="56"/>
      <c r="J348" s="38"/>
      <c r="K348" s="56"/>
      <c r="L348" s="56"/>
      <c r="M348" s="56"/>
      <c r="O348" s="38"/>
      <c r="R348" s="56"/>
    </row>
    <row r="349" spans="6:18" ht="12.75" customHeight="1">
      <c r="F349" s="56"/>
      <c r="G349" s="56"/>
      <c r="H349" s="56"/>
      <c r="I349" s="56"/>
      <c r="J349" s="38"/>
      <c r="K349" s="56"/>
      <c r="L349" s="56"/>
      <c r="M349" s="56"/>
      <c r="O349" s="38"/>
      <c r="R349" s="56"/>
    </row>
    <row r="350" spans="6:18" ht="12.75" customHeight="1">
      <c r="F350" s="56"/>
      <c r="G350" s="56"/>
      <c r="H350" s="56"/>
      <c r="I350" s="56"/>
      <c r="J350" s="38"/>
      <c r="K350" s="56"/>
      <c r="L350" s="56"/>
      <c r="M350" s="56"/>
      <c r="O350" s="38"/>
      <c r="R350" s="56"/>
    </row>
    <row r="351" spans="6:18" ht="12.75" customHeight="1">
      <c r="F351" s="56"/>
      <c r="G351" s="56"/>
      <c r="H351" s="56"/>
      <c r="I351" s="56"/>
      <c r="J351" s="38"/>
      <c r="K351" s="56"/>
      <c r="L351" s="56"/>
      <c r="M351" s="56"/>
      <c r="O351" s="38"/>
      <c r="R351" s="56"/>
    </row>
    <row r="352" spans="6:18" ht="12.75" customHeight="1">
      <c r="F352" s="56"/>
      <c r="G352" s="56"/>
      <c r="H352" s="56"/>
      <c r="I352" s="56"/>
      <c r="J352" s="38"/>
      <c r="K352" s="56"/>
      <c r="L352" s="56"/>
      <c r="M352" s="56"/>
      <c r="O352" s="38"/>
      <c r="R352" s="56"/>
    </row>
    <row r="353" spans="6:18" ht="12.75" customHeight="1">
      <c r="F353" s="56"/>
      <c r="G353" s="56"/>
      <c r="H353" s="56"/>
      <c r="I353" s="56"/>
      <c r="J353" s="38"/>
      <c r="K353" s="56"/>
      <c r="L353" s="56"/>
      <c r="M353" s="56"/>
      <c r="O353" s="38"/>
      <c r="R353" s="56"/>
    </row>
    <row r="354" spans="6:18" ht="12.75" customHeight="1">
      <c r="F354" s="56"/>
      <c r="G354" s="56"/>
      <c r="H354" s="56"/>
      <c r="I354" s="56"/>
      <c r="J354" s="38"/>
      <c r="K354" s="56"/>
      <c r="L354" s="56"/>
      <c r="M354" s="56"/>
      <c r="O354" s="38"/>
      <c r="R354" s="56"/>
    </row>
    <row r="355" spans="6:18" ht="12.75" customHeight="1">
      <c r="F355" s="56"/>
      <c r="G355" s="56"/>
      <c r="H355" s="56"/>
      <c r="I355" s="56"/>
      <c r="J355" s="38"/>
      <c r="K355" s="56"/>
      <c r="L355" s="56"/>
      <c r="M355" s="56"/>
      <c r="O355" s="38"/>
      <c r="R355" s="56"/>
    </row>
    <row r="356" spans="6:18" ht="12.75" customHeight="1">
      <c r="F356" s="56"/>
      <c r="G356" s="56"/>
      <c r="H356" s="56"/>
      <c r="I356" s="56"/>
      <c r="J356" s="38"/>
      <c r="K356" s="56"/>
      <c r="L356" s="56"/>
      <c r="M356" s="56"/>
      <c r="O356" s="38"/>
      <c r="R356" s="56"/>
    </row>
    <row r="357" spans="6:18" ht="12.75" customHeight="1">
      <c r="F357" s="56"/>
      <c r="G357" s="56"/>
      <c r="H357" s="56"/>
      <c r="I357" s="56"/>
      <c r="J357" s="38"/>
      <c r="K357" s="56"/>
      <c r="L357" s="56"/>
      <c r="M357" s="56"/>
      <c r="O357" s="38"/>
      <c r="R357" s="56"/>
    </row>
    <row r="358" spans="6:18" ht="12.75" customHeight="1">
      <c r="F358" s="56"/>
      <c r="G358" s="56"/>
      <c r="H358" s="56"/>
      <c r="I358" s="56"/>
      <c r="J358" s="38"/>
      <c r="K358" s="56"/>
      <c r="L358" s="56"/>
      <c r="M358" s="56"/>
      <c r="O358" s="38"/>
      <c r="R358" s="56"/>
    </row>
    <row r="359" spans="6:18" ht="12.75" customHeight="1">
      <c r="F359" s="56"/>
      <c r="G359" s="56"/>
      <c r="H359" s="56"/>
      <c r="I359" s="56"/>
      <c r="J359" s="38"/>
      <c r="K359" s="56"/>
      <c r="L359" s="56"/>
      <c r="M359" s="56"/>
      <c r="O359" s="38"/>
      <c r="R359" s="56"/>
    </row>
    <row r="360" spans="6:18" ht="12.75" customHeight="1">
      <c r="F360" s="56"/>
      <c r="G360" s="56"/>
      <c r="H360" s="56"/>
      <c r="I360" s="56"/>
      <c r="J360" s="38"/>
      <c r="K360" s="56"/>
      <c r="L360" s="56"/>
      <c r="M360" s="56"/>
      <c r="O360" s="38"/>
      <c r="R360" s="56"/>
    </row>
    <row r="361" spans="6:18" ht="12.75" customHeight="1">
      <c r="F361" s="56"/>
      <c r="G361" s="56"/>
      <c r="H361" s="56"/>
      <c r="I361" s="56"/>
      <c r="J361" s="38"/>
      <c r="K361" s="56"/>
      <c r="L361" s="56"/>
      <c r="M361" s="56"/>
      <c r="O361" s="38"/>
      <c r="R361" s="56"/>
    </row>
    <row r="362" spans="6:18" ht="12.75" customHeight="1">
      <c r="F362" s="56"/>
      <c r="G362" s="56"/>
      <c r="H362" s="56"/>
      <c r="I362" s="56"/>
      <c r="J362" s="38"/>
      <c r="K362" s="56"/>
      <c r="L362" s="56"/>
      <c r="M362" s="56"/>
      <c r="O362" s="38"/>
      <c r="R362" s="56"/>
    </row>
    <row r="363" spans="6:18" ht="12.75" customHeight="1">
      <c r="F363" s="56"/>
      <c r="G363" s="56"/>
      <c r="H363" s="56"/>
      <c r="I363" s="56"/>
      <c r="J363" s="38"/>
      <c r="K363" s="56"/>
      <c r="L363" s="56"/>
      <c r="M363" s="56"/>
      <c r="O363" s="38"/>
      <c r="R363" s="56"/>
    </row>
    <row r="364" spans="6:18" ht="12.75" customHeight="1">
      <c r="F364" s="56"/>
      <c r="G364" s="56"/>
      <c r="H364" s="56"/>
      <c r="I364" s="56"/>
      <c r="J364" s="38"/>
      <c r="K364" s="56"/>
      <c r="L364" s="56"/>
      <c r="M364" s="56"/>
      <c r="O364" s="38"/>
      <c r="R364" s="56"/>
    </row>
    <row r="365" spans="6:18" ht="12.75" customHeight="1">
      <c r="F365" s="56"/>
      <c r="G365" s="56"/>
      <c r="H365" s="56"/>
      <c r="I365" s="56"/>
      <c r="J365" s="38"/>
      <c r="K365" s="56"/>
      <c r="L365" s="56"/>
      <c r="M365" s="56"/>
      <c r="O365" s="38"/>
      <c r="R365" s="56"/>
    </row>
    <row r="366" spans="6:18" ht="12.75" customHeight="1">
      <c r="F366" s="56"/>
      <c r="G366" s="56"/>
      <c r="H366" s="56"/>
      <c r="I366" s="56"/>
      <c r="J366" s="38"/>
      <c r="K366" s="56"/>
      <c r="L366" s="56"/>
      <c r="M366" s="56"/>
      <c r="O366" s="38"/>
      <c r="R366" s="56"/>
    </row>
    <row r="367" spans="6:18" ht="12.75" customHeight="1">
      <c r="F367" s="56"/>
      <c r="G367" s="56"/>
      <c r="H367" s="56"/>
      <c r="I367" s="56"/>
      <c r="J367" s="38"/>
      <c r="K367" s="56"/>
      <c r="L367" s="56"/>
      <c r="M367" s="56"/>
      <c r="O367" s="38"/>
      <c r="R367" s="56"/>
    </row>
    <row r="368" spans="6:18" ht="12.75" customHeight="1">
      <c r="F368" s="56"/>
      <c r="G368" s="56"/>
      <c r="H368" s="56"/>
      <c r="I368" s="56"/>
      <c r="J368" s="38"/>
      <c r="K368" s="56"/>
      <c r="L368" s="56"/>
      <c r="M368" s="56"/>
      <c r="O368" s="38"/>
      <c r="R368" s="56"/>
    </row>
    <row r="369" spans="6:18" ht="12.75" customHeight="1">
      <c r="F369" s="56"/>
      <c r="G369" s="56"/>
      <c r="H369" s="56"/>
      <c r="I369" s="56"/>
      <c r="J369" s="38"/>
      <c r="K369" s="56"/>
      <c r="L369" s="56"/>
      <c r="M369" s="56"/>
      <c r="O369" s="38"/>
      <c r="R369" s="56"/>
    </row>
    <row r="370" spans="6:18" ht="12.75" customHeight="1">
      <c r="F370" s="56"/>
      <c r="G370" s="56"/>
      <c r="H370" s="56"/>
      <c r="I370" s="56"/>
      <c r="J370" s="38"/>
      <c r="K370" s="56"/>
      <c r="L370" s="56"/>
      <c r="M370" s="56"/>
      <c r="O370" s="38"/>
      <c r="R370" s="56"/>
    </row>
    <row r="371" spans="6:18" ht="12.75" customHeight="1">
      <c r="F371" s="56"/>
      <c r="G371" s="56"/>
      <c r="H371" s="56"/>
      <c r="I371" s="56"/>
      <c r="J371" s="38"/>
      <c r="K371" s="56"/>
      <c r="L371" s="56"/>
      <c r="M371" s="56"/>
      <c r="O371" s="38"/>
      <c r="R371" s="56"/>
    </row>
    <row r="372" spans="6:18" ht="12.75" customHeight="1">
      <c r="F372" s="56"/>
      <c r="G372" s="56"/>
      <c r="H372" s="56"/>
      <c r="I372" s="56"/>
      <c r="J372" s="38"/>
      <c r="K372" s="56"/>
      <c r="L372" s="56"/>
      <c r="M372" s="56"/>
      <c r="O372" s="38"/>
      <c r="R372" s="56"/>
    </row>
    <row r="373" spans="6:18" ht="12.75" customHeight="1">
      <c r="F373" s="56"/>
      <c r="G373" s="56"/>
      <c r="H373" s="56"/>
      <c r="I373" s="56"/>
      <c r="J373" s="38"/>
      <c r="K373" s="56"/>
      <c r="L373" s="56"/>
      <c r="M373" s="56"/>
      <c r="O373" s="38"/>
      <c r="R373" s="56"/>
    </row>
    <row r="374" spans="6:18" ht="12.75" customHeight="1">
      <c r="F374" s="56"/>
      <c r="G374" s="56"/>
      <c r="H374" s="56"/>
      <c r="I374" s="56"/>
      <c r="J374" s="38"/>
      <c r="K374" s="56"/>
      <c r="L374" s="56"/>
      <c r="M374" s="56"/>
      <c r="O374" s="38"/>
      <c r="R374" s="56"/>
    </row>
    <row r="375" spans="6:18" ht="12.75" customHeight="1">
      <c r="F375" s="56"/>
      <c r="G375" s="56"/>
      <c r="H375" s="56"/>
      <c r="I375" s="56"/>
      <c r="J375" s="38"/>
      <c r="K375" s="56"/>
      <c r="L375" s="56"/>
      <c r="M375" s="56"/>
      <c r="O375" s="38"/>
      <c r="R375" s="56"/>
    </row>
    <row r="376" spans="6:18" ht="12.75" customHeight="1">
      <c r="F376" s="56"/>
      <c r="G376" s="56"/>
      <c r="H376" s="56"/>
      <c r="I376" s="56"/>
      <c r="J376" s="38"/>
      <c r="K376" s="56"/>
      <c r="L376" s="56"/>
      <c r="M376" s="56"/>
      <c r="O376" s="38"/>
      <c r="R376" s="56"/>
    </row>
    <row r="377" spans="6:18" ht="12.75" customHeight="1">
      <c r="F377" s="56"/>
      <c r="G377" s="56"/>
      <c r="H377" s="56"/>
      <c r="I377" s="56"/>
      <c r="J377" s="38"/>
      <c r="K377" s="56"/>
      <c r="L377" s="56"/>
      <c r="M377" s="56"/>
      <c r="O377" s="38"/>
      <c r="R377" s="56"/>
    </row>
    <row r="378" spans="6:18" ht="12.75" customHeight="1">
      <c r="F378" s="56"/>
      <c r="G378" s="56"/>
      <c r="H378" s="56"/>
      <c r="I378" s="56"/>
      <c r="J378" s="38"/>
      <c r="K378" s="56"/>
      <c r="L378" s="56"/>
      <c r="M378" s="56"/>
      <c r="O378" s="38"/>
      <c r="R378" s="56"/>
    </row>
    <row r="379" spans="6:18" ht="12.75" customHeight="1">
      <c r="F379" s="56"/>
      <c r="G379" s="56"/>
      <c r="H379" s="56"/>
      <c r="I379" s="56"/>
      <c r="J379" s="38"/>
      <c r="K379" s="56"/>
      <c r="L379" s="56"/>
      <c r="M379" s="56"/>
      <c r="O379" s="38"/>
      <c r="R379" s="56"/>
    </row>
    <row r="380" spans="6:18" ht="12.75" customHeight="1">
      <c r="F380" s="56"/>
      <c r="G380" s="56"/>
      <c r="H380" s="56"/>
      <c r="I380" s="56"/>
      <c r="J380" s="38"/>
      <c r="K380" s="56"/>
      <c r="L380" s="56"/>
      <c r="M380" s="56"/>
      <c r="O380" s="38"/>
      <c r="R380" s="56"/>
    </row>
    <row r="381" spans="6:18" ht="12.75" customHeight="1">
      <c r="F381" s="56"/>
      <c r="G381" s="56"/>
      <c r="H381" s="56"/>
      <c r="I381" s="56"/>
      <c r="J381" s="38"/>
      <c r="K381" s="56"/>
      <c r="L381" s="56"/>
      <c r="M381" s="56"/>
      <c r="O381" s="38"/>
      <c r="R381" s="56"/>
    </row>
    <row r="382" spans="6:18" ht="12.75" customHeight="1">
      <c r="F382" s="56"/>
      <c r="G382" s="56"/>
      <c r="H382" s="56"/>
      <c r="I382" s="56"/>
      <c r="J382" s="38"/>
      <c r="K382" s="56"/>
      <c r="L382" s="56"/>
      <c r="M382" s="56"/>
      <c r="O382" s="38"/>
      <c r="R382" s="56"/>
    </row>
    <row r="383" spans="6:18" ht="12.75" customHeight="1">
      <c r="F383" s="56"/>
      <c r="G383" s="56"/>
      <c r="H383" s="56"/>
      <c r="I383" s="56"/>
      <c r="J383" s="38"/>
      <c r="K383" s="56"/>
      <c r="L383" s="56"/>
      <c r="M383" s="56"/>
      <c r="O383" s="38"/>
      <c r="R383" s="56"/>
    </row>
    <row r="384" spans="6:18" ht="12.75" customHeight="1">
      <c r="F384" s="56"/>
      <c r="G384" s="56"/>
      <c r="H384" s="56"/>
      <c r="I384" s="56"/>
      <c r="J384" s="38"/>
      <c r="K384" s="56"/>
      <c r="L384" s="56"/>
      <c r="M384" s="56"/>
      <c r="O384" s="38"/>
      <c r="R384" s="56"/>
    </row>
    <row r="385" spans="6:18" ht="12.75" customHeight="1">
      <c r="F385" s="56"/>
      <c r="G385" s="56"/>
      <c r="H385" s="56"/>
      <c r="I385" s="56"/>
      <c r="J385" s="38"/>
      <c r="K385" s="56"/>
      <c r="L385" s="56"/>
      <c r="M385" s="56"/>
      <c r="O385" s="38"/>
      <c r="R385" s="56"/>
    </row>
    <row r="386" spans="6:18" ht="12.75" customHeight="1">
      <c r="F386" s="56"/>
      <c r="G386" s="56"/>
      <c r="H386" s="56"/>
      <c r="I386" s="56"/>
      <c r="J386" s="38"/>
      <c r="K386" s="56"/>
      <c r="L386" s="56"/>
      <c r="M386" s="56"/>
      <c r="O386" s="38"/>
      <c r="R386" s="56"/>
    </row>
    <row r="387" spans="6:18" ht="12.75" customHeight="1">
      <c r="F387" s="56"/>
      <c r="G387" s="56"/>
      <c r="H387" s="56"/>
      <c r="I387" s="56"/>
      <c r="J387" s="38"/>
      <c r="K387" s="56"/>
      <c r="L387" s="56"/>
      <c r="M387" s="56"/>
      <c r="O387" s="38"/>
      <c r="R387" s="56"/>
    </row>
    <row r="388" spans="6:18" ht="12.75" customHeight="1">
      <c r="F388" s="56"/>
      <c r="G388" s="56"/>
      <c r="H388" s="56"/>
      <c r="I388" s="56"/>
      <c r="J388" s="38"/>
      <c r="K388" s="56"/>
      <c r="L388" s="56"/>
      <c r="M388" s="56"/>
      <c r="O388" s="38"/>
      <c r="R388" s="56"/>
    </row>
    <row r="389" spans="6:18" ht="12.75" customHeight="1">
      <c r="F389" s="56"/>
      <c r="G389" s="56"/>
      <c r="H389" s="56"/>
      <c r="I389" s="56"/>
      <c r="J389" s="38"/>
      <c r="K389" s="56"/>
      <c r="L389" s="56"/>
      <c r="M389" s="56"/>
      <c r="O389" s="38"/>
      <c r="R389" s="56"/>
    </row>
    <row r="390" spans="6:18" ht="12.75" customHeight="1">
      <c r="F390" s="56"/>
      <c r="G390" s="56"/>
      <c r="H390" s="56"/>
      <c r="I390" s="56"/>
      <c r="J390" s="38"/>
      <c r="K390" s="56"/>
      <c r="L390" s="56"/>
      <c r="M390" s="56"/>
      <c r="O390" s="38"/>
      <c r="R390" s="56"/>
    </row>
    <row r="391" spans="6:18" ht="12.75" customHeight="1">
      <c r="F391" s="56"/>
      <c r="G391" s="56"/>
      <c r="H391" s="56"/>
      <c r="I391" s="56"/>
      <c r="J391" s="38"/>
      <c r="K391" s="56"/>
      <c r="L391" s="56"/>
      <c r="M391" s="56"/>
      <c r="O391" s="38"/>
      <c r="R391" s="56"/>
    </row>
    <row r="392" spans="6:18" ht="12.75" customHeight="1">
      <c r="F392" s="56"/>
      <c r="G392" s="56"/>
      <c r="H392" s="56"/>
      <c r="I392" s="56"/>
      <c r="J392" s="38"/>
      <c r="K392" s="56"/>
      <c r="L392" s="56"/>
      <c r="M392" s="56"/>
      <c r="O392" s="38"/>
      <c r="R392" s="56"/>
    </row>
    <row r="393" spans="6:18" ht="12.75" customHeight="1">
      <c r="F393" s="56"/>
      <c r="G393" s="56"/>
      <c r="H393" s="56"/>
      <c r="I393" s="56"/>
      <c r="J393" s="38"/>
      <c r="K393" s="56"/>
      <c r="L393" s="56"/>
      <c r="M393" s="56"/>
      <c r="O393" s="38"/>
      <c r="R393" s="56"/>
    </row>
    <row r="394" spans="6:18" ht="12.75" customHeight="1">
      <c r="F394" s="56"/>
      <c r="G394" s="56"/>
      <c r="H394" s="56"/>
      <c r="I394" s="56"/>
      <c r="J394" s="38"/>
      <c r="K394" s="56"/>
      <c r="L394" s="56"/>
      <c r="M394" s="56"/>
      <c r="O394" s="38"/>
      <c r="R394" s="56"/>
    </row>
    <row r="395" spans="6:18" ht="12.75" customHeight="1">
      <c r="F395" s="56"/>
      <c r="G395" s="56"/>
      <c r="H395" s="56"/>
      <c r="I395" s="56"/>
      <c r="J395" s="38"/>
      <c r="K395" s="56"/>
      <c r="L395" s="56"/>
      <c r="M395" s="56"/>
      <c r="O395" s="38"/>
      <c r="R395" s="56"/>
    </row>
    <row r="396" spans="6:18" ht="12.75" customHeight="1">
      <c r="F396" s="56"/>
      <c r="G396" s="56"/>
      <c r="H396" s="56"/>
      <c r="I396" s="56"/>
      <c r="J396" s="38"/>
      <c r="K396" s="56"/>
      <c r="L396" s="56"/>
      <c r="M396" s="56"/>
      <c r="O396" s="38"/>
      <c r="R396" s="56"/>
    </row>
    <row r="397" spans="6:18" ht="12.75" customHeight="1">
      <c r="F397" s="56"/>
      <c r="G397" s="56"/>
      <c r="H397" s="56"/>
      <c r="I397" s="56"/>
      <c r="J397" s="38"/>
      <c r="K397" s="56"/>
      <c r="L397" s="56"/>
      <c r="M397" s="56"/>
      <c r="O397" s="38"/>
      <c r="R397" s="56"/>
    </row>
    <row r="398" spans="6:18" ht="12.75" customHeight="1">
      <c r="F398" s="56"/>
      <c r="G398" s="56"/>
      <c r="H398" s="56"/>
      <c r="I398" s="56"/>
      <c r="J398" s="38"/>
      <c r="K398" s="56"/>
      <c r="L398" s="56"/>
      <c r="M398" s="56"/>
      <c r="O398" s="38"/>
      <c r="R398" s="56"/>
    </row>
    <row r="399" spans="6:18" ht="12.75" customHeight="1">
      <c r="F399" s="56"/>
      <c r="G399" s="56"/>
      <c r="H399" s="56"/>
      <c r="I399" s="56"/>
      <c r="J399" s="38"/>
      <c r="K399" s="56"/>
      <c r="L399" s="56"/>
      <c r="M399" s="56"/>
      <c r="O399" s="38"/>
      <c r="R399" s="56"/>
    </row>
    <row r="400" spans="6:18" ht="12.75" customHeight="1">
      <c r="F400" s="56"/>
      <c r="G400" s="56"/>
      <c r="H400" s="56"/>
      <c r="I400" s="56"/>
      <c r="J400" s="38"/>
      <c r="K400" s="56"/>
      <c r="L400" s="56"/>
      <c r="M400" s="56"/>
      <c r="O400" s="38"/>
      <c r="R400" s="56"/>
    </row>
    <row r="401" spans="6:18" ht="12.75" customHeight="1">
      <c r="F401" s="56"/>
      <c r="G401" s="56"/>
      <c r="H401" s="56"/>
      <c r="I401" s="56"/>
      <c r="J401" s="38"/>
      <c r="K401" s="56"/>
      <c r="L401" s="56"/>
      <c r="M401" s="56"/>
      <c r="O401" s="38"/>
      <c r="R401" s="56"/>
    </row>
    <row r="402" spans="6:18" ht="12.75" customHeight="1">
      <c r="F402" s="56"/>
      <c r="G402" s="56"/>
      <c r="H402" s="56"/>
      <c r="I402" s="56"/>
      <c r="J402" s="38"/>
      <c r="K402" s="56"/>
      <c r="L402" s="56"/>
      <c r="M402" s="56"/>
      <c r="O402" s="38"/>
      <c r="R402" s="56"/>
    </row>
    <row r="403" spans="6:18" ht="12.75" customHeight="1">
      <c r="F403" s="56"/>
      <c r="G403" s="56"/>
      <c r="H403" s="56"/>
      <c r="I403" s="56"/>
      <c r="J403" s="38"/>
      <c r="K403" s="56"/>
      <c r="L403" s="56"/>
      <c r="M403" s="56"/>
      <c r="O403" s="38"/>
      <c r="R403" s="56"/>
    </row>
    <row r="404" spans="6:18" ht="12.75" customHeight="1">
      <c r="F404" s="56"/>
      <c r="G404" s="56"/>
      <c r="H404" s="56"/>
      <c r="I404" s="56"/>
      <c r="J404" s="38"/>
      <c r="K404" s="56"/>
      <c r="L404" s="56"/>
      <c r="M404" s="56"/>
      <c r="O404" s="38"/>
      <c r="R404" s="56"/>
    </row>
    <row r="405" spans="6:18" ht="12.75" customHeight="1">
      <c r="F405" s="56"/>
      <c r="G405" s="56"/>
      <c r="H405" s="56"/>
      <c r="I405" s="56"/>
      <c r="J405" s="38"/>
      <c r="K405" s="56"/>
      <c r="L405" s="56"/>
      <c r="M405" s="56"/>
      <c r="O405" s="38"/>
      <c r="R405" s="56"/>
    </row>
    <row r="406" spans="6:18" ht="12.75" customHeight="1">
      <c r="F406" s="56"/>
      <c r="G406" s="56"/>
      <c r="H406" s="56"/>
      <c r="I406" s="56"/>
      <c r="J406" s="38"/>
      <c r="K406" s="56"/>
      <c r="L406" s="56"/>
      <c r="M406" s="56"/>
      <c r="O406" s="38"/>
      <c r="R406" s="56"/>
    </row>
    <row r="407" spans="6:18" ht="12.75" customHeight="1">
      <c r="F407" s="56"/>
      <c r="G407" s="56"/>
      <c r="H407" s="56"/>
      <c r="I407" s="56"/>
      <c r="J407" s="38"/>
      <c r="K407" s="56"/>
      <c r="L407" s="56"/>
      <c r="M407" s="56"/>
      <c r="O407" s="38"/>
      <c r="R407" s="56"/>
    </row>
    <row r="408" spans="6:18" ht="12.75" customHeight="1">
      <c r="F408" s="56"/>
      <c r="G408" s="56"/>
      <c r="H408" s="56"/>
      <c r="I408" s="56"/>
      <c r="J408" s="38"/>
      <c r="K408" s="56"/>
      <c r="L408" s="56"/>
      <c r="M408" s="56"/>
      <c r="O408" s="38"/>
      <c r="R408" s="56"/>
    </row>
    <row r="409" spans="6:18" ht="12.75" customHeight="1">
      <c r="F409" s="56"/>
      <c r="G409" s="56"/>
      <c r="H409" s="56"/>
      <c r="I409" s="56"/>
      <c r="J409" s="38"/>
      <c r="K409" s="56"/>
      <c r="L409" s="56"/>
      <c r="M409" s="56"/>
      <c r="O409" s="38"/>
      <c r="R409" s="56"/>
    </row>
    <row r="410" spans="6:18" ht="12.75" customHeight="1">
      <c r="F410" s="56"/>
      <c r="G410" s="56"/>
      <c r="H410" s="56"/>
      <c r="I410" s="56"/>
      <c r="J410" s="38"/>
      <c r="K410" s="56"/>
      <c r="L410" s="56"/>
      <c r="M410" s="56"/>
      <c r="O410" s="38"/>
      <c r="R410" s="56"/>
    </row>
    <row r="411" spans="6:18" ht="12.75" customHeight="1">
      <c r="F411" s="56"/>
      <c r="G411" s="56"/>
      <c r="H411" s="56"/>
      <c r="I411" s="56"/>
      <c r="J411" s="38"/>
      <c r="K411" s="56"/>
      <c r="L411" s="56"/>
      <c r="M411" s="56"/>
      <c r="O411" s="38"/>
      <c r="R411" s="56"/>
    </row>
    <row r="412" spans="6:18" ht="12.75" customHeight="1">
      <c r="F412" s="56"/>
      <c r="G412" s="56"/>
      <c r="H412" s="56"/>
      <c r="I412" s="56"/>
      <c r="J412" s="38"/>
      <c r="K412" s="56"/>
      <c r="L412" s="56"/>
      <c r="M412" s="56"/>
      <c r="O412" s="38"/>
      <c r="R412" s="56"/>
    </row>
    <row r="413" spans="6:18" ht="12.75" customHeight="1">
      <c r="F413" s="56"/>
      <c r="G413" s="56"/>
      <c r="H413" s="56"/>
      <c r="I413" s="56"/>
      <c r="J413" s="38"/>
      <c r="K413" s="56"/>
      <c r="L413" s="56"/>
      <c r="M413" s="56"/>
      <c r="O413" s="38"/>
      <c r="R413" s="56"/>
    </row>
    <row r="414" spans="6:18" ht="12.75" customHeight="1">
      <c r="F414" s="56"/>
      <c r="G414" s="56"/>
      <c r="H414" s="56"/>
      <c r="I414" s="56"/>
      <c r="J414" s="38"/>
      <c r="K414" s="56"/>
      <c r="L414" s="56"/>
      <c r="M414" s="56"/>
      <c r="O414" s="38"/>
      <c r="R414" s="56"/>
    </row>
    <row r="415" spans="6:18" ht="12.75" customHeight="1">
      <c r="F415" s="56"/>
      <c r="G415" s="56"/>
      <c r="H415" s="56"/>
      <c r="I415" s="56"/>
      <c r="J415" s="38"/>
      <c r="K415" s="56"/>
      <c r="L415" s="56"/>
      <c r="M415" s="56"/>
      <c r="O415" s="38"/>
      <c r="R415" s="56"/>
    </row>
    <row r="416" spans="6:18" ht="12.75" customHeight="1">
      <c r="F416" s="56"/>
      <c r="G416" s="56"/>
      <c r="H416" s="56"/>
      <c r="I416" s="56"/>
      <c r="J416" s="38"/>
      <c r="K416" s="56"/>
      <c r="L416" s="56"/>
      <c r="M416" s="56"/>
      <c r="O416" s="38"/>
      <c r="R416" s="56"/>
    </row>
    <row r="417" spans="6:18" ht="12.75" customHeight="1">
      <c r="F417" s="56"/>
      <c r="G417" s="56"/>
      <c r="H417" s="56"/>
      <c r="I417" s="56"/>
      <c r="J417" s="38"/>
      <c r="K417" s="56"/>
      <c r="L417" s="56"/>
      <c r="M417" s="56"/>
      <c r="O417" s="38"/>
      <c r="R417" s="56"/>
    </row>
    <row r="418" spans="6:18" ht="12.75" customHeight="1">
      <c r="F418" s="56"/>
      <c r="G418" s="56"/>
      <c r="H418" s="56"/>
      <c r="I418" s="56"/>
      <c r="J418" s="38"/>
      <c r="K418" s="56"/>
      <c r="L418" s="56"/>
      <c r="M418" s="56"/>
      <c r="O418" s="38"/>
      <c r="R418" s="56"/>
    </row>
    <row r="419" spans="6:18" ht="12.75" customHeight="1">
      <c r="F419" s="56"/>
      <c r="G419" s="56"/>
      <c r="H419" s="56"/>
      <c r="I419" s="56"/>
      <c r="J419" s="38"/>
      <c r="K419" s="56"/>
      <c r="L419" s="56"/>
      <c r="M419" s="56"/>
      <c r="O419" s="38"/>
      <c r="R419" s="56"/>
    </row>
    <row r="420" spans="6:18" ht="12.75" customHeight="1">
      <c r="F420" s="56"/>
      <c r="G420" s="56"/>
      <c r="H420" s="56"/>
      <c r="I420" s="56"/>
      <c r="J420" s="38"/>
      <c r="K420" s="56"/>
      <c r="L420" s="56"/>
      <c r="M420" s="56"/>
      <c r="O420" s="38"/>
      <c r="R420" s="56"/>
    </row>
    <row r="421" spans="6:18" ht="12.75" customHeight="1">
      <c r="F421" s="56"/>
      <c r="G421" s="56"/>
      <c r="H421" s="56"/>
      <c r="I421" s="56"/>
      <c r="J421" s="38"/>
      <c r="K421" s="56"/>
      <c r="L421" s="56"/>
      <c r="M421" s="56"/>
      <c r="O421" s="38"/>
      <c r="R421" s="56"/>
    </row>
    <row r="422" spans="6:18" ht="12.75" customHeight="1">
      <c r="F422" s="56"/>
      <c r="G422" s="56"/>
      <c r="H422" s="56"/>
      <c r="I422" s="56"/>
      <c r="J422" s="38"/>
      <c r="K422" s="56"/>
      <c r="L422" s="56"/>
      <c r="M422" s="56"/>
      <c r="O422" s="38"/>
      <c r="R422" s="56"/>
    </row>
    <row r="423" spans="6:18" ht="12.75" customHeight="1">
      <c r="F423" s="56"/>
      <c r="G423" s="56"/>
      <c r="H423" s="56"/>
      <c r="I423" s="56"/>
      <c r="J423" s="38"/>
      <c r="K423" s="56"/>
      <c r="L423" s="56"/>
      <c r="M423" s="56"/>
      <c r="O423" s="38"/>
      <c r="R423" s="56"/>
    </row>
    <row r="424" spans="6:18" ht="12.75" customHeight="1">
      <c r="F424" s="56"/>
      <c r="G424" s="56"/>
      <c r="H424" s="56"/>
      <c r="I424" s="56"/>
      <c r="J424" s="38"/>
      <c r="K424" s="56"/>
      <c r="L424" s="56"/>
      <c r="M424" s="56"/>
      <c r="O424" s="38"/>
      <c r="R424" s="56"/>
    </row>
    <row r="425" spans="6:18" ht="12.75" customHeight="1">
      <c r="F425" s="56"/>
      <c r="G425" s="56"/>
      <c r="H425" s="56"/>
      <c r="I425" s="56"/>
      <c r="J425" s="38"/>
      <c r="K425" s="56"/>
      <c r="L425" s="56"/>
      <c r="M425" s="56"/>
      <c r="O425" s="38"/>
      <c r="R425" s="56"/>
    </row>
    <row r="426" spans="6:18" ht="12.75" customHeight="1">
      <c r="F426" s="56"/>
      <c r="G426" s="56"/>
      <c r="H426" s="56"/>
      <c r="I426" s="56"/>
      <c r="J426" s="38"/>
      <c r="K426" s="56"/>
      <c r="L426" s="56"/>
      <c r="M426" s="56"/>
      <c r="O426" s="38"/>
      <c r="R426" s="56"/>
    </row>
    <row r="427" spans="6:18" ht="12.75" customHeight="1">
      <c r="F427" s="56"/>
      <c r="G427" s="56"/>
      <c r="H427" s="56"/>
      <c r="I427" s="56"/>
      <c r="J427" s="38"/>
      <c r="K427" s="56"/>
      <c r="L427" s="56"/>
      <c r="M427" s="56"/>
      <c r="O427" s="38"/>
      <c r="R427" s="56"/>
    </row>
    <row r="428" spans="6:18" ht="12.75" customHeight="1">
      <c r="F428" s="56"/>
      <c r="G428" s="56"/>
      <c r="H428" s="56"/>
      <c r="I428" s="56"/>
      <c r="J428" s="38"/>
      <c r="K428" s="56"/>
      <c r="L428" s="56"/>
      <c r="M428" s="56"/>
      <c r="O428" s="38"/>
      <c r="R428" s="56"/>
    </row>
    <row r="429" spans="6:18" ht="12.75" customHeight="1">
      <c r="F429" s="56"/>
      <c r="G429" s="56"/>
      <c r="H429" s="56"/>
      <c r="I429" s="56"/>
      <c r="J429" s="38"/>
      <c r="K429" s="56"/>
      <c r="L429" s="56"/>
      <c r="M429" s="56"/>
      <c r="O429" s="38"/>
      <c r="R429" s="56"/>
    </row>
    <row r="430" spans="6:18" ht="12.75" customHeight="1">
      <c r="F430" s="56"/>
      <c r="G430" s="56"/>
      <c r="H430" s="56"/>
      <c r="I430" s="56"/>
      <c r="J430" s="38"/>
      <c r="K430" s="56"/>
      <c r="L430" s="56"/>
      <c r="M430" s="56"/>
      <c r="O430" s="38"/>
      <c r="R430" s="56"/>
    </row>
    <row r="431" spans="6:18" ht="12.75" customHeight="1">
      <c r="F431" s="56"/>
      <c r="G431" s="56"/>
      <c r="H431" s="56"/>
      <c r="I431" s="56"/>
      <c r="J431" s="38"/>
      <c r="K431" s="56"/>
      <c r="L431" s="56"/>
      <c r="M431" s="56"/>
      <c r="O431" s="38"/>
      <c r="R431" s="56"/>
    </row>
    <row r="432" spans="6:18" ht="12.75" customHeight="1">
      <c r="F432" s="56"/>
      <c r="G432" s="56"/>
      <c r="H432" s="56"/>
      <c r="I432" s="56"/>
      <c r="J432" s="38"/>
      <c r="K432" s="56"/>
      <c r="L432" s="56"/>
      <c r="M432" s="56"/>
      <c r="O432" s="38"/>
      <c r="R432" s="56"/>
    </row>
    <row r="433" spans="6:18" ht="12.75" customHeight="1">
      <c r="F433" s="56"/>
      <c r="G433" s="56"/>
      <c r="H433" s="56"/>
      <c r="I433" s="56"/>
      <c r="J433" s="38"/>
      <c r="K433" s="56"/>
      <c r="L433" s="56"/>
      <c r="M433" s="56"/>
      <c r="O433" s="38"/>
      <c r="R433" s="56"/>
    </row>
    <row r="434" spans="6:18" ht="12.75" customHeight="1">
      <c r="F434" s="56"/>
      <c r="G434" s="56"/>
      <c r="H434" s="56"/>
      <c r="I434" s="56"/>
      <c r="J434" s="38"/>
      <c r="K434" s="56"/>
      <c r="L434" s="56"/>
      <c r="M434" s="56"/>
      <c r="O434" s="38"/>
      <c r="R434" s="56"/>
    </row>
    <row r="435" spans="6:18" ht="12.75" customHeight="1">
      <c r="F435" s="56"/>
      <c r="G435" s="56"/>
      <c r="H435" s="56"/>
      <c r="I435" s="56"/>
      <c r="J435" s="38"/>
      <c r="K435" s="56"/>
      <c r="L435" s="56"/>
      <c r="M435" s="56"/>
      <c r="O435" s="38"/>
      <c r="R435" s="56"/>
    </row>
    <row r="436" spans="6:18" ht="12.75" customHeight="1">
      <c r="F436" s="56"/>
      <c r="G436" s="56"/>
      <c r="H436" s="56"/>
      <c r="I436" s="56"/>
      <c r="J436" s="38"/>
      <c r="K436" s="56"/>
      <c r="L436" s="56"/>
      <c r="M436" s="56"/>
      <c r="O436" s="38"/>
      <c r="R436" s="56"/>
    </row>
    <row r="437" spans="6:18" ht="12.75" customHeight="1">
      <c r="F437" s="56"/>
      <c r="G437" s="56"/>
      <c r="H437" s="56"/>
      <c r="I437" s="56"/>
      <c r="J437" s="38"/>
      <c r="K437" s="56"/>
      <c r="L437" s="56"/>
      <c r="M437" s="56"/>
      <c r="O437" s="38"/>
      <c r="R437" s="56"/>
    </row>
    <row r="438" spans="6:18" ht="12.75" customHeight="1">
      <c r="F438" s="56"/>
      <c r="G438" s="56"/>
      <c r="H438" s="56"/>
      <c r="I438" s="56"/>
      <c r="J438" s="38"/>
      <c r="K438" s="56"/>
      <c r="L438" s="56"/>
      <c r="M438" s="56"/>
      <c r="O438" s="38"/>
      <c r="R438" s="56"/>
    </row>
    <row r="439" spans="6:18" ht="12.75" customHeight="1">
      <c r="F439" s="56"/>
      <c r="G439" s="56"/>
      <c r="H439" s="56"/>
      <c r="I439" s="56"/>
      <c r="J439" s="38"/>
      <c r="K439" s="56"/>
      <c r="L439" s="56"/>
      <c r="M439" s="56"/>
      <c r="O439" s="38"/>
      <c r="R439" s="56"/>
    </row>
    <row r="440" spans="6:18" ht="12.75" customHeight="1">
      <c r="F440" s="56"/>
      <c r="G440" s="56"/>
      <c r="H440" s="56"/>
      <c r="I440" s="56"/>
      <c r="J440" s="38"/>
      <c r="K440" s="56"/>
      <c r="L440" s="56"/>
      <c r="M440" s="56"/>
      <c r="O440" s="38"/>
      <c r="R440" s="56"/>
    </row>
    <row r="441" spans="6:18" ht="12.75" customHeight="1">
      <c r="F441" s="56"/>
      <c r="G441" s="56"/>
      <c r="H441" s="56"/>
      <c r="I441" s="56"/>
      <c r="J441" s="38"/>
      <c r="K441" s="56"/>
      <c r="L441" s="56"/>
      <c r="M441" s="56"/>
      <c r="O441" s="38"/>
      <c r="R441" s="56"/>
    </row>
    <row r="442" spans="6:18" ht="12.75" customHeight="1">
      <c r="F442" s="56"/>
      <c r="G442" s="56"/>
      <c r="H442" s="56"/>
      <c r="I442" s="56"/>
      <c r="J442" s="38"/>
      <c r="K442" s="56"/>
      <c r="L442" s="56"/>
      <c r="M442" s="56"/>
      <c r="O442" s="38"/>
      <c r="R442" s="56"/>
    </row>
    <row r="443" spans="6:18" ht="12.75" customHeight="1">
      <c r="F443" s="56"/>
      <c r="G443" s="56"/>
      <c r="H443" s="56"/>
      <c r="I443" s="56"/>
      <c r="J443" s="38"/>
      <c r="K443" s="56"/>
      <c r="L443" s="56"/>
      <c r="M443" s="56"/>
      <c r="O443" s="38"/>
      <c r="R443" s="56"/>
    </row>
    <row r="444" spans="6:18" ht="12.75" customHeight="1">
      <c r="F444" s="56"/>
      <c r="G444" s="56"/>
      <c r="H444" s="56"/>
      <c r="I444" s="56"/>
      <c r="J444" s="38"/>
      <c r="K444" s="56"/>
      <c r="L444" s="56"/>
      <c r="M444" s="56"/>
      <c r="O444" s="38"/>
      <c r="R444" s="56"/>
    </row>
    <row r="445" spans="6:18" ht="12.75" customHeight="1">
      <c r="F445" s="56"/>
      <c r="G445" s="56"/>
      <c r="H445" s="56"/>
      <c r="I445" s="56"/>
      <c r="J445" s="38"/>
      <c r="K445" s="56"/>
      <c r="L445" s="56"/>
      <c r="M445" s="56"/>
      <c r="O445" s="38"/>
      <c r="R445" s="56"/>
    </row>
    <row r="446" spans="6:18" ht="12.75" customHeight="1">
      <c r="F446" s="56"/>
      <c r="G446" s="56"/>
      <c r="H446" s="56"/>
      <c r="I446" s="56"/>
      <c r="J446" s="38"/>
      <c r="K446" s="56"/>
      <c r="L446" s="56"/>
      <c r="M446" s="56"/>
      <c r="O446" s="38"/>
      <c r="R446" s="56"/>
    </row>
    <row r="447" spans="6:18" ht="12.75" customHeight="1">
      <c r="F447" s="56"/>
      <c r="G447" s="56"/>
      <c r="H447" s="56"/>
      <c r="I447" s="56"/>
      <c r="J447" s="38"/>
      <c r="K447" s="56"/>
      <c r="L447" s="56"/>
      <c r="M447" s="56"/>
      <c r="O447" s="38"/>
      <c r="R447" s="56"/>
    </row>
    <row r="448" spans="6:18" ht="12.75" customHeight="1">
      <c r="F448" s="56"/>
      <c r="G448" s="56"/>
      <c r="H448" s="56"/>
      <c r="I448" s="56"/>
      <c r="J448" s="38"/>
      <c r="K448" s="56"/>
      <c r="L448" s="56"/>
      <c r="M448" s="56"/>
      <c r="O448" s="38"/>
      <c r="R448" s="56"/>
    </row>
    <row r="449" spans="6:18" ht="12.75" customHeight="1">
      <c r="F449" s="56"/>
      <c r="G449" s="56"/>
      <c r="H449" s="56"/>
      <c r="I449" s="56"/>
      <c r="J449" s="38"/>
      <c r="K449" s="56"/>
      <c r="L449" s="56"/>
      <c r="M449" s="56"/>
      <c r="O449" s="38"/>
      <c r="R449" s="56"/>
    </row>
    <row r="450" spans="6:18" ht="12.75" customHeight="1">
      <c r="F450" s="56"/>
      <c r="G450" s="56"/>
      <c r="H450" s="56"/>
      <c r="I450" s="56"/>
      <c r="J450" s="38"/>
      <c r="K450" s="56"/>
      <c r="L450" s="56"/>
      <c r="M450" s="56"/>
      <c r="O450" s="38"/>
      <c r="R450" s="56"/>
    </row>
    <row r="451" spans="6:18" ht="12.75" customHeight="1">
      <c r="F451" s="56"/>
      <c r="G451" s="56"/>
      <c r="H451" s="56"/>
      <c r="I451" s="56"/>
      <c r="J451" s="38"/>
      <c r="K451" s="56"/>
      <c r="L451" s="56"/>
      <c r="M451" s="56"/>
      <c r="O451" s="38"/>
      <c r="R451" s="56"/>
    </row>
    <row r="452" spans="6:18" ht="12.75" customHeight="1">
      <c r="F452" s="56"/>
      <c r="G452" s="56"/>
      <c r="H452" s="56"/>
      <c r="I452" s="56"/>
      <c r="J452" s="38"/>
      <c r="K452" s="56"/>
      <c r="L452" s="56"/>
      <c r="M452" s="56"/>
      <c r="O452" s="38"/>
      <c r="R452" s="56"/>
    </row>
    <row r="453" spans="6:18" ht="12.75" customHeight="1">
      <c r="F453" s="56"/>
      <c r="G453" s="56"/>
      <c r="H453" s="56"/>
      <c r="I453" s="56"/>
      <c r="J453" s="38"/>
      <c r="K453" s="56"/>
      <c r="L453" s="56"/>
      <c r="M453" s="56"/>
      <c r="O453" s="38"/>
      <c r="R453" s="56"/>
    </row>
    <row r="454" spans="6:18" ht="12.75" customHeight="1">
      <c r="F454" s="56"/>
      <c r="G454" s="56"/>
      <c r="H454" s="56"/>
      <c r="I454" s="56"/>
      <c r="J454" s="38"/>
      <c r="K454" s="56"/>
      <c r="L454" s="56"/>
      <c r="M454" s="56"/>
      <c r="O454" s="38"/>
      <c r="R454" s="56"/>
    </row>
    <row r="455" spans="6:18" ht="12.75" customHeight="1">
      <c r="F455" s="56"/>
      <c r="G455" s="56"/>
      <c r="H455" s="56"/>
      <c r="I455" s="56"/>
      <c r="J455" s="38"/>
      <c r="K455" s="56"/>
      <c r="L455" s="56"/>
      <c r="M455" s="56"/>
      <c r="O455" s="38"/>
      <c r="R455" s="56"/>
    </row>
    <row r="456" spans="6:18" ht="12.75" customHeight="1">
      <c r="F456" s="56"/>
      <c r="G456" s="56"/>
      <c r="H456" s="56"/>
      <c r="I456" s="56"/>
      <c r="J456" s="38"/>
      <c r="K456" s="56"/>
      <c r="L456" s="56"/>
      <c r="M456" s="56"/>
      <c r="O456" s="38"/>
      <c r="R456" s="56"/>
    </row>
    <row r="457" spans="6:18" ht="12.75" customHeight="1">
      <c r="F457" s="56"/>
      <c r="G457" s="56"/>
      <c r="H457" s="56"/>
      <c r="I457" s="56"/>
      <c r="J457" s="38"/>
      <c r="K457" s="56"/>
      <c r="L457" s="56"/>
      <c r="M457" s="56"/>
      <c r="O457" s="38"/>
      <c r="R457" s="56"/>
    </row>
    <row r="458" spans="6:18" ht="12.75" customHeight="1">
      <c r="F458" s="56"/>
      <c r="G458" s="56"/>
      <c r="H458" s="56"/>
      <c r="I458" s="56"/>
      <c r="J458" s="38"/>
      <c r="K458" s="56"/>
      <c r="L458" s="56"/>
      <c r="M458" s="56"/>
      <c r="O458" s="38"/>
      <c r="R458" s="56"/>
    </row>
    <row r="459" spans="6:18" ht="12.75" customHeight="1">
      <c r="F459" s="56"/>
      <c r="G459" s="56"/>
      <c r="H459" s="56"/>
      <c r="I459" s="56"/>
      <c r="J459" s="38"/>
      <c r="K459" s="56"/>
      <c r="L459" s="56"/>
      <c r="M459" s="56"/>
      <c r="O459" s="38"/>
      <c r="R459" s="56"/>
    </row>
    <row r="460" spans="6:18" ht="12.75" customHeight="1">
      <c r="F460" s="56"/>
      <c r="G460" s="56"/>
      <c r="H460" s="56"/>
      <c r="I460" s="56"/>
      <c r="J460" s="38"/>
      <c r="K460" s="56"/>
      <c r="L460" s="56"/>
      <c r="M460" s="56"/>
      <c r="O460" s="38"/>
      <c r="R460" s="56"/>
    </row>
    <row r="461" spans="6:18" ht="12.75" customHeight="1">
      <c r="F461" s="56"/>
      <c r="G461" s="56"/>
      <c r="H461" s="56"/>
      <c r="I461" s="56"/>
      <c r="J461" s="38"/>
      <c r="K461" s="56"/>
      <c r="L461" s="56"/>
      <c r="M461" s="56"/>
      <c r="O461" s="38"/>
      <c r="R461" s="56"/>
    </row>
    <row r="462" spans="6:18" ht="12.75" customHeight="1">
      <c r="F462" s="56"/>
      <c r="G462" s="56"/>
      <c r="H462" s="56"/>
      <c r="I462" s="56"/>
      <c r="J462" s="38"/>
      <c r="K462" s="56"/>
      <c r="L462" s="56"/>
      <c r="M462" s="56"/>
      <c r="O462" s="38"/>
      <c r="R462" s="56"/>
    </row>
    <row r="463" spans="6:18" ht="12.75" customHeight="1">
      <c r="F463" s="56"/>
      <c r="G463" s="56"/>
      <c r="H463" s="56"/>
      <c r="I463" s="56"/>
      <c r="J463" s="38"/>
      <c r="K463" s="56"/>
      <c r="L463" s="56"/>
      <c r="M463" s="56"/>
      <c r="O463" s="38"/>
      <c r="R463" s="56"/>
    </row>
    <row r="464" spans="6:18" ht="12.75" customHeight="1">
      <c r="F464" s="56"/>
      <c r="G464" s="56"/>
      <c r="H464" s="56"/>
      <c r="I464" s="56"/>
      <c r="J464" s="38"/>
      <c r="K464" s="56"/>
      <c r="L464" s="56"/>
      <c r="M464" s="56"/>
      <c r="O464" s="38"/>
      <c r="R464" s="56"/>
    </row>
    <row r="465" spans="6:18" ht="12.75" customHeight="1">
      <c r="F465" s="56"/>
      <c r="G465" s="56"/>
      <c r="H465" s="56"/>
      <c r="I465" s="56"/>
      <c r="J465" s="38"/>
      <c r="K465" s="56"/>
      <c r="L465" s="56"/>
      <c r="M465" s="56"/>
      <c r="O465" s="38"/>
      <c r="R465" s="56"/>
    </row>
    <row r="466" spans="6:18" ht="12.75" customHeight="1">
      <c r="F466" s="56"/>
      <c r="G466" s="56"/>
      <c r="H466" s="56"/>
      <c r="I466" s="56"/>
      <c r="J466" s="38"/>
      <c r="K466" s="56"/>
      <c r="L466" s="56"/>
      <c r="M466" s="56"/>
      <c r="O466" s="38"/>
      <c r="R466" s="56"/>
    </row>
    <row r="467" spans="6:18" ht="12.75" customHeight="1">
      <c r="F467" s="56"/>
      <c r="G467" s="56"/>
      <c r="H467" s="56"/>
      <c r="I467" s="56"/>
      <c r="J467" s="38"/>
      <c r="K467" s="56"/>
      <c r="L467" s="56"/>
      <c r="M467" s="56"/>
      <c r="O467" s="38"/>
      <c r="R467" s="56"/>
    </row>
    <row r="468" spans="6:18" ht="12.75" customHeight="1">
      <c r="F468" s="56"/>
      <c r="G468" s="56"/>
      <c r="H468" s="56"/>
      <c r="I468" s="56"/>
      <c r="J468" s="38"/>
      <c r="K468" s="56"/>
      <c r="L468" s="56"/>
      <c r="M468" s="56"/>
      <c r="O468" s="38"/>
      <c r="R468" s="56"/>
    </row>
    <row r="469" spans="6:18" ht="12.75" customHeight="1">
      <c r="F469" s="56"/>
      <c r="G469" s="56"/>
      <c r="H469" s="56"/>
      <c r="I469" s="56"/>
      <c r="J469" s="38"/>
      <c r="K469" s="56"/>
      <c r="L469" s="56"/>
      <c r="M469" s="56"/>
      <c r="O469" s="38"/>
      <c r="R469" s="56"/>
    </row>
    <row r="470" spans="6:18" ht="12.75" customHeight="1">
      <c r="F470" s="56"/>
      <c r="G470" s="56"/>
      <c r="H470" s="56"/>
      <c r="I470" s="56"/>
      <c r="J470" s="38"/>
      <c r="K470" s="56"/>
      <c r="L470" s="56"/>
      <c r="M470" s="56"/>
      <c r="O470" s="38"/>
      <c r="R470" s="56"/>
    </row>
    <row r="471" spans="6:18" ht="12.75" customHeight="1">
      <c r="F471" s="56"/>
      <c r="G471" s="56"/>
      <c r="H471" s="56"/>
      <c r="I471" s="56"/>
      <c r="J471" s="38"/>
      <c r="K471" s="56"/>
      <c r="L471" s="56"/>
      <c r="M471" s="56"/>
      <c r="O471" s="38"/>
      <c r="R471" s="56"/>
    </row>
    <row r="472" spans="6:18" ht="12.75" customHeight="1">
      <c r="F472" s="56"/>
      <c r="G472" s="56"/>
      <c r="H472" s="56"/>
      <c r="I472" s="56"/>
      <c r="J472" s="38"/>
      <c r="K472" s="56"/>
      <c r="L472" s="56"/>
      <c r="M472" s="56"/>
      <c r="O472" s="38"/>
      <c r="R472" s="56"/>
    </row>
    <row r="473" spans="6:18" ht="12.75" customHeight="1">
      <c r="F473" s="56"/>
      <c r="G473" s="56"/>
      <c r="H473" s="56"/>
      <c r="I473" s="56"/>
      <c r="J473" s="38"/>
      <c r="K473" s="56"/>
      <c r="L473" s="56"/>
      <c r="M473" s="56"/>
      <c r="O473" s="38"/>
      <c r="R473" s="56"/>
    </row>
    <row r="474" spans="6:18" ht="12.75" customHeight="1">
      <c r="F474" s="56"/>
      <c r="G474" s="56"/>
      <c r="H474" s="56"/>
      <c r="I474" s="56"/>
      <c r="J474" s="38"/>
      <c r="K474" s="56"/>
      <c r="L474" s="56"/>
      <c r="M474" s="56"/>
      <c r="O474" s="38"/>
      <c r="R474" s="56"/>
    </row>
    <row r="475" spans="6:18" ht="12.75" customHeight="1">
      <c r="F475" s="56"/>
      <c r="G475" s="56"/>
      <c r="H475" s="56"/>
      <c r="I475" s="56"/>
      <c r="J475" s="38"/>
      <c r="K475" s="56"/>
      <c r="L475" s="56"/>
      <c r="M475" s="56"/>
      <c r="O475" s="38"/>
      <c r="R475" s="56"/>
    </row>
    <row r="476" spans="6:18" ht="12.75" customHeight="1">
      <c r="F476" s="56"/>
      <c r="G476" s="56"/>
      <c r="H476" s="56"/>
      <c r="I476" s="56"/>
      <c r="J476" s="38"/>
      <c r="K476" s="56"/>
      <c r="L476" s="56"/>
      <c r="M476" s="56"/>
      <c r="O476" s="38"/>
      <c r="R476" s="56"/>
    </row>
    <row r="477" spans="6:18" ht="12.75" customHeight="1">
      <c r="F477" s="56"/>
      <c r="G477" s="56"/>
      <c r="H477" s="56"/>
      <c r="I477" s="56"/>
      <c r="J477" s="38"/>
      <c r="K477" s="56"/>
      <c r="L477" s="56"/>
      <c r="M477" s="56"/>
      <c r="O477" s="38"/>
      <c r="R477" s="56"/>
    </row>
    <row r="478" spans="6:18" ht="12.75" customHeight="1">
      <c r="F478" s="56"/>
      <c r="G478" s="56"/>
      <c r="H478" s="56"/>
      <c r="I478" s="56"/>
      <c r="J478" s="38"/>
      <c r="K478" s="56"/>
      <c r="L478" s="56"/>
      <c r="M478" s="56"/>
      <c r="O478" s="38"/>
      <c r="R478" s="56"/>
    </row>
    <row r="479" spans="6:18" ht="12.75" customHeight="1">
      <c r="F479" s="56"/>
      <c r="G479" s="56"/>
      <c r="H479" s="56"/>
      <c r="I479" s="56"/>
      <c r="J479" s="38"/>
      <c r="K479" s="56"/>
      <c r="L479" s="56"/>
      <c r="M479" s="56"/>
      <c r="O479" s="38"/>
      <c r="R479" s="56"/>
    </row>
    <row r="480" spans="6:18" ht="12.75" customHeight="1">
      <c r="F480" s="56"/>
      <c r="G480" s="56"/>
      <c r="H480" s="56"/>
      <c r="I480" s="56"/>
      <c r="J480" s="38"/>
      <c r="K480" s="56"/>
      <c r="L480" s="56"/>
      <c r="M480" s="56"/>
      <c r="O480" s="38"/>
      <c r="R480" s="56"/>
    </row>
    <row r="481" spans="6:18" ht="12.75" customHeight="1">
      <c r="F481" s="56"/>
      <c r="G481" s="56"/>
      <c r="H481" s="56"/>
      <c r="I481" s="56"/>
      <c r="J481" s="38"/>
      <c r="K481" s="56"/>
      <c r="L481" s="56"/>
      <c r="M481" s="56"/>
      <c r="O481" s="38"/>
      <c r="R481" s="56"/>
    </row>
    <row r="482" spans="6:18" ht="12.75" customHeight="1">
      <c r="F482" s="56"/>
      <c r="G482" s="56"/>
      <c r="H482" s="56"/>
      <c r="I482" s="56"/>
      <c r="J482" s="38"/>
      <c r="K482" s="56"/>
      <c r="L482" s="56"/>
      <c r="M482" s="56"/>
      <c r="O482" s="38"/>
      <c r="R482" s="56"/>
    </row>
    <row r="483" spans="6:18" ht="12.75" customHeight="1">
      <c r="F483" s="56"/>
      <c r="G483" s="56"/>
      <c r="H483" s="56"/>
      <c r="I483" s="56"/>
      <c r="J483" s="38"/>
      <c r="K483" s="56"/>
      <c r="L483" s="56"/>
      <c r="M483" s="56"/>
      <c r="O483" s="38"/>
      <c r="R483" s="56"/>
    </row>
    <row r="484" spans="6:18" ht="12.75" customHeight="1">
      <c r="F484" s="56"/>
      <c r="G484" s="56"/>
      <c r="H484" s="56"/>
      <c r="I484" s="56"/>
      <c r="J484" s="38"/>
      <c r="K484" s="56"/>
      <c r="L484" s="56"/>
      <c r="M484" s="56"/>
      <c r="O484" s="38"/>
      <c r="R484" s="56"/>
    </row>
    <row r="485" spans="6:18" ht="12.75" customHeight="1">
      <c r="F485" s="56"/>
      <c r="G485" s="56"/>
      <c r="H485" s="56"/>
      <c r="I485" s="56"/>
      <c r="J485" s="38"/>
      <c r="K485" s="56"/>
      <c r="L485" s="56"/>
      <c r="M485" s="56"/>
      <c r="O485" s="38"/>
      <c r="R485" s="56"/>
    </row>
    <row r="486" spans="6:18" ht="12.75" customHeight="1">
      <c r="F486" s="56"/>
      <c r="G486" s="56"/>
      <c r="H486" s="56"/>
      <c r="I486" s="56"/>
      <c r="J486" s="38"/>
      <c r="K486" s="56"/>
      <c r="L486" s="56"/>
      <c r="M486" s="56"/>
      <c r="O486" s="38"/>
      <c r="R486" s="56"/>
    </row>
    <row r="487" spans="6:18" ht="12.75" customHeight="1">
      <c r="F487" s="56"/>
      <c r="G487" s="56"/>
      <c r="H487" s="56"/>
      <c r="I487" s="56"/>
      <c r="J487" s="38"/>
      <c r="K487" s="56"/>
      <c r="L487" s="56"/>
      <c r="M487" s="56"/>
      <c r="O487" s="38"/>
      <c r="R487" s="56"/>
    </row>
    <row r="488" spans="6:18" ht="12.75" customHeight="1">
      <c r="F488" s="56"/>
      <c r="G488" s="56"/>
      <c r="H488" s="56"/>
      <c r="I488" s="56"/>
      <c r="J488" s="38"/>
      <c r="K488" s="56"/>
      <c r="L488" s="56"/>
      <c r="M488" s="56"/>
      <c r="O488" s="38"/>
      <c r="R488" s="56"/>
    </row>
    <row r="489" spans="6:18" ht="12.75" customHeight="1">
      <c r="F489" s="56"/>
      <c r="G489" s="56"/>
      <c r="H489" s="56"/>
      <c r="I489" s="56"/>
      <c r="J489" s="38"/>
      <c r="K489" s="56"/>
      <c r="L489" s="56"/>
      <c r="M489" s="56"/>
      <c r="O489" s="38"/>
      <c r="R489" s="56"/>
    </row>
    <row r="490" spans="6:18" ht="15" customHeight="1">
      <c r="F490" s="56"/>
      <c r="G490" s="56"/>
      <c r="H490" s="56"/>
      <c r="I490" s="56"/>
      <c r="J490" s="38"/>
      <c r="K490" s="56"/>
      <c r="L490" s="56"/>
      <c r="M490" s="56"/>
      <c r="O490" s="38"/>
      <c r="R490" s="56"/>
    </row>
  </sheetData>
  <autoFilter ref="R1:R313"/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M81 M84:M95" formula="1"/>
    <ignoredError sqref="F73:F8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2023-09-20T02:42:14Z</dcterms:modified>
</cp:coreProperties>
</file>