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F&amp;O)'!$R$1:$R$330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7" i="6"/>
  <c r="K47"/>
  <c r="M47" s="1"/>
  <c r="L23"/>
  <c r="K23"/>
  <c r="L25"/>
  <c r="H10"/>
  <c r="K122"/>
  <c r="M122" s="1"/>
  <c r="L92"/>
  <c r="K92"/>
  <c r="L87"/>
  <c r="K87"/>
  <c r="L80"/>
  <c r="K80"/>
  <c r="L84"/>
  <c r="K84"/>
  <c r="M84" s="1"/>
  <c r="L50"/>
  <c r="M50" s="1"/>
  <c r="K50"/>
  <c r="L46"/>
  <c r="K46"/>
  <c r="L42"/>
  <c r="K42"/>
  <c r="L51"/>
  <c r="K51"/>
  <c r="M51" s="1"/>
  <c r="L15"/>
  <c r="K15"/>
  <c r="K25"/>
  <c r="L89"/>
  <c r="K89"/>
  <c r="L88"/>
  <c r="K88"/>
  <c r="K120"/>
  <c r="M120" s="1"/>
  <c r="K129"/>
  <c r="M129" s="1"/>
  <c r="K128"/>
  <c r="M128" s="1"/>
  <c r="K127"/>
  <c r="M127" s="1"/>
  <c r="K126"/>
  <c r="M126" s="1"/>
  <c r="L24"/>
  <c r="K24"/>
  <c r="L90"/>
  <c r="K90"/>
  <c r="L86"/>
  <c r="K86"/>
  <c r="K123"/>
  <c r="M123" s="1"/>
  <c r="K125"/>
  <c r="M125" s="1"/>
  <c r="K124"/>
  <c r="M124" s="1"/>
  <c r="K121"/>
  <c r="M121" s="1"/>
  <c r="K119"/>
  <c r="M119" s="1"/>
  <c r="K118"/>
  <c r="M118" s="1"/>
  <c r="K117"/>
  <c r="M117" s="1"/>
  <c r="K116"/>
  <c r="M116" s="1"/>
  <c r="K113"/>
  <c r="M113" s="1"/>
  <c r="L85"/>
  <c r="K85"/>
  <c r="L83"/>
  <c r="K83"/>
  <c r="M83" s="1"/>
  <c r="L22"/>
  <c r="K22"/>
  <c r="L49"/>
  <c r="K49"/>
  <c r="L48"/>
  <c r="K48"/>
  <c r="L81"/>
  <c r="K81"/>
  <c r="L82"/>
  <c r="K82"/>
  <c r="L71"/>
  <c r="K71"/>
  <c r="L78"/>
  <c r="K78"/>
  <c r="L79"/>
  <c r="K79"/>
  <c r="L41"/>
  <c r="K41"/>
  <c r="M82" l="1"/>
  <c r="M23"/>
  <c r="M90"/>
  <c r="M80"/>
  <c r="M42"/>
  <c r="M87"/>
  <c r="M92"/>
  <c r="M46"/>
  <c r="M15"/>
  <c r="M25"/>
  <c r="M24"/>
  <c r="M89"/>
  <c r="M81"/>
  <c r="M88"/>
  <c r="M48"/>
  <c r="M71"/>
  <c r="M41"/>
  <c r="M86"/>
  <c r="M85"/>
  <c r="M49"/>
  <c r="M22"/>
  <c r="M79"/>
  <c r="M78"/>
  <c r="K112"/>
  <c r="M112" s="1"/>
  <c r="L72"/>
  <c r="K72"/>
  <c r="L77"/>
  <c r="K77"/>
  <c r="L11"/>
  <c r="K11"/>
  <c r="L20"/>
  <c r="K20"/>
  <c r="L76"/>
  <c r="K76"/>
  <c r="K111"/>
  <c r="M111" s="1"/>
  <c r="L75"/>
  <c r="K75"/>
  <c r="L74"/>
  <c r="K74"/>
  <c r="L73"/>
  <c r="K73"/>
  <c r="L45"/>
  <c r="K45"/>
  <c r="L70"/>
  <c r="K70"/>
  <c r="L44"/>
  <c r="K44"/>
  <c r="L43"/>
  <c r="K43"/>
  <c r="L65"/>
  <c r="K65"/>
  <c r="L66"/>
  <c r="K66"/>
  <c r="K110"/>
  <c r="M110" s="1"/>
  <c r="K106"/>
  <c r="M106" s="1"/>
  <c r="K109"/>
  <c r="M109" s="1"/>
  <c r="K69"/>
  <c r="L69"/>
  <c r="L67"/>
  <c r="K67"/>
  <c r="L68"/>
  <c r="K68"/>
  <c r="L18"/>
  <c r="K18"/>
  <c r="K108"/>
  <c r="M108" s="1"/>
  <c r="K107"/>
  <c r="M107" s="1"/>
  <c r="L17"/>
  <c r="K17"/>
  <c r="L16"/>
  <c r="K16"/>
  <c r="L63"/>
  <c r="K63"/>
  <c r="K105"/>
  <c r="M105" s="1"/>
  <c r="L40"/>
  <c r="K40"/>
  <c r="L39"/>
  <c r="K39"/>
  <c r="M17" l="1"/>
  <c r="M20"/>
  <c r="M77"/>
  <c r="M45"/>
  <c r="M72"/>
  <c r="M75"/>
  <c r="M11"/>
  <c r="M44"/>
  <c r="M76"/>
  <c r="M74"/>
  <c r="M73"/>
  <c r="M43"/>
  <c r="M70"/>
  <c r="M40"/>
  <c r="M16"/>
  <c r="M65"/>
  <c r="M66"/>
  <c r="M39"/>
  <c r="M67"/>
  <c r="M68"/>
  <c r="M63"/>
  <c r="M69"/>
  <c r="M18"/>
  <c r="L64"/>
  <c r="K64"/>
  <c r="K104"/>
  <c r="M104" s="1"/>
  <c r="K103"/>
  <c r="M103" s="1"/>
  <c r="K102"/>
  <c r="M102" s="1"/>
  <c r="L62"/>
  <c r="K62"/>
  <c r="L61"/>
  <c r="K61"/>
  <c r="K312"/>
  <c r="L312" s="1"/>
  <c r="L12"/>
  <c r="K12"/>
  <c r="L14"/>
  <c r="K14"/>
  <c r="M64" l="1"/>
  <c r="M61"/>
  <c r="M62"/>
  <c r="M12"/>
  <c r="M14"/>
  <c r="K322" l="1"/>
  <c r="L322" s="1"/>
  <c r="L10"/>
  <c r="K10"/>
  <c r="M10" l="1"/>
  <c r="H318" l="1"/>
  <c r="K318" l="1"/>
  <c r="L318" s="1"/>
  <c r="K307"/>
  <c r="L307" s="1"/>
  <c r="K297"/>
  <c r="L297" s="1"/>
  <c r="K313" l="1"/>
  <c r="L313" s="1"/>
  <c r="K314" l="1"/>
  <c r="L314" s="1"/>
  <c r="K311" l="1"/>
  <c r="L311" s="1"/>
  <c r="K290"/>
  <c r="L290" s="1"/>
  <c r="K310"/>
  <c r="L310" s="1"/>
  <c r="K309"/>
  <c r="L309" s="1"/>
  <c r="K308"/>
  <c r="L308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5"/>
  <c r="L295" s="1"/>
  <c r="K294"/>
  <c r="L294" s="1"/>
  <c r="K293"/>
  <c r="L293" s="1"/>
  <c r="K292"/>
  <c r="L292" s="1"/>
  <c r="K291"/>
  <c r="L291" s="1"/>
  <c r="K289"/>
  <c r="L289" s="1"/>
  <c r="K288"/>
  <c r="L288" s="1"/>
  <c r="K287"/>
  <c r="L287" s="1"/>
  <c r="F286"/>
  <c r="K286" s="1"/>
  <c r="L286" s="1"/>
  <c r="K285"/>
  <c r="L285" s="1"/>
  <c r="K284"/>
  <c r="L284" s="1"/>
  <c r="K283"/>
  <c r="L283" s="1"/>
  <c r="K282"/>
  <c r="L282" s="1"/>
  <c r="K281"/>
  <c r="L281" s="1"/>
  <c r="F280"/>
  <c r="K280" s="1"/>
  <c r="L280" s="1"/>
  <c r="F279"/>
  <c r="K279" s="1"/>
  <c r="L279" s="1"/>
  <c r="K278"/>
  <c r="L278" s="1"/>
  <c r="F277"/>
  <c r="K277" s="1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59"/>
  <c r="L259" s="1"/>
  <c r="K258"/>
  <c r="L258" s="1"/>
  <c r="F257"/>
  <c r="K257" s="1"/>
  <c r="L257" s="1"/>
  <c r="K256"/>
  <c r="L256" s="1"/>
  <c r="K253"/>
  <c r="L253" s="1"/>
  <c r="K252"/>
  <c r="L252" s="1"/>
  <c r="K251"/>
  <c r="L251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7"/>
  <c r="L227" s="1"/>
  <c r="K225"/>
  <c r="L225" s="1"/>
  <c r="K224"/>
  <c r="L224" s="1"/>
  <c r="K223"/>
  <c r="L223" s="1"/>
  <c r="K221"/>
  <c r="L221" s="1"/>
  <c r="K220"/>
  <c r="L220" s="1"/>
  <c r="K219"/>
  <c r="L219" s="1"/>
  <c r="K218"/>
  <c r="K217"/>
  <c r="L217" s="1"/>
  <c r="K216"/>
  <c r="L216" s="1"/>
  <c r="K214"/>
  <c r="L214" s="1"/>
  <c r="K213"/>
  <c r="L213" s="1"/>
  <c r="K212"/>
  <c r="L212" s="1"/>
  <c r="K211"/>
  <c r="L211" s="1"/>
  <c r="K210"/>
  <c r="L210" s="1"/>
  <c r="F209"/>
  <c r="K209" s="1"/>
  <c r="L209" s="1"/>
  <c r="H208"/>
  <c r="K208" s="1"/>
  <c r="L208" s="1"/>
  <c r="K205"/>
  <c r="L205" s="1"/>
  <c r="K204"/>
  <c r="L204" s="1"/>
  <c r="K203"/>
  <c r="L203" s="1"/>
  <c r="K202"/>
  <c r="L202" s="1"/>
  <c r="K201"/>
  <c r="L201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F173"/>
  <c r="K173" s="1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M7"/>
  <c r="D7" i="5"/>
  <c r="K6" i="4"/>
  <c r="K6" i="3"/>
  <c r="L6" i="2"/>
</calcChain>
</file>

<file path=xl/sharedStrings.xml><?xml version="1.0" encoding="utf-8"?>
<sst xmlns="http://schemas.openxmlformats.org/spreadsheetml/2006/main" count="3421" uniqueCount="1294">
  <si>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</si>
  <si>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</si>
  <si>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</si>
  <si>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</si>
  <si>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</si>
  <si>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</si>
  <si>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</si>
  <si>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</si>
  <si>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</si>
  <si>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</si>
  <si>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</si>
  <si>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</si>
  <si>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</si>
  <si>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</si>
  <si>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</si>
  <si>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</si>
  <si>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</si>
  <si>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</si>
  <si>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</si>
  <si>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</si>
  <si>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</si>
  <si>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</si>
  <si>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</si>
  <si>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</si>
  <si>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</si>
  <si>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</si>
  <si>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</si>
  <si>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</si>
  <si>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</si>
  <si>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</si>
  <si>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</si>
  <si>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</si>
  <si>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</si>
  <si>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</si>
  <si>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</si>
  <si>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</si>
  <si>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</si>
  <si>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</si>
  <si>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</si>
  <si>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</si>
  <si>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</si>
  <si>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</si>
  <si>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</si>
  <si>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</si>
  <si>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</si>
  <si>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</si>
  <si>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</si>
  <si>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</si>
  <si>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</si>
  <si>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</si>
  <si>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</si>
  <si>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</si>
  <si>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</si>
  <si>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</si>
  <si>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</si>
  <si>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</si>
  <si>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</si>
  <si>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</si>
  <si>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</si>
  <si>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</si>
  <si>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</si>
  <si>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</si>
  <si>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</si>
  <si>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</si>
  <si>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</si>
  <si>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</si>
  <si>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</si>
  <si>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</si>
  <si>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</si>
  <si>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</si>
  <si>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</si>
  <si>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</si>
  <si>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</si>
  <si>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</si>
  <si>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</si>
  <si>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</si>
  <si>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</si>
  <si>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</si>
  <si>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</si>
  <si>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</si>
  <si>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</si>
  <si>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</si>
  <si>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</si>
  <si>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</si>
  <si>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</si>
  <si>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</si>
  <si>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</si>
  <si>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</si>
  <si>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</si>
  <si>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</si>
  <si>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</si>
  <si>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</si>
  <si>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</si>
  <si>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</si>
  <si>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</si>
  <si>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</si>
  <si>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</si>
  <si>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</si>
  <si>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</si>
  <si>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</si>
  <si>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</si>
  <si>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</si>
  <si>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</si>
  <si>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</si>
  <si>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</si>
  <si>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</si>
  <si>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</si>
  <si>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</si>
  <si>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</si>
  <si>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</si>
  <si>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</si>
  <si>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</si>
  <si>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</si>
  <si>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</si>
  <si>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</si>
  <si>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</si>
  <si>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</si>
  <si>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</si>
  <si>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</si>
  <si>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</si>
  <si>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</si>
  <si>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</si>
  <si>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</si>
  <si>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</si>
  <si>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</si>
  <si>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</si>
  <si>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</si>
  <si>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</si>
  <si>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</si>
  <si>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</si>
  <si>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</si>
  <si>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</si>
  <si>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</si>
  <si>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</si>
  <si>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</si>
  <si>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</si>
  <si>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</si>
  <si>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</si>
  <si>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</si>
  <si>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</si>
  <si>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</si>
  <si>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</si>
  <si>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</si>
  <si>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</si>
  <si>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</si>
  <si>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</si>
  <si>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</si>
  <si>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</si>
  <si>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</si>
  <si>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</si>
  <si>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</si>
  <si>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</si>
  <si>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</si>
  <si>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</si>
  <si>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</si>
  <si>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</si>
  <si>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</si>
  <si>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</si>
  <si>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</si>
  <si>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</si>
  <si>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</si>
  <si>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</si>
  <si>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</si>
  <si>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</si>
  <si>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</si>
  <si>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</si>
  <si>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</si>
  <si>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</si>
  <si>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</si>
  <si>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</si>
  <si>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</si>
  <si>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</si>
  <si>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</si>
  <si>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</si>
  <si>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</si>
  <si>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</si>
  <si>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</si>
  <si>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</si>
  <si>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</si>
  <si>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</si>
  <si>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</si>
  <si>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</si>
  <si>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</si>
  <si>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</si>
  <si>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</si>
  <si>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</si>
  <si>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</si>
  <si>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</si>
  <si>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</si>
  <si>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</si>
  <si>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</si>
  <si>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</si>
  <si>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</si>
  <si>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</si>
  <si>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</si>
  <si>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</si>
  <si>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</si>
  <si>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</si>
  <si>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</si>
  <si>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</si>
  <si>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</si>
  <si>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</si>
  <si>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</si>
  <si>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</si>
  <si>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</si>
  <si>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</si>
  <si>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</si>
  <si>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</si>
  <si>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</si>
  <si>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</si>
  <si>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</si>
  <si>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</si>
  <si>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</si>
  <si>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</si>
  <si>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</si>
  <si>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</si>
  <si>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</si>
  <si>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</si>
  <si>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</si>
  <si>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</si>
  <si>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</si>
  <si>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</si>
  <si>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</si>
  <si>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</si>
  <si>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</si>
  <si>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</si>
  <si>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</si>
  <si>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</si>
  <si>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</si>
  <si>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</si>
  <si>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</si>
  <si>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</si>
  <si>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</si>
  <si>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</si>
  <si>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</si>
  <si>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</si>
  <si>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</si>
  <si>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</si>
  <si>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</si>
  <si>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</si>
  <si>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</si>
  <si>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</si>
  <si>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</si>
  <si>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</si>
  <si>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</si>
  <si>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</si>
  <si>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</si>
  <si>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</si>
  <si>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</si>
  <si>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</si>
  <si>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</si>
  <si>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</si>
  <si>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</si>
  <si>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</si>
  <si>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</si>
  <si>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</si>
  <si>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</si>
  <si>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</si>
  <si>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</si>
  <si>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</si>
  <si>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</si>
  <si>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</si>
  <si>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</si>
  <si>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</si>
  <si>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</si>
  <si>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</si>
  <si>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</si>
  <si>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</si>
  <si>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</si>
  <si>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</si>
  <si>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</si>
  <si>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</si>
  <si>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</si>
  <si>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</si>
  <si>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</si>
  <si>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</si>
  <si>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</si>
  <si>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</si>
  <si>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</si>
  <si>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</si>
  <si>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</si>
  <si>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</si>
  <si>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</si>
  <si>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</si>
  <si>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</si>
  <si>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</si>
  <si>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</si>
  <si>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</si>
  <si>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</si>
  <si>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</si>
  <si>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</si>
  <si>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</si>
  <si>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</si>
  <si>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</si>
  <si>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</si>
  <si>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</si>
  <si>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</si>
  <si>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</si>
  <si>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</si>
  <si>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</si>
  <si>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</si>
  <si>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</si>
  <si>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</si>
  <si>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</si>
  <si>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</si>
  <si>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</si>
  <si>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</si>
  <si>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</si>
  <si>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</si>
  <si>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</si>
  <si>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</si>
  <si>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</si>
  <si>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</si>
  <si>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</si>
  <si>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</si>
  <si>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</si>
  <si>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</si>
  <si>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</si>
  <si>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</si>
  <si>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</si>
  <si>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</si>
  <si>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</si>
  <si>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</si>
  <si>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</si>
  <si>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</si>
  <si>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</si>
  <si>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</si>
  <si>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</si>
  <si>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</si>
  <si>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</si>
  <si>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</si>
  <si>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</si>
  <si>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</si>
  <si>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</si>
  <si>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</si>
  <si>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</si>
  <si>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</si>
  <si>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</si>
  <si>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</si>
  <si>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</si>
  <si>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</si>
  <si>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</si>
  <si>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</si>
  <si>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</si>
  <si>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</si>
  <si>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</si>
  <si>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</si>
  <si>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</si>
  <si>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</si>
  <si>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</si>
  <si>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</si>
  <si>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</si>
  <si>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</si>
  <si>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</si>
  <si>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</si>
  <si>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</si>
  <si>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</si>
  <si>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</si>
  <si>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</si>
  <si>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</si>
  <si>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</si>
  <si>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</si>
  <si>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</si>
  <si>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</si>
  <si>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</si>
  <si>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</si>
  <si>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</si>
  <si>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</si>
  <si>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</si>
  <si>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</si>
  <si>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</si>
  <si>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</si>
  <si>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</si>
  <si>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</si>
  <si>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</si>
  <si>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</si>
  <si>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</si>
  <si>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</si>
  <si>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</si>
  <si>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</si>
  <si>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</si>
  <si>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</si>
  <si>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</si>
  <si>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</si>
  <si>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</si>
  <si>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</si>
  <si>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</si>
  <si>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</si>
  <si>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</si>
  <si>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</si>
  <si>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</si>
  <si>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</si>
  <si>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</si>
  <si>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</si>
  <si>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</si>
  <si>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</si>
  <si>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</si>
  <si>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</si>
  <si>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</si>
  <si>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</si>
  <si>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</si>
  <si>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</si>
  <si>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</si>
  <si>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</si>
  <si>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</si>
  <si>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</si>
  <si>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</si>
  <si>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</si>
  <si>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</si>
  <si>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</si>
  <si>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</si>
  <si>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</si>
  <si>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</si>
  <si>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</si>
  <si>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</si>
  <si>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</si>
  <si>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</si>
  <si>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</si>
  <si>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</si>
  <si>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</si>
  <si>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</si>
  <si>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</si>
  <si>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</si>
  <si>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</si>
  <si>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</si>
  <si>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</si>
  <si>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</si>
  <si>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</si>
  <si>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</si>
  <si>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</si>
  <si>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</si>
  <si>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</si>
  <si>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</si>
  <si>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</si>
  <si>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</si>
  <si>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</si>
  <si>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</si>
  <si>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</si>
  <si>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</si>
  <si>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</si>
  <si>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</si>
  <si>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</si>
  <si>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</si>
  <si>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</si>
  <si>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</si>
  <si>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</si>
  <si>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</si>
  <si>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</si>
  <si>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</si>
  <si>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</si>
  <si>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</si>
  <si>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</si>
  <si>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</si>
  <si>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</si>
  <si>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</si>
  <si>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</si>
  <si>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</si>
  <si>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</si>
  <si>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</si>
  <si>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</si>
  <si>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</si>
  <si>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</si>
  <si>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</si>
  <si>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</si>
  <si>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</si>
  <si>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</si>
  <si>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</si>
  <si>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</si>
  <si>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</si>
  <si>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</si>
  <si>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</si>
  <si>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</si>
  <si>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</si>
  <si>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</si>
  <si>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</si>
  <si>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</si>
  <si>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</si>
  <si>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</si>
  <si>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</si>
  <si>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</si>
  <si>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</si>
  <si>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</si>
  <si>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</si>
  <si>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</si>
  <si>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</si>
  <si>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</si>
  <si>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</si>
  <si>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</si>
  <si>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</si>
  <si>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</si>
  <si>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</si>
  <si>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</si>
  <si>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</si>
  <si>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</si>
  <si>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</si>
  <si>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</si>
  <si>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</si>
  <si>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</si>
  <si>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</si>
  <si>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</si>
  <si>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</si>
  <si>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</si>
  <si>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</si>
  <si>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</si>
  <si>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</si>
  <si>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</si>
  <si>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</si>
  <si>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</si>
  <si>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</si>
  <si>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</si>
  <si>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</si>
  <si>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</si>
  <si>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</si>
  <si>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</si>
  <si>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</si>
  <si>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</si>
  <si>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</si>
  <si>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</si>
  <si>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</si>
  <si>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</si>
  <si>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</si>
  <si>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</si>
  <si>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</si>
  <si>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</si>
  <si>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</si>
  <si>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</si>
  <si>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</si>
  <si>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</si>
  <si>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</si>
  <si>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</si>
  <si>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</si>
  <si>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</si>
  <si>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</si>
  <si>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</si>
  <si>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</si>
  <si>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</si>
  <si>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</si>
  <si>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</si>
  <si>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</si>
  <si>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</si>
  <si>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</si>
  <si>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</si>
  <si>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</si>
  <si>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</si>
  <si>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</si>
  <si>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</si>
  <si>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</si>
  <si>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</si>
  <si>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</si>
  <si>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</si>
  <si>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</si>
  <si>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</si>
  <si>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</si>
  <si>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</si>
  <si>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</si>
  <si>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</si>
  <si>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</si>
  <si>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</si>
  <si>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</si>
  <si>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</si>
  <si>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</si>
  <si>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</si>
  <si>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</si>
  <si>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</si>
  <si>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</si>
  <si>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</si>
  <si>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</si>
  <si>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</si>
  <si>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</si>
  <si>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</si>
  <si>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</si>
  <si>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</si>
  <si>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</si>
  <si>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</si>
  <si>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</si>
  <si>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</si>
  <si>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</si>
  <si>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</si>
  <si>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</si>
  <si>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</si>
  <si>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</si>
  <si>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</si>
  <si>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</si>
  <si>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</si>
  <si>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</si>
  <si>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</si>
  <si>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</si>
  <si>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</si>
  <si>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</si>
  <si>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</si>
  <si>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</si>
  <si>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</si>
  <si>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</si>
  <si>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</si>
  <si>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</si>
  <si>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</si>
  <si>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</si>
  <si>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</si>
  <si>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</si>
  <si>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</si>
  <si>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</si>
  <si>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</si>
  <si>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</si>
  <si>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</si>
  <si>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</si>
  <si>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</si>
  <si>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</si>
  <si>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</si>
  <si>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</si>
  <si>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</si>
  <si>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</si>
  <si>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</si>
  <si>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</si>
  <si>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</si>
  <si>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</si>
  <si>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</si>
  <si>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</si>
  <si>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</si>
  <si>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</si>
  <si>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</si>
  <si>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</si>
  <si>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</si>
  <si>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</si>
  <si>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</si>
  <si>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</si>
  <si>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</si>
  <si>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</si>
  <si>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</si>
  <si>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</si>
  <si>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</si>
  <si>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</si>
  <si>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</si>
  <si>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</si>
  <si>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</si>
  <si>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</si>
  <si>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</si>
  <si>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</si>
  <si>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</si>
  <si>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</si>
  <si>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</si>
  <si>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</si>
  <si>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</si>
  <si>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</si>
  <si>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</si>
  <si>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</si>
  <si>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</si>
  <si>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</si>
  <si>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</si>
  <si>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</si>
  <si>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</si>
  <si>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</si>
  <si>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</si>
  <si>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</si>
  <si>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</si>
  <si>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</si>
  <si>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</si>
  <si>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</si>
  <si>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</si>
  <si>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</si>
  <si>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</si>
  <si>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</si>
  <si>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</si>
  <si>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</si>
  <si>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</si>
  <si>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</si>
  <si>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</si>
  <si>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</si>
  <si>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</si>
  <si>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</si>
  <si>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</si>
  <si>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</si>
  <si>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</si>
  <si>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</si>
  <si>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</si>
  <si>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</si>
  <si>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</si>
  <si>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</si>
  <si>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</si>
  <si>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</si>
  <si>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</si>
  <si>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</si>
  <si>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</si>
  <si>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</si>
  <si>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</si>
  <si>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</si>
  <si>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</si>
  <si>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</si>
  <si>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</si>
  <si>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</si>
  <si>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</si>
  <si>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</si>
  <si>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</si>
  <si>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</si>
  <si>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</si>
  <si>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</si>
  <si>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</si>
  <si>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</si>
  <si>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</si>
  <si>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</si>
  <si>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</si>
  <si>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</si>
  <si>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</si>
  <si>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</si>
  <si>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</si>
  <si>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</si>
  <si>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</si>
  <si>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</si>
  <si>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</si>
  <si>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</si>
  <si>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</si>
  <si>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</si>
  <si>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</si>
  <si>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</si>
  <si>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</si>
  <si>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</si>
  <si>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</si>
  <si>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</si>
  <si>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</si>
  <si>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</si>
  <si>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</si>
  <si>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</si>
  <si>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</si>
  <si>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</si>
  <si>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</si>
  <si>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</si>
  <si>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</si>
  <si>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</si>
  <si>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</si>
  <si>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</si>
  <si>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</si>
  <si>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</si>
  <si>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</si>
  <si>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</si>
  <si>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</si>
  <si>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</si>
  <si>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</si>
  <si>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</si>
  <si>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</si>
  <si>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</si>
  <si>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</si>
  <si>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</si>
  <si>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</si>
  <si>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</si>
  <si>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</si>
  <si>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</si>
  <si>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</si>
  <si>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</si>
  <si>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</si>
  <si>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</si>
  <si>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</si>
  <si>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</si>
  <si>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</si>
  <si>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</si>
  <si>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</si>
  <si>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</si>
  <si>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</si>
  <si>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</si>
  <si>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</si>
  <si>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</si>
  <si>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</si>
  <si>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</si>
  <si>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</si>
  <si>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</si>
  <si>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</si>
  <si>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</si>
  <si>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</si>
  <si>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</si>
  <si>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</si>
  <si>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</si>
  <si>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</si>
  <si>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</si>
  <si>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</si>
  <si>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</si>
  <si>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</si>
  <si>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</si>
  <si>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</si>
  <si>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</si>
  <si>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</si>
  <si>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</si>
  <si>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</si>
  <si>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</si>
  <si>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</si>
  <si>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</si>
  <si>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</si>
  <si>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</si>
  <si>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</si>
  <si>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</si>
  <si>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</si>
  <si>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</si>
  <si>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</si>
  <si>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</si>
  <si>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</si>
  <si>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</si>
  <si>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</si>
  <si>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</si>
  <si>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</si>
  <si>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</si>
  <si>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</si>
  <si>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</si>
  <si>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</si>
  <si>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</si>
  <si>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</si>
  <si>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</si>
  <si>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</si>
  <si>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</si>
  <si>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</si>
  <si>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</si>
  <si>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</si>
  <si>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</si>
  <si>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</si>
  <si>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</si>
  <si>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</si>
  <si>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</si>
  <si>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</si>
  <si>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</si>
  <si>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</si>
  <si>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</si>
  <si>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</si>
  <si>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</si>
  <si>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</si>
  <si>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</si>
  <si>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</si>
  <si>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</si>
  <si>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</si>
  <si>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</si>
  <si>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</si>
  <si>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</si>
  <si>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</si>
  <si>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</si>
  <si>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</si>
  <si>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</si>
  <si>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</si>
  <si>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</si>
  <si>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</si>
  <si>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</si>
  <si>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</si>
  <si>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</si>
  <si>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</si>
  <si>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</si>
  <si>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</si>
  <si>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</si>
  <si>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</si>
  <si>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</si>
  <si>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</si>
  <si>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</si>
  <si>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</si>
  <si>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</si>
  <si>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</si>
  <si>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</si>
  <si>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</si>
  <si>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</si>
  <si>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</si>
  <si>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</si>
  <si>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</si>
  <si>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</si>
  <si>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</si>
  <si>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</si>
  <si>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</si>
  <si>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</si>
  <si>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</si>
  <si>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</si>
  <si>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</si>
  <si>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</si>
  <si>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</si>
  <si>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</si>
  <si>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</si>
  <si>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</si>
  <si>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</si>
  <si>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GRAVITON RESEARCH CAPITAL LLP</t>
  </si>
  <si>
    <t>270-280</t>
  </si>
  <si>
    <t>360-390</t>
  </si>
  <si>
    <t xml:space="preserve">RELIANCE </t>
  </si>
  <si>
    <t>2580-2610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</si>
  <si>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</si>
  <si>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</si>
  <si>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</si>
  <si>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</si>
  <si>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</si>
  <si>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</si>
  <si>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</si>
  <si>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</si>
  <si>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840-850</t>
  </si>
  <si>
    <t>1770-1850</t>
  </si>
  <si>
    <t>165-170</t>
  </si>
  <si>
    <t>BHARTIARTL SEP FUT</t>
  </si>
  <si>
    <t>ICICIBANK SEP FUT</t>
  </si>
  <si>
    <t>3700-3800</t>
  </si>
  <si>
    <t>BANKNIFTY 39700 CE 8 SEP</t>
  </si>
  <si>
    <t>600-700</t>
  </si>
  <si>
    <t>MINDAIND</t>
  </si>
  <si>
    <t>890-895</t>
  </si>
  <si>
    <t>CONCOR SEP FUT</t>
  </si>
  <si>
    <t>715-720</t>
  </si>
  <si>
    <t>HDFCAMC SEPT FUT</t>
  </si>
  <si>
    <t>2140-2180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</si>
  <si>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</si>
  <si>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</si>
  <si>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</si>
  <si>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</si>
  <si>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</si>
  <si>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</si>
  <si>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</si>
  <si>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RIIL</t>
  </si>
  <si>
    <t>Reliance Indl Infra Ltd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</si>
  <si>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</si>
  <si>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</si>
  <si>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</si>
  <si>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</si>
  <si>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</si>
  <si>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</si>
  <si>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</si>
  <si>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</si>
  <si>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</si>
  <si>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</si>
  <si>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</si>
  <si>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</si>
  <si>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</si>
  <si>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</si>
  <si>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</si>
  <si>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</si>
  <si>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</si>
  <si>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</si>
  <si>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</si>
  <si>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</si>
  <si>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</si>
  <si>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</si>
  <si>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</si>
  <si>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</si>
  <si>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</si>
  <si>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</si>
  <si>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</si>
  <si>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</si>
  <si>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</si>
  <si>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</si>
  <si>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Loss of Rs.170/-</t>
  </si>
  <si>
    <t>Loss of Rs 9/-</t>
  </si>
  <si>
    <t>Loss of Rs 70/-</t>
  </si>
  <si>
    <t>2050-2100</t>
  </si>
  <si>
    <t>Profit of Rs.33/-</t>
  </si>
  <si>
    <t>250-255</t>
  </si>
  <si>
    <t>1610-1640</t>
  </si>
  <si>
    <t>1750-1800</t>
  </si>
  <si>
    <t>TATACONSUM SEPT FUT</t>
  </si>
  <si>
    <t>840-855</t>
  </si>
  <si>
    <t>Profit of Rs.4.5/-</t>
  </si>
  <si>
    <t>2060-2100</t>
  </si>
  <si>
    <t>HINDUNILVR SEPT FUT</t>
  </si>
  <si>
    <t>2630-2670</t>
  </si>
  <si>
    <t>BHARTIARTL SEPT FUT</t>
  </si>
  <si>
    <t>770-780</t>
  </si>
  <si>
    <t>TECHM SEPT FUT</t>
  </si>
  <si>
    <t>1090-1100</t>
  </si>
  <si>
    <t>HCLTECH SEPT FUT</t>
  </si>
  <si>
    <t>950-960</t>
  </si>
  <si>
    <t>Profit of Rs.8/-</t>
  </si>
  <si>
    <t>4800-5000</t>
  </si>
  <si>
    <t>Profit of Rs 5/-</t>
  </si>
  <si>
    <t>YUGA STOCKS AND COMMODITIES PRIVATE LIMITED  .</t>
  </si>
  <si>
    <t>Profit of Rs 10/-</t>
  </si>
  <si>
    <t>Profit of Rs 17/-</t>
  </si>
  <si>
    <t>Profit of Rs 9/-</t>
  </si>
  <si>
    <t>BANKNIFTY 39900 PE 8 SEP</t>
  </si>
  <si>
    <t>530-520</t>
  </si>
  <si>
    <t>955-965</t>
  </si>
  <si>
    <t>BALKRISIND 2050 CE SEP</t>
  </si>
  <si>
    <t>65-80</t>
  </si>
  <si>
    <t>70.5-71.5</t>
  </si>
  <si>
    <t>80-82</t>
  </si>
  <si>
    <t>Loss of Rs 6/-</t>
  </si>
  <si>
    <t>Profit of Rs.262.5/-</t>
  </si>
  <si>
    <t>Profit of Rs 34/-</t>
  </si>
  <si>
    <t>560-568</t>
  </si>
  <si>
    <t>NNM SECURITIES PVT LTD</t>
  </si>
  <si>
    <t>2050-2150</t>
  </si>
  <si>
    <t>1550-1650</t>
  </si>
  <si>
    <t>205-215</t>
  </si>
  <si>
    <t>ACC SEPT FUT</t>
  </si>
  <si>
    <t>2360-2320</t>
  </si>
  <si>
    <t>Loss of Rs 45/-</t>
  </si>
  <si>
    <t>Profit of Rs 5.5/-</t>
  </si>
  <si>
    <t>2650-2690</t>
  </si>
  <si>
    <t xml:space="preserve">HDFCBANK SEPT FUT </t>
  </si>
  <si>
    <t>1525-1545</t>
  </si>
  <si>
    <t>BAJAJFINSV SEPT FUT</t>
  </si>
  <si>
    <t>Profit of Rs.31/-</t>
  </si>
  <si>
    <t>SBIN 580 CE SEP</t>
  </si>
  <si>
    <t>9-11.0</t>
  </si>
  <si>
    <t>AMARAJABAT 555 CE SEP</t>
  </si>
  <si>
    <t>AMARAJABAT 570 CE SEP</t>
  </si>
  <si>
    <t>12-13.0</t>
  </si>
  <si>
    <t>7.50-8.0</t>
  </si>
  <si>
    <t>BRANDBUCKT</t>
  </si>
  <si>
    <t>OLATECH</t>
  </si>
  <si>
    <t>Profit of Rs 11/-</t>
  </si>
  <si>
    <t>Profit of Rs 42/-</t>
  </si>
  <si>
    <t>Profit of Rs 15.5/-</t>
  </si>
  <si>
    <t>1060-1100</t>
  </si>
  <si>
    <t xml:space="preserve"> ZEEL</t>
  </si>
  <si>
    <t>280-282</t>
  </si>
  <si>
    <t>Profit of Rs.14.5/-</t>
  </si>
  <si>
    <t>MINDTREE SEPT FUT</t>
  </si>
  <si>
    <t>3450-3500</t>
  </si>
  <si>
    <t>AMARAJABAT SEPT FUT</t>
  </si>
  <si>
    <t>565-575</t>
  </si>
  <si>
    <t>980-990</t>
  </si>
  <si>
    <t>830-850</t>
  </si>
  <si>
    <t>1750-1770</t>
  </si>
  <si>
    <t>NIFTY 17900 PE 15 SEP</t>
  </si>
  <si>
    <t>65-70</t>
  </si>
  <si>
    <t>AXISBANK 820 CE SEP</t>
  </si>
  <si>
    <t>17-22</t>
  </si>
  <si>
    <t>BHARTIARTL 790 CE SEP</t>
  </si>
  <si>
    <t>18-22</t>
  </si>
  <si>
    <t>Part profit of Rs.80/-</t>
  </si>
  <si>
    <t>SHAIBAL GHOSH</t>
  </si>
  <si>
    <t>SOFCOM</t>
  </si>
  <si>
    <t>KISHORE MEHTA</t>
  </si>
  <si>
    <t>THINKINK</t>
  </si>
  <si>
    <t>VEERHEALTH</t>
  </si>
  <si>
    <t>RISHABH FINTRADE LIMITED</t>
  </si>
  <si>
    <t>TOPGAIN FINANCE PRIVATE LIMITED</t>
  </si>
  <si>
    <t>Loss of Rs 19/-</t>
  </si>
  <si>
    <t>Profit of Rs.1.25/-</t>
  </si>
  <si>
    <t>Loss of Rs.14/-</t>
  </si>
  <si>
    <t>Profit of Rs.2/-</t>
  </si>
  <si>
    <t>Profit of Rs.3.25/-</t>
  </si>
  <si>
    <t>OBEROIRLTY 1140 CE SEP</t>
  </si>
  <si>
    <t>30-35</t>
  </si>
  <si>
    <t>Profit of Rs.3.5/-</t>
  </si>
  <si>
    <t xml:space="preserve">INFY 1500 CE SEP </t>
  </si>
  <si>
    <t>45-60</t>
  </si>
  <si>
    <t>NIFTY 18000 PE 15-SEP</t>
  </si>
  <si>
    <t>120-150</t>
  </si>
  <si>
    <t>BANKNIFTY 41500 CE 15-SEP</t>
  </si>
  <si>
    <t>350-450</t>
  </si>
  <si>
    <t>Loss of Rs.60/-</t>
  </si>
  <si>
    <t>Neutal</t>
  </si>
  <si>
    <t>INDIACEM SEPT FUT</t>
  </si>
  <si>
    <t>1680-1700</t>
  </si>
  <si>
    <t xml:space="preserve">TATASTEEL SEPT FUT </t>
  </si>
  <si>
    <t>GUJGASLTD SEPT FUT</t>
  </si>
  <si>
    <t>525-535</t>
  </si>
  <si>
    <t>115-117</t>
  </si>
  <si>
    <t>BEL SEPT FUT</t>
  </si>
  <si>
    <t xml:space="preserve">COLPAL SEPT FUT </t>
  </si>
  <si>
    <t>Profit of Rs.25.5/-</t>
  </si>
  <si>
    <t>EARUM</t>
  </si>
  <si>
    <t>XTX MARKETS LLP</t>
  </si>
  <si>
    <t>HRTI PRIVATE LIMITED</t>
  </si>
  <si>
    <t>Part profit of Rs.9.5/-</t>
  </si>
  <si>
    <t>NIFTY 18050 PE 15-SEP</t>
  </si>
  <si>
    <t>90-120</t>
  </si>
  <si>
    <t>BANKNIFTY 41300 CE 15-SEP</t>
  </si>
  <si>
    <t>250-330</t>
  </si>
  <si>
    <t>Profit of Rs.50/-</t>
  </si>
  <si>
    <t>70-80</t>
  </si>
  <si>
    <t>Profit of Rs.11.5/-</t>
  </si>
  <si>
    <t>Profit of Rs.2.5/-</t>
  </si>
  <si>
    <t>Profit of Rs.39/-</t>
  </si>
  <si>
    <t>Loss of Rs 2.75/-</t>
  </si>
  <si>
    <t>Profit of Rs 8/-</t>
  </si>
  <si>
    <t>370-390</t>
  </si>
  <si>
    <t>NATURAL</t>
  </si>
  <si>
    <t>RIPALBEN DHARMIKKUMAR PARIKH</t>
  </si>
  <si>
    <t>PROFINC</t>
  </si>
  <si>
    <t>KULINSHANTILALVORA</t>
  </si>
  <si>
    <t>KOTAK MAHINDRA BANK LIMITED</t>
  </si>
  <si>
    <t>MANSI SHARES &amp; STOCK ADVISORS PVT LTD</t>
  </si>
  <si>
    <t>GODHA</t>
  </si>
  <si>
    <t>Godha Cabcon Insulat Ltd</t>
  </si>
  <si>
    <t>Profit of Rs.15/-</t>
  </si>
  <si>
    <t>Profit of Rs.6/-</t>
  </si>
  <si>
    <t>Profit of Rs.6.5/-</t>
  </si>
  <si>
    <t>Loss of Rs.11/-</t>
  </si>
  <si>
    <t>Loss of Rs.65/-</t>
  </si>
  <si>
    <t>Loss of Rs.25/-</t>
  </si>
  <si>
    <t>Loss of Rs 13/-</t>
  </si>
  <si>
    <t>Loss of Rs 38/-</t>
  </si>
  <si>
    <t>APOLLOHOSP SEPT FUT</t>
  </si>
  <si>
    <t>4340-4350</t>
  </si>
  <si>
    <t>4500-4550</t>
  </si>
  <si>
    <t xml:space="preserve">BALKRISIND SEPT FUT </t>
  </si>
  <si>
    <t>2070-2100</t>
  </si>
  <si>
    <t>Loss of Rs 50/-</t>
  </si>
  <si>
    <t>Loss of Rs.16.5/-</t>
  </si>
  <si>
    <t>525-530</t>
  </si>
  <si>
    <t>570-590</t>
  </si>
  <si>
    <t>2600-2650</t>
  </si>
  <si>
    <t>2900-3000</t>
  </si>
  <si>
    <t>7NR</t>
  </si>
  <si>
    <t>RAHUL YASHVANTRAY SHAH</t>
  </si>
  <si>
    <t>EPBIO</t>
  </si>
  <si>
    <t>GKP</t>
  </si>
  <si>
    <t>SOUTH GUJARAT SHARES AND SHAREBROKERS LIMITED</t>
  </si>
  <si>
    <t>HIGHSTREE</t>
  </si>
  <si>
    <t>NEELIMA KARLAPUDI</t>
  </si>
  <si>
    <t>KCDGROUP</t>
  </si>
  <si>
    <t>OSIAJEE</t>
  </si>
  <si>
    <t>HIMANSHU AGARWAL</t>
  </si>
  <si>
    <t>SRDAPRT</t>
  </si>
  <si>
    <t>B B COMMERCIAL LTD</t>
  </si>
  <si>
    <t>VAL</t>
  </si>
  <si>
    <t>TEJ DOSHI</t>
  </si>
  <si>
    <t>HARDIK MILANBHAI MITHANI (HUF)</t>
  </si>
  <si>
    <t>GUNVANT JESINGLAL SHAH HUF</t>
  </si>
  <si>
    <t>PARESH RAMESHCHANDRA VAKHARIA</t>
  </si>
  <si>
    <t>CEAT Limited</t>
  </si>
  <si>
    <t>The India Cements Limited</t>
  </si>
  <si>
    <t>MANGLMCEM</t>
  </si>
  <si>
    <t>Mangalam Cement Ltd</t>
  </si>
  <si>
    <t>MCLEODRUSS</t>
  </si>
  <si>
    <t>Mcleod Russel India Limit</t>
  </si>
  <si>
    <t>ADITYA KUMAR HALWASIYA</t>
  </si>
  <si>
    <t>TRF</t>
  </si>
  <si>
    <t>TRF Limited</t>
  </si>
  <si>
    <t>COAST-RE</t>
  </si>
  <si>
    <t>Coastal Corp Limited-RE</t>
  </si>
  <si>
    <t>ACHANTA SATYASREE</t>
  </si>
  <si>
    <t>ADITYA MARKETING&amp;MANUFACTURING PRIVATE LIMITED</t>
  </si>
  <si>
    <t>MARSHALL</t>
  </si>
  <si>
    <t>Marshall Machines Ltd</t>
  </si>
  <si>
    <t>GAURAV SARUP</t>
  </si>
  <si>
    <t>Profit of Rs.8.75/-</t>
  </si>
  <si>
    <t>Profit of Rs.19.5/-</t>
  </si>
  <si>
    <t>Loss of Rs.90/-</t>
  </si>
  <si>
    <t>Loss of Rs.-7/-</t>
  </si>
  <si>
    <t>846-850</t>
  </si>
  <si>
    <t>880-900</t>
  </si>
  <si>
    <t>AXISBANK SEPT FUT</t>
  </si>
  <si>
    <t>798-800</t>
  </si>
  <si>
    <t>785-775</t>
  </si>
  <si>
    <t xml:space="preserve">GRASIM SEPT FUT </t>
  </si>
  <si>
    <t>1750-1755</t>
  </si>
  <si>
    <t>1780-1810</t>
  </si>
  <si>
    <t>560-570</t>
  </si>
  <si>
    <t>610-630</t>
  </si>
  <si>
    <t>1900-1930</t>
  </si>
  <si>
    <t>ACEWIN</t>
  </si>
  <si>
    <t>SABYASACHI GHOSH</t>
  </si>
  <si>
    <t>LAXMANBHAI RAVJIBHAI GAJERA</t>
  </si>
  <si>
    <t>AIML</t>
  </si>
  <si>
    <t>ALFAVIO</t>
  </si>
  <si>
    <t>ANKIT GUPTA</t>
  </si>
  <si>
    <t>AMITINT</t>
  </si>
  <si>
    <t>ALKA NIKHIL SHAH</t>
  </si>
  <si>
    <t>RUSHABH MAYANK VARIA</t>
  </si>
  <si>
    <t>ARCFIN</t>
  </si>
  <si>
    <t>RISHIAGARWAL</t>
  </si>
  <si>
    <t>ARCHITORG</t>
  </si>
  <si>
    <t>AMOLI SAMIR SHAH</t>
  </si>
  <si>
    <t>CHOKSI</t>
  </si>
  <si>
    <t>PANKAJ MANSUKHLAL SHAH</t>
  </si>
  <si>
    <t>CSL</t>
  </si>
  <si>
    <t>RITU RATHI</t>
  </si>
  <si>
    <t>DBOL</t>
  </si>
  <si>
    <t>SARASWATI PROPERTIES LIMITED</t>
  </si>
  <si>
    <t>GOEL INVESTMENTS LIMITED</t>
  </si>
  <si>
    <t>SONITRON LIMITED</t>
  </si>
  <si>
    <t>DHAMPURSUG</t>
  </si>
  <si>
    <t>DHENUBUILD</t>
  </si>
  <si>
    <t>PURSHOTTAM AGARWAL</t>
  </si>
  <si>
    <t>SWARUPGUCHHAIT</t>
  </si>
  <si>
    <t>NIKUNJ KAUSHIK SHAH</t>
  </si>
  <si>
    <t>SHRIPAL V VORA HUF</t>
  </si>
  <si>
    <t>GUNPAL</t>
  </si>
  <si>
    <t>FABINO</t>
  </si>
  <si>
    <t>KALPESH HEMCHANDRA LACHAKE</t>
  </si>
  <si>
    <t>ARYAMAN BROKING LIMITED</t>
  </si>
  <si>
    <t>GALACTICO</t>
  </si>
  <si>
    <t>AMRUTLAL GORDHANDAS THOBHANI</t>
  </si>
  <si>
    <t>GETALONG</t>
  </si>
  <si>
    <t>RITU NAGESH RATHOD</t>
  </si>
  <si>
    <t>SHRENI SHARES PRIVATE LIMITED</t>
  </si>
  <si>
    <t>GOBLIN</t>
  </si>
  <si>
    <t>AMEET VIPIN GALA</t>
  </si>
  <si>
    <t>SAMBHAVNATH INVESTMENTS AND FINANCES PRIVATE LIMITED</t>
  </si>
  <si>
    <t>APPROACH PROPERTIES PRIVATE LIMITED</t>
  </si>
  <si>
    <t>GUTTIKONDA RAJASEKHAR</t>
  </si>
  <si>
    <t>ISTRNETWK</t>
  </si>
  <si>
    <t>MILLENNIUM STOCK BROKING PVT LTD</t>
  </si>
  <si>
    <t>NISHA MANISH LUND</t>
  </si>
  <si>
    <t>SHRENI CONSTRUCTION PRIVATE LIMITED</t>
  </si>
  <si>
    <t>GENERAL ATLANTIC SINGAPORE KH PTE LTD</t>
  </si>
  <si>
    <t>ICICI PRUDENTIAL LIFE INSURANCE COMPANY LIMITED</t>
  </si>
  <si>
    <t>LESHAIND</t>
  </si>
  <si>
    <t>SWAPAN KARMAKAR</t>
  </si>
  <si>
    <t>PREETI JAIN</t>
  </si>
  <si>
    <t>ZENAB AIYUB YACOOBALI</t>
  </si>
  <si>
    <t>MAHAVIRIND</t>
  </si>
  <si>
    <t>VANDANA VANDANA</t>
  </si>
  <si>
    <t>MEP</t>
  </si>
  <si>
    <t>PRAGYA MERCANTILE PVT LTD</t>
  </si>
  <si>
    <t>VIBHA TRIPATHI</t>
  </si>
  <si>
    <t>PRAKASHBHAI MAHENDRABHAI DAVE</t>
  </si>
  <si>
    <t>MANISHA KHEMKA</t>
  </si>
  <si>
    <t>PMTELELIN</t>
  </si>
  <si>
    <t>MURUGESANMARIS</t>
  </si>
  <si>
    <t>UMA</t>
  </si>
  <si>
    <t>ROCKY RASIKLAL VORA</t>
  </si>
  <si>
    <t>RHETAN</t>
  </si>
  <si>
    <t>MANOJSINGH JADOUN</t>
  </si>
  <si>
    <t>SUMIT P DESAI (HUF)</t>
  </si>
  <si>
    <t>RIDINGS</t>
  </si>
  <si>
    <t>HARSHIT BAVEJA</t>
  </si>
  <si>
    <t>SIPTL</t>
  </si>
  <si>
    <t>SATISH MEJIYATAR</t>
  </si>
  <si>
    <t>SISL</t>
  </si>
  <si>
    <t>PAULKAMNATHSREEKAMNATH</t>
  </si>
  <si>
    <t>SUPRAP</t>
  </si>
  <si>
    <t>CENTREAL CONSULTANCY SERVICES PRIVATE LIMITED</t>
  </si>
  <si>
    <t>SHEER CAPITAL VENTURES</t>
  </si>
  <si>
    <t>SANAT MULTITRADE PRIVATE LIMITED</t>
  </si>
  <si>
    <t>SYLPH</t>
  </si>
  <si>
    <t>ABHINAV COMMOSALES</t>
  </si>
  <si>
    <t>GHANSHYAM SONI</t>
  </si>
  <si>
    <t>TTIL</t>
  </si>
  <si>
    <t>ANKIT SINGHVI</t>
  </si>
  <si>
    <t>KALPESHKUMAR CHANDUBHAI PATEL</t>
  </si>
  <si>
    <t>VANDANA JAIN</t>
  </si>
  <si>
    <t>KAUSHIK MAHESH WAGHELA</t>
  </si>
  <si>
    <t>RAMAN TALWAR</t>
  </si>
  <si>
    <t>PREMJI BHURALAL GALA HUF</t>
  </si>
  <si>
    <t>PRAKASH JESHINGLAL SHAH HUF</t>
  </si>
  <si>
    <t>SMITA SUHAGBHAI MANIAR</t>
  </si>
  <si>
    <t>PLUTUS WEALTH MANAGEMENT LLP</t>
  </si>
  <si>
    <t>AMANSA HOLDINGS PRIVATE LIMITED</t>
  </si>
  <si>
    <t>WAAREE</t>
  </si>
  <si>
    <t>AMITKUMAR RAMNARAYAN KHEMKA</t>
  </si>
  <si>
    <t>WELCURE</t>
  </si>
  <si>
    <t>SANJEEV JAIN</t>
  </si>
  <si>
    <t>WELCURE PHARMACEUTICALS PRIVATE LIMITED</t>
  </si>
  <si>
    <t>7M DEVELOPERS LLP</t>
  </si>
  <si>
    <t>GLOBAL INFOWAYS</t>
  </si>
  <si>
    <t>REKHA BHANDARI</t>
  </si>
  <si>
    <t>SUNIL BHANDARI</t>
  </si>
  <si>
    <t>PAWAN KUMAR KHURANA</t>
  </si>
  <si>
    <t>Advanced Enzyme Tech Ltd</t>
  </si>
  <si>
    <t>NALANDA INDIA EQUITY FUND LIMITED</t>
  </si>
  <si>
    <t>AJOONI</t>
  </si>
  <si>
    <t>Ajooni Biotech Limited</t>
  </si>
  <si>
    <t>HARSHA ISHVARBHAI SOLANKI</t>
  </si>
  <si>
    <t>AKG</t>
  </si>
  <si>
    <t>AKG Exim Limited</t>
  </si>
  <si>
    <t>PARESH   JAIN</t>
  </si>
  <si>
    <t>APOLLO</t>
  </si>
  <si>
    <t>Apollo Micro Systems Ltd</t>
  </si>
  <si>
    <t>PRIYA  MANAVADARIYA</t>
  </si>
  <si>
    <t>TUSK INVESTMENT LIMITED</t>
  </si>
  <si>
    <t>JAICORPLTD</t>
  </si>
  <si>
    <t>Jai Corp Limited</t>
  </si>
  <si>
    <t>M/S. PRARTHANA ENTERPRISES</t>
  </si>
  <si>
    <t>MEGAFLEX</t>
  </si>
  <si>
    <t>Mega Flex Plastics Ltd</t>
  </si>
  <si>
    <t>ANANT AGGARWAL</t>
  </si>
  <si>
    <t>VARUN GUPTA</t>
  </si>
  <si>
    <t>SS CORPORATE SECURITIES LIMITED</t>
  </si>
  <si>
    <t>LAXMIKANTH PRABHU N</t>
  </si>
  <si>
    <t>ORIENTHOT</t>
  </si>
  <si>
    <t>Oriental Hotels Ltd</t>
  </si>
  <si>
    <t>PARTH INFIN BROKERS PVT LTD</t>
  </si>
  <si>
    <t>OM TRADING</t>
  </si>
  <si>
    <t>SILLYMONKS</t>
  </si>
  <si>
    <t>Silly Monks Entertain Ltd</t>
  </si>
  <si>
    <t>PRAGNESH ROHITKUMAR PANDYA</t>
  </si>
  <si>
    <t>TEJESH HASMUKH SHAH</t>
  </si>
  <si>
    <t>VEEKAYEM</t>
  </si>
  <si>
    <t>Veekayem Fash &amp; App Ltd</t>
  </si>
  <si>
    <t>RIYA RONIT SHAH</t>
  </si>
  <si>
    <t>WORTH</t>
  </si>
  <si>
    <t>Worth Peripherals Limited</t>
  </si>
  <si>
    <t>VIJIT TRADING</t>
  </si>
  <si>
    <t>ADVANCED VITAL ENZYMES PVT LTD</t>
  </si>
  <si>
    <t>RADHIKA ASHISH PUJARA</t>
  </si>
  <si>
    <t>FOCUS</t>
  </si>
  <si>
    <t>Focus Lightg</t>
  </si>
  <si>
    <t>KANISHKA  JAIN</t>
  </si>
  <si>
    <t>HILTON</t>
  </si>
  <si>
    <t>Hilton Metal Forging Limi</t>
  </si>
  <si>
    <t>JAIN HARDIK  INDRAMAL</t>
  </si>
  <si>
    <t>JALAN</t>
  </si>
  <si>
    <t>Jalan Transolu. India Ltd</t>
  </si>
  <si>
    <t>MANISH JALAN</t>
  </si>
  <si>
    <t>KSHITIJPOL</t>
  </si>
  <si>
    <t>Kshitij Polyline Limited</t>
  </si>
  <si>
    <t>JAYA  JALAN</t>
  </si>
  <si>
    <t>KSOLVES</t>
  </si>
  <si>
    <t>Ksolves India Limited</t>
  </si>
  <si>
    <t>DEEPALI VERMA</t>
  </si>
  <si>
    <t>LRSD SECURITIES PRIVATE LIMITED</t>
  </si>
  <si>
    <t>BEST HORTICULTURE AND CONSULTANCY PRIVATE LIMITED</t>
  </si>
  <si>
    <t>SCAPDVR</t>
  </si>
  <si>
    <t>Stampede Capital Limited</t>
  </si>
  <si>
    <t>NAGA RAJU PYDI</t>
  </si>
  <si>
    <t>MOKSHA ROMIT SHAH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</si>
</sst>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8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15" fontId="31" fillId="25" borderId="23" xfId="0" applyNumberFormat="1" applyFont="1" applyFill="1" applyBorder="1" applyAlignment="1">
      <alignment horizontal="center" vertical="center"/>
    </xf>
    <xf numFmtId="0" fontId="32" fillId="25" borderId="23" xfId="0" applyFont="1" applyFill="1" applyBorder="1"/>
    <xf numFmtId="43" fontId="31" fillId="25" borderId="23" xfId="0" applyNumberFormat="1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40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17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0" fillId="0" borderId="0" xfId="0"/>
    <xf numFmtId="165" fontId="31" fillId="0" borderId="23" xfId="0" applyNumberFormat="1" applyFont="1" applyFill="1" applyBorder="1" applyAlignment="1">
      <alignment horizontal="center" vertical="center"/>
    </xf>
    <xf numFmtId="1" fontId="31" fillId="22" borderId="23" xfId="0" applyNumberFormat="1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31" fillId="28" borderId="23" xfId="0" applyFont="1" applyFill="1" applyBorder="1" applyAlignment="1">
      <alignment horizontal="center" vertical="center"/>
    </xf>
    <xf numFmtId="165" fontId="31" fillId="28" borderId="23" xfId="0" applyNumberFormat="1" applyFont="1" applyFill="1" applyBorder="1" applyAlignment="1">
      <alignment horizontal="center" vertical="center"/>
    </xf>
    <xf numFmtId="0" fontId="39" fillId="28" borderId="20" xfId="0" applyFont="1" applyFill="1" applyBorder="1" applyAlignment="1"/>
    <xf numFmtId="0" fontId="31" fillId="28" borderId="20" xfId="0" applyFont="1" applyFill="1" applyBorder="1" applyAlignment="1">
      <alignment horizontal="left" vertical="center"/>
    </xf>
    <xf numFmtId="0" fontId="31" fillId="28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0" fontId="32" fillId="28" borderId="20" xfId="0" applyNumberFormat="1" applyFont="1" applyFill="1" applyBorder="1" applyAlignment="1">
      <alignment horizontal="center" vertical="center"/>
    </xf>
    <xf numFmtId="0" fontId="32" fillId="28" borderId="23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40" fillId="20" borderId="23" xfId="0" applyFont="1" applyFill="1" applyBorder="1" applyAlignment="1">
      <alignment horizontal="center" vertical="center"/>
    </xf>
    <xf numFmtId="165" fontId="40" fillId="20" borderId="20" xfId="0" applyNumberFormat="1" applyFont="1" applyFill="1" applyBorder="1" applyAlignment="1">
      <alignment horizontal="center" vertical="center"/>
    </xf>
    <xf numFmtId="0" fontId="40" fillId="20" borderId="20" xfId="0" applyFont="1" applyFill="1" applyBorder="1"/>
    <xf numFmtId="0" fontId="40" fillId="20" borderId="20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15" fontId="31" fillId="25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/>
    <xf numFmtId="43" fontId="31" fillId="25" borderId="20" xfId="0" applyNumberFormat="1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top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21" borderId="23" xfId="0" applyFont="1" applyFill="1" applyBorder="1" applyAlignment="1">
      <alignment horizontal="center" vertical="center"/>
    </xf>
    <xf numFmtId="1" fontId="31" fillId="18" borderId="23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1" fillId="18" borderId="23" xfId="0" applyNumberFormat="1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left"/>
    </xf>
    <xf numFmtId="0" fontId="31" fillId="18" borderId="23" xfId="0" applyFont="1" applyFill="1" applyBorder="1" applyAlignment="1">
      <alignment horizontal="center" vertical="center"/>
    </xf>
    <xf numFmtId="0" fontId="32" fillId="29" borderId="20" xfId="0" applyFont="1" applyFill="1" applyBorder="1" applyAlignment="1">
      <alignment horizontal="center" vertical="center"/>
    </xf>
    <xf numFmtId="2" fontId="32" fillId="29" borderId="20" xfId="0" applyNumberFormat="1" applyFont="1" applyFill="1" applyBorder="1" applyAlignment="1">
      <alignment horizontal="center" vertical="center"/>
    </xf>
    <xf numFmtId="10" fontId="32" fillId="29" borderId="20" xfId="0" applyNumberFormat="1" applyFont="1" applyFill="1" applyBorder="1" applyAlignment="1">
      <alignment horizontal="center" vertical="center" wrapText="1"/>
    </xf>
    <xf numFmtId="16" fontId="32" fillId="29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0" borderId="21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1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44824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20" sqref="G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44824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8" t="s">
        <v>16</v>
      </c>
      <c r="B9" s="470" t="s">
        <v>17</v>
      </c>
      <c r="C9" s="470" t="s">
        <v>18</v>
      </c>
      <c r="D9" s="470" t="s">
        <v>19</v>
      </c>
      <c r="E9" s="23" t="s">
        <v>20</v>
      </c>
      <c r="F9" s="23" t="s">
        <v>21</v>
      </c>
      <c r="G9" s="465" t="s">
        <v>22</v>
      </c>
      <c r="H9" s="466"/>
      <c r="I9" s="467"/>
      <c r="J9" s="465" t="s">
        <v>23</v>
      </c>
      <c r="K9" s="466"/>
      <c r="L9" s="467"/>
      <c r="M9" s="23"/>
      <c r="N9" s="24"/>
      <c r="O9" s="24"/>
      <c r="P9" s="24"/>
    </row>
    <row r="10" spans="1:16" ht="59.25" customHeight="1">
      <c r="A10" s="469"/>
      <c r="B10" s="471"/>
      <c r="C10" s="471"/>
      <c r="D10" s="47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17628</v>
      </c>
      <c r="F11" s="32">
        <v>17591.416666666668</v>
      </c>
      <c r="G11" s="33">
        <v>17492.833333333336</v>
      </c>
      <c r="H11" s="33">
        <v>17357.666666666668</v>
      </c>
      <c r="I11" s="33">
        <v>17259.083333333336</v>
      </c>
      <c r="J11" s="33">
        <v>17726.583333333336</v>
      </c>
      <c r="K11" s="33">
        <v>17825.166666666672</v>
      </c>
      <c r="L11" s="33">
        <v>17960.333333333336</v>
      </c>
      <c r="M11" s="34">
        <v>17690</v>
      </c>
      <c r="N11" s="34">
        <v>17456.25</v>
      </c>
      <c r="O11" s="35">
        <v>12944900</v>
      </c>
      <c r="P11" s="36">
        <v>-4.0105296331312684E-2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40931.199999999997</v>
      </c>
      <c r="F12" s="37">
        <v>40929.75</v>
      </c>
      <c r="G12" s="38">
        <v>40592.5</v>
      </c>
      <c r="H12" s="38">
        <v>40253.800000000003</v>
      </c>
      <c r="I12" s="38">
        <v>39916.550000000003</v>
      </c>
      <c r="J12" s="38">
        <v>41268.449999999997</v>
      </c>
      <c r="K12" s="38">
        <v>41605.699999999997</v>
      </c>
      <c r="L12" s="38">
        <v>41944.399999999994</v>
      </c>
      <c r="M12" s="28">
        <v>41267</v>
      </c>
      <c r="N12" s="28">
        <v>40591.050000000003</v>
      </c>
      <c r="O12" s="39">
        <v>2419350</v>
      </c>
      <c r="P12" s="40">
        <v>1.8116129566558661E-3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18517.75</v>
      </c>
      <c r="F13" s="37">
        <v>18472.666666666668</v>
      </c>
      <c r="G13" s="38">
        <v>18345.333333333336</v>
      </c>
      <c r="H13" s="38">
        <v>18172.916666666668</v>
      </c>
      <c r="I13" s="38">
        <v>18045.583333333336</v>
      </c>
      <c r="J13" s="38">
        <v>18645.083333333336</v>
      </c>
      <c r="K13" s="38">
        <v>18772.416666666672</v>
      </c>
      <c r="L13" s="38">
        <v>18944.833333333336</v>
      </c>
      <c r="M13" s="28">
        <v>18600</v>
      </c>
      <c r="N13" s="28">
        <v>18300.25</v>
      </c>
      <c r="O13" s="39">
        <v>4800</v>
      </c>
      <c r="P13" s="40">
        <v>-9.0909090909090912E-2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7500</v>
      </c>
      <c r="F14" s="37">
        <v>2500</v>
      </c>
      <c r="G14" s="38">
        <v>5000</v>
      </c>
      <c r="H14" s="38">
        <v>2500</v>
      </c>
      <c r="I14" s="38">
        <v>5000</v>
      </c>
      <c r="J14" s="38">
        <v>5000</v>
      </c>
      <c r="K14" s="38">
        <v>2500</v>
      </c>
      <c r="L14" s="38">
        <v>5000</v>
      </c>
      <c r="M14" s="28">
        <v>0</v>
      </c>
      <c r="N14" s="28">
        <v>0</v>
      </c>
      <c r="O14" s="39">
        <v>525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869.3</v>
      </c>
      <c r="F15" s="37">
        <v>873.6</v>
      </c>
      <c r="G15" s="38">
        <v>860.90000000000009</v>
      </c>
      <c r="H15" s="38">
        <v>852.50000000000011</v>
      </c>
      <c r="I15" s="38">
        <v>839.80000000000018</v>
      </c>
      <c r="J15" s="38">
        <v>882</v>
      </c>
      <c r="K15" s="38">
        <v>894.7</v>
      </c>
      <c r="L15" s="38">
        <v>903.09999999999991</v>
      </c>
      <c r="M15" s="28">
        <v>886.3</v>
      </c>
      <c r="N15" s="28">
        <v>865.2</v>
      </c>
      <c r="O15" s="39">
        <v>2981800</v>
      </c>
      <c r="P15" s="40">
        <v>4.3426531826293871E-2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3166.2</v>
      </c>
      <c r="F16" s="37">
        <v>3174.5833333333335</v>
      </c>
      <c r="G16" s="38">
        <v>3111.6166666666668</v>
      </c>
      <c r="H16" s="38">
        <v>3057.0333333333333</v>
      </c>
      <c r="I16" s="38">
        <v>2994.0666666666666</v>
      </c>
      <c r="J16" s="38">
        <v>3229.166666666667</v>
      </c>
      <c r="K16" s="38">
        <v>3292.1333333333332</v>
      </c>
      <c r="L16" s="38">
        <v>3346.7166666666672</v>
      </c>
      <c r="M16" s="28">
        <v>3237.55</v>
      </c>
      <c r="N16" s="28">
        <v>3120</v>
      </c>
      <c r="O16" s="39">
        <v>1283250</v>
      </c>
      <c r="P16" s="40">
        <v>1.6435643564356436E-2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17412.75</v>
      </c>
      <c r="F17" s="37">
        <v>17462.816666666666</v>
      </c>
      <c r="G17" s="38">
        <v>17340.933333333331</v>
      </c>
      <c r="H17" s="38">
        <v>17269.116666666665</v>
      </c>
      <c r="I17" s="38">
        <v>17147.23333333333</v>
      </c>
      <c r="J17" s="38">
        <v>17534.633333333331</v>
      </c>
      <c r="K17" s="38">
        <v>17656.516666666663</v>
      </c>
      <c r="L17" s="38">
        <v>17728.333333333332</v>
      </c>
      <c r="M17" s="28">
        <v>17584.7</v>
      </c>
      <c r="N17" s="28">
        <v>17391</v>
      </c>
      <c r="O17" s="39">
        <v>65120</v>
      </c>
      <c r="P17" s="40">
        <v>3.3650793650793653E-2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114.95</v>
      </c>
      <c r="F18" s="37">
        <v>115.39999999999999</v>
      </c>
      <c r="G18" s="38">
        <v>113.84999999999998</v>
      </c>
      <c r="H18" s="38">
        <v>112.74999999999999</v>
      </c>
      <c r="I18" s="38">
        <v>111.19999999999997</v>
      </c>
      <c r="J18" s="38">
        <v>116.49999999999999</v>
      </c>
      <c r="K18" s="38">
        <v>118.05</v>
      </c>
      <c r="L18" s="38">
        <v>119.14999999999999</v>
      </c>
      <c r="M18" s="28">
        <v>116.95</v>
      </c>
      <c r="N18" s="28">
        <v>114.3</v>
      </c>
      <c r="O18" s="39">
        <v>27599400</v>
      </c>
      <c r="P18" s="40">
        <v>-1.0454985479186834E-2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330.95</v>
      </c>
      <c r="F19" s="37">
        <v>328.63333333333333</v>
      </c>
      <c r="G19" s="38">
        <v>324.56666666666666</v>
      </c>
      <c r="H19" s="38">
        <v>318.18333333333334</v>
      </c>
      <c r="I19" s="38">
        <v>314.11666666666667</v>
      </c>
      <c r="J19" s="38">
        <v>335.01666666666665</v>
      </c>
      <c r="K19" s="38">
        <v>339.08333333333326</v>
      </c>
      <c r="L19" s="38">
        <v>345.46666666666664</v>
      </c>
      <c r="M19" s="28">
        <v>332.7</v>
      </c>
      <c r="N19" s="28">
        <v>322.25</v>
      </c>
      <c r="O19" s="39">
        <v>9362600</v>
      </c>
      <c r="P19" s="40">
        <v>4.1829336307863917E-3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2651.85</v>
      </c>
      <c r="F20" s="37">
        <v>2654.6833333333329</v>
      </c>
      <c r="G20" s="38">
        <v>2579.8166666666657</v>
      </c>
      <c r="H20" s="38">
        <v>2507.7833333333328</v>
      </c>
      <c r="I20" s="38">
        <v>2432.9166666666656</v>
      </c>
      <c r="J20" s="38">
        <v>2726.7166666666658</v>
      </c>
      <c r="K20" s="38">
        <v>2801.5833333333335</v>
      </c>
      <c r="L20" s="38">
        <v>2873.6166666666659</v>
      </c>
      <c r="M20" s="28">
        <v>2729.55</v>
      </c>
      <c r="N20" s="28">
        <v>2582.65</v>
      </c>
      <c r="O20" s="39">
        <v>4898250</v>
      </c>
      <c r="P20" s="40">
        <v>4.0852103697407563E-2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3782.55</v>
      </c>
      <c r="F21" s="37">
        <v>3759.2999999999997</v>
      </c>
      <c r="G21" s="38">
        <v>3707.5999999999995</v>
      </c>
      <c r="H21" s="38">
        <v>3632.6499999999996</v>
      </c>
      <c r="I21" s="38">
        <v>3580.9499999999994</v>
      </c>
      <c r="J21" s="38">
        <v>3834.2499999999995</v>
      </c>
      <c r="K21" s="38">
        <v>3885.9499999999994</v>
      </c>
      <c r="L21" s="38">
        <v>3960.8999999999996</v>
      </c>
      <c r="M21" s="28">
        <v>3811</v>
      </c>
      <c r="N21" s="28">
        <v>3684.35</v>
      </c>
      <c r="O21" s="39">
        <v>17355500</v>
      </c>
      <c r="P21" s="40">
        <v>-2.2420880163269998E-3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960.75</v>
      </c>
      <c r="F22" s="37">
        <v>957.30000000000007</v>
      </c>
      <c r="G22" s="38">
        <v>940.60000000000014</v>
      </c>
      <c r="H22" s="38">
        <v>920.45</v>
      </c>
      <c r="I22" s="38">
        <v>903.75000000000011</v>
      </c>
      <c r="J22" s="38">
        <v>977.45000000000016</v>
      </c>
      <c r="K22" s="38">
        <v>994.1500000000002</v>
      </c>
      <c r="L22" s="38">
        <v>1014.3000000000002</v>
      </c>
      <c r="M22" s="28">
        <v>974</v>
      </c>
      <c r="N22" s="28">
        <v>937.15</v>
      </c>
      <c r="O22" s="39">
        <v>71043750</v>
      </c>
      <c r="P22" s="40">
        <v>-6.7978470571788061E-3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3221.5</v>
      </c>
      <c r="F23" s="37">
        <v>3198.9666666666667</v>
      </c>
      <c r="G23" s="38">
        <v>3170.5333333333333</v>
      </c>
      <c r="H23" s="38">
        <v>3119.5666666666666</v>
      </c>
      <c r="I23" s="38">
        <v>3091.1333333333332</v>
      </c>
      <c r="J23" s="38">
        <v>3249.9333333333334</v>
      </c>
      <c r="K23" s="38">
        <v>3278.3666666666668</v>
      </c>
      <c r="L23" s="38">
        <v>3329.3333333333335</v>
      </c>
      <c r="M23" s="28">
        <v>3227.4</v>
      </c>
      <c r="N23" s="28">
        <v>3148</v>
      </c>
      <c r="O23" s="39">
        <v>451200</v>
      </c>
      <c r="P23" s="40">
        <v>1.8050541516245487E-2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506.1</v>
      </c>
      <c r="F24" s="37">
        <v>507.84999999999997</v>
      </c>
      <c r="G24" s="38">
        <v>501.69999999999993</v>
      </c>
      <c r="H24" s="38">
        <v>497.29999999999995</v>
      </c>
      <c r="I24" s="38">
        <v>491.14999999999992</v>
      </c>
      <c r="J24" s="38">
        <v>512.25</v>
      </c>
      <c r="K24" s="38">
        <v>518.39999999999986</v>
      </c>
      <c r="L24" s="38">
        <v>522.79999999999995</v>
      </c>
      <c r="M24" s="28">
        <v>514</v>
      </c>
      <c r="N24" s="28">
        <v>503.45</v>
      </c>
      <c r="O24" s="39">
        <v>6749000</v>
      </c>
      <c r="P24" s="40">
        <v>1.0934691431995207E-2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565.29999999999995</v>
      </c>
      <c r="F25" s="37">
        <v>551.08333333333337</v>
      </c>
      <c r="G25" s="38">
        <v>529.56666666666672</v>
      </c>
      <c r="H25" s="38">
        <v>493.83333333333337</v>
      </c>
      <c r="I25" s="38">
        <v>472.31666666666672</v>
      </c>
      <c r="J25" s="38">
        <v>586.81666666666672</v>
      </c>
      <c r="K25" s="38">
        <v>608.33333333333337</v>
      </c>
      <c r="L25" s="38">
        <v>644.06666666666672</v>
      </c>
      <c r="M25" s="28">
        <v>572.6</v>
      </c>
      <c r="N25" s="28">
        <v>515.35</v>
      </c>
      <c r="O25" s="39">
        <v>74905200</v>
      </c>
      <c r="P25" s="40">
        <v>-2.8050916734789211E-2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44833</v>
      </c>
      <c r="E26" s="37">
        <v>4321.8999999999996</v>
      </c>
      <c r="F26" s="37">
        <v>4303.95</v>
      </c>
      <c r="G26" s="38">
        <v>4260.25</v>
      </c>
      <c r="H26" s="38">
        <v>4198.6000000000004</v>
      </c>
      <c r="I26" s="38">
        <v>4154.9000000000005</v>
      </c>
      <c r="J26" s="38">
        <v>4365.5999999999995</v>
      </c>
      <c r="K26" s="38">
        <v>4409.2999999999984</v>
      </c>
      <c r="L26" s="38">
        <v>4470.9499999999989</v>
      </c>
      <c r="M26" s="28">
        <v>4347.6499999999996</v>
      </c>
      <c r="N26" s="28">
        <v>4242.3</v>
      </c>
      <c r="O26" s="39">
        <v>1548375</v>
      </c>
      <c r="P26" s="40">
        <v>5.8465286236297201E-3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289.55</v>
      </c>
      <c r="F27" s="37">
        <v>288.05</v>
      </c>
      <c r="G27" s="38">
        <v>283.3</v>
      </c>
      <c r="H27" s="38">
        <v>277.05</v>
      </c>
      <c r="I27" s="38">
        <v>272.3</v>
      </c>
      <c r="J27" s="38">
        <v>294.3</v>
      </c>
      <c r="K27" s="38">
        <v>299.05</v>
      </c>
      <c r="L27" s="38">
        <v>305.3</v>
      </c>
      <c r="M27" s="28">
        <v>292.8</v>
      </c>
      <c r="N27" s="28">
        <v>281.8</v>
      </c>
      <c r="O27" s="39">
        <v>15081500</v>
      </c>
      <c r="P27" s="40">
        <v>2.1332069210713438E-2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161.65</v>
      </c>
      <c r="F28" s="37">
        <v>161.26666666666668</v>
      </c>
      <c r="G28" s="38">
        <v>158.63333333333335</v>
      </c>
      <c r="H28" s="38">
        <v>155.61666666666667</v>
      </c>
      <c r="I28" s="38">
        <v>152.98333333333335</v>
      </c>
      <c r="J28" s="38">
        <v>164.28333333333336</v>
      </c>
      <c r="K28" s="38">
        <v>166.91666666666669</v>
      </c>
      <c r="L28" s="38">
        <v>169.93333333333337</v>
      </c>
      <c r="M28" s="28">
        <v>163.9</v>
      </c>
      <c r="N28" s="28">
        <v>158.25</v>
      </c>
      <c r="O28" s="39">
        <v>50765000</v>
      </c>
      <c r="P28" s="40">
        <v>-2.8142050349382598E-2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44833</v>
      </c>
      <c r="E29" s="37">
        <v>3328.15</v>
      </c>
      <c r="F29" s="37">
        <v>3308.5666666666671</v>
      </c>
      <c r="G29" s="38">
        <v>3264.8333333333339</v>
      </c>
      <c r="H29" s="38">
        <v>3201.5166666666669</v>
      </c>
      <c r="I29" s="38">
        <v>3157.7833333333338</v>
      </c>
      <c r="J29" s="38">
        <v>3371.8833333333341</v>
      </c>
      <c r="K29" s="38">
        <v>3415.6166666666668</v>
      </c>
      <c r="L29" s="38">
        <v>3478.9333333333343</v>
      </c>
      <c r="M29" s="28">
        <v>3352.3</v>
      </c>
      <c r="N29" s="28">
        <v>3245.25</v>
      </c>
      <c r="O29" s="39">
        <v>5522000</v>
      </c>
      <c r="P29" s="40">
        <v>-7.2385088671733622E-4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2361.1999999999998</v>
      </c>
      <c r="F30" s="37">
        <v>2350.7833333333333</v>
      </c>
      <c r="G30" s="38">
        <v>2307.8666666666668</v>
      </c>
      <c r="H30" s="38">
        <v>2254.5333333333333</v>
      </c>
      <c r="I30" s="38">
        <v>2211.6166666666668</v>
      </c>
      <c r="J30" s="38">
        <v>2404.1166666666668</v>
      </c>
      <c r="K30" s="38">
        <v>2447.0333333333338</v>
      </c>
      <c r="L30" s="38">
        <v>2500.3666666666668</v>
      </c>
      <c r="M30" s="28">
        <v>2393.6999999999998</v>
      </c>
      <c r="N30" s="28">
        <v>2297.4499999999998</v>
      </c>
      <c r="O30" s="39">
        <v>1513050</v>
      </c>
      <c r="P30" s="40">
        <v>-7.7000503271263204E-2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9258.4</v>
      </c>
      <c r="F31" s="37">
        <v>9237.1833333333325</v>
      </c>
      <c r="G31" s="38">
        <v>9142.7666666666646</v>
      </c>
      <c r="H31" s="38">
        <v>9027.1333333333314</v>
      </c>
      <c r="I31" s="38">
        <v>8932.7166666666635</v>
      </c>
      <c r="J31" s="38">
        <v>9352.8166666666657</v>
      </c>
      <c r="K31" s="38">
        <v>9447.2333333333336</v>
      </c>
      <c r="L31" s="38">
        <v>9562.8666666666668</v>
      </c>
      <c r="M31" s="28">
        <v>9331.6</v>
      </c>
      <c r="N31" s="28">
        <v>9121.5499999999993</v>
      </c>
      <c r="O31" s="39">
        <v>190650</v>
      </c>
      <c r="P31" s="40">
        <v>-2.9770992366412213E-2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655.29999999999995</v>
      </c>
      <c r="F32" s="37">
        <v>654.26666666666665</v>
      </c>
      <c r="G32" s="38">
        <v>647.83333333333326</v>
      </c>
      <c r="H32" s="38">
        <v>640.36666666666656</v>
      </c>
      <c r="I32" s="38">
        <v>633.93333333333317</v>
      </c>
      <c r="J32" s="38">
        <v>661.73333333333335</v>
      </c>
      <c r="K32" s="38">
        <v>668.16666666666674</v>
      </c>
      <c r="L32" s="38">
        <v>675.63333333333344</v>
      </c>
      <c r="M32" s="28">
        <v>660.7</v>
      </c>
      <c r="N32" s="28">
        <v>646.79999999999995</v>
      </c>
      <c r="O32" s="39">
        <v>6181000</v>
      </c>
      <c r="P32" s="40">
        <v>2.114653890632744E-2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520.65</v>
      </c>
      <c r="F33" s="37">
        <v>525.36666666666667</v>
      </c>
      <c r="G33" s="38">
        <v>514.08333333333337</v>
      </c>
      <c r="H33" s="38">
        <v>507.51666666666665</v>
      </c>
      <c r="I33" s="38">
        <v>496.23333333333335</v>
      </c>
      <c r="J33" s="38">
        <v>531.93333333333339</v>
      </c>
      <c r="K33" s="38">
        <v>543.2166666666667</v>
      </c>
      <c r="L33" s="38">
        <v>549.78333333333342</v>
      </c>
      <c r="M33" s="28">
        <v>536.65</v>
      </c>
      <c r="N33" s="28">
        <v>518.79999999999995</v>
      </c>
      <c r="O33" s="39">
        <v>13750000</v>
      </c>
      <c r="P33" s="40">
        <v>1.4086584556383215E-2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798.7</v>
      </c>
      <c r="F34" s="37">
        <v>796.66666666666663</v>
      </c>
      <c r="G34" s="38">
        <v>790.0333333333333</v>
      </c>
      <c r="H34" s="38">
        <v>781.36666666666667</v>
      </c>
      <c r="I34" s="38">
        <v>774.73333333333335</v>
      </c>
      <c r="J34" s="38">
        <v>805.33333333333326</v>
      </c>
      <c r="K34" s="38">
        <v>811.9666666666667</v>
      </c>
      <c r="L34" s="38">
        <v>820.63333333333321</v>
      </c>
      <c r="M34" s="28">
        <v>803.3</v>
      </c>
      <c r="N34" s="28">
        <v>788</v>
      </c>
      <c r="O34" s="39">
        <v>38580000</v>
      </c>
      <c r="P34" s="40">
        <v>-2.3152649489547886E-2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3710</v>
      </c>
      <c r="F35" s="37">
        <v>3700.0499999999997</v>
      </c>
      <c r="G35" s="38">
        <v>3663.0499999999993</v>
      </c>
      <c r="H35" s="38">
        <v>3616.0999999999995</v>
      </c>
      <c r="I35" s="38">
        <v>3579.099999999999</v>
      </c>
      <c r="J35" s="38">
        <v>3746.9999999999995</v>
      </c>
      <c r="K35" s="38">
        <v>3784.0000000000005</v>
      </c>
      <c r="L35" s="38">
        <v>3830.95</v>
      </c>
      <c r="M35" s="28">
        <v>3737.05</v>
      </c>
      <c r="N35" s="28">
        <v>3653.1</v>
      </c>
      <c r="O35" s="39">
        <v>3295750</v>
      </c>
      <c r="P35" s="40">
        <v>-5.0558156283759453E-2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1748.5</v>
      </c>
      <c r="F36" s="37">
        <v>1744.5166666666664</v>
      </c>
      <c r="G36" s="38">
        <v>1724.0833333333328</v>
      </c>
      <c r="H36" s="38">
        <v>1699.6666666666663</v>
      </c>
      <c r="I36" s="38">
        <v>1679.2333333333327</v>
      </c>
      <c r="J36" s="38">
        <v>1768.9333333333329</v>
      </c>
      <c r="K36" s="38">
        <v>1789.3666666666663</v>
      </c>
      <c r="L36" s="38">
        <v>1813.7833333333331</v>
      </c>
      <c r="M36" s="28">
        <v>1764.95</v>
      </c>
      <c r="N36" s="28">
        <v>1720.1</v>
      </c>
      <c r="O36" s="39">
        <v>10054000</v>
      </c>
      <c r="P36" s="40">
        <v>-4.4738281055823432E-4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7505.15</v>
      </c>
      <c r="F37" s="37">
        <v>7423.8499999999995</v>
      </c>
      <c r="G37" s="38">
        <v>7293.0999999999985</v>
      </c>
      <c r="H37" s="38">
        <v>7081.0499999999993</v>
      </c>
      <c r="I37" s="38">
        <v>6950.2999999999984</v>
      </c>
      <c r="J37" s="38">
        <v>7635.8999999999987</v>
      </c>
      <c r="K37" s="38">
        <v>7766.6500000000005</v>
      </c>
      <c r="L37" s="38">
        <v>7978.6999999999989</v>
      </c>
      <c r="M37" s="28">
        <v>7554.6</v>
      </c>
      <c r="N37" s="28">
        <v>7211.8</v>
      </c>
      <c r="O37" s="39">
        <v>4501875</v>
      </c>
      <c r="P37" s="40">
        <v>2.5279699376547955E-2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1917.25</v>
      </c>
      <c r="F38" s="37">
        <v>1917.25</v>
      </c>
      <c r="G38" s="38">
        <v>1889.5</v>
      </c>
      <c r="H38" s="38">
        <v>1861.75</v>
      </c>
      <c r="I38" s="38">
        <v>1834</v>
      </c>
      <c r="J38" s="38">
        <v>1945</v>
      </c>
      <c r="K38" s="38">
        <v>1972.75</v>
      </c>
      <c r="L38" s="38">
        <v>2000.5</v>
      </c>
      <c r="M38" s="28">
        <v>1945</v>
      </c>
      <c r="N38" s="28">
        <v>1889.5</v>
      </c>
      <c r="O38" s="39">
        <v>3443100</v>
      </c>
      <c r="P38" s="40">
        <v>9.4107299912049251E-3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364.7</v>
      </c>
      <c r="F39" s="37">
        <v>362.48333333333335</v>
      </c>
      <c r="G39" s="38">
        <v>353.41666666666669</v>
      </c>
      <c r="H39" s="38">
        <v>342.13333333333333</v>
      </c>
      <c r="I39" s="38">
        <v>333.06666666666666</v>
      </c>
      <c r="J39" s="38">
        <v>373.76666666666671</v>
      </c>
      <c r="K39" s="38">
        <v>382.83333333333331</v>
      </c>
      <c r="L39" s="38">
        <v>394.11666666666673</v>
      </c>
      <c r="M39" s="28">
        <v>371.55</v>
      </c>
      <c r="N39" s="28">
        <v>351.2</v>
      </c>
      <c r="O39" s="39">
        <v>7660800</v>
      </c>
      <c r="P39" s="40">
        <v>2.7688345138441726E-2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290.2</v>
      </c>
      <c r="F40" s="37">
        <v>290.98333333333335</v>
      </c>
      <c r="G40" s="38">
        <v>286.66666666666669</v>
      </c>
      <c r="H40" s="38">
        <v>283.13333333333333</v>
      </c>
      <c r="I40" s="38">
        <v>278.81666666666666</v>
      </c>
      <c r="J40" s="38">
        <v>294.51666666666671</v>
      </c>
      <c r="K40" s="38">
        <v>298.83333333333331</v>
      </c>
      <c r="L40" s="38">
        <v>302.36666666666673</v>
      </c>
      <c r="M40" s="28">
        <v>295.3</v>
      </c>
      <c r="N40" s="28">
        <v>287.45</v>
      </c>
      <c r="O40" s="39">
        <v>27687600</v>
      </c>
      <c r="P40" s="40">
        <v>2.0838863817361296E-2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141.05000000000001</v>
      </c>
      <c r="F41" s="37">
        <v>140.43333333333331</v>
      </c>
      <c r="G41" s="38">
        <v>137.26666666666662</v>
      </c>
      <c r="H41" s="38">
        <v>133.48333333333332</v>
      </c>
      <c r="I41" s="38">
        <v>130.31666666666663</v>
      </c>
      <c r="J41" s="38">
        <v>144.21666666666661</v>
      </c>
      <c r="K41" s="38">
        <v>147.3833333333333</v>
      </c>
      <c r="L41" s="38">
        <v>151.1666666666666</v>
      </c>
      <c r="M41" s="28">
        <v>143.6</v>
      </c>
      <c r="N41" s="28">
        <v>136.65</v>
      </c>
      <c r="O41" s="39">
        <v>86691150</v>
      </c>
      <c r="P41" s="40">
        <v>2.6104417670682729E-2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1855.3</v>
      </c>
      <c r="F42" s="37">
        <v>1846.9333333333334</v>
      </c>
      <c r="G42" s="38">
        <v>1832.3666666666668</v>
      </c>
      <c r="H42" s="38">
        <v>1809.4333333333334</v>
      </c>
      <c r="I42" s="38">
        <v>1794.8666666666668</v>
      </c>
      <c r="J42" s="38">
        <v>1869.8666666666668</v>
      </c>
      <c r="K42" s="38">
        <v>1884.4333333333334</v>
      </c>
      <c r="L42" s="38">
        <v>1907.3666666666668</v>
      </c>
      <c r="M42" s="28">
        <v>1861.5</v>
      </c>
      <c r="N42" s="28">
        <v>1824</v>
      </c>
      <c r="O42" s="39">
        <v>2333925</v>
      </c>
      <c r="P42" s="40">
        <v>2.4505070014485757E-2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110.85</v>
      </c>
      <c r="F43" s="37">
        <v>111.60000000000001</v>
      </c>
      <c r="G43" s="38">
        <v>109.70000000000002</v>
      </c>
      <c r="H43" s="38">
        <v>108.55000000000001</v>
      </c>
      <c r="I43" s="38">
        <v>106.65000000000002</v>
      </c>
      <c r="J43" s="38">
        <v>112.75000000000001</v>
      </c>
      <c r="K43" s="38">
        <v>114.65000000000002</v>
      </c>
      <c r="L43" s="38">
        <v>115.80000000000001</v>
      </c>
      <c r="M43" s="28">
        <v>113.5</v>
      </c>
      <c r="N43" s="28">
        <v>110.45</v>
      </c>
      <c r="O43" s="39">
        <v>81909000</v>
      </c>
      <c r="P43" s="40">
        <v>6.1616020165242962E-3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633.54999999999995</v>
      </c>
      <c r="F44" s="37">
        <v>632.16666666666663</v>
      </c>
      <c r="G44" s="38">
        <v>624.68333333333328</v>
      </c>
      <c r="H44" s="38">
        <v>615.81666666666661</v>
      </c>
      <c r="I44" s="38">
        <v>608.33333333333326</v>
      </c>
      <c r="J44" s="38">
        <v>641.0333333333333</v>
      </c>
      <c r="K44" s="38">
        <v>648.51666666666665</v>
      </c>
      <c r="L44" s="38">
        <v>657.38333333333333</v>
      </c>
      <c r="M44" s="28">
        <v>639.65</v>
      </c>
      <c r="N44" s="28">
        <v>623.29999999999995</v>
      </c>
      <c r="O44" s="39">
        <v>7276500</v>
      </c>
      <c r="P44" s="40">
        <v>5.0136736554238833E-3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739.05</v>
      </c>
      <c r="F45" s="37">
        <v>742</v>
      </c>
      <c r="G45" s="38">
        <v>732.35</v>
      </c>
      <c r="H45" s="38">
        <v>725.65</v>
      </c>
      <c r="I45" s="38">
        <v>716</v>
      </c>
      <c r="J45" s="38">
        <v>748.7</v>
      </c>
      <c r="K45" s="38">
        <v>758.35000000000014</v>
      </c>
      <c r="L45" s="38">
        <v>765.05000000000007</v>
      </c>
      <c r="M45" s="28">
        <v>751.65</v>
      </c>
      <c r="N45" s="28">
        <v>735.3</v>
      </c>
      <c r="O45" s="39">
        <v>7234000</v>
      </c>
      <c r="P45" s="40">
        <v>-1.6986003533088736E-2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778.1</v>
      </c>
      <c r="F46" s="37">
        <v>775.5</v>
      </c>
      <c r="G46" s="38">
        <v>769.6</v>
      </c>
      <c r="H46" s="38">
        <v>761.1</v>
      </c>
      <c r="I46" s="38">
        <v>755.2</v>
      </c>
      <c r="J46" s="38">
        <v>784</v>
      </c>
      <c r="K46" s="38">
        <v>789.90000000000009</v>
      </c>
      <c r="L46" s="38">
        <v>798.4</v>
      </c>
      <c r="M46" s="28">
        <v>781.4</v>
      </c>
      <c r="N46" s="28">
        <v>767</v>
      </c>
      <c r="O46" s="39">
        <v>52596750</v>
      </c>
      <c r="P46" s="40">
        <v>4.0558573120078184E-2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59.4</v>
      </c>
      <c r="F47" s="37">
        <v>59.683333333333337</v>
      </c>
      <c r="G47" s="38">
        <v>58.866666666666674</v>
      </c>
      <c r="H47" s="38">
        <v>58.333333333333336</v>
      </c>
      <c r="I47" s="38">
        <v>57.516666666666673</v>
      </c>
      <c r="J47" s="38">
        <v>60.216666666666676</v>
      </c>
      <c r="K47" s="38">
        <v>61.033333333333339</v>
      </c>
      <c r="L47" s="38">
        <v>61.566666666666677</v>
      </c>
      <c r="M47" s="28">
        <v>60.5</v>
      </c>
      <c r="N47" s="28">
        <v>59.15</v>
      </c>
      <c r="O47" s="39">
        <v>121705500</v>
      </c>
      <c r="P47" s="40">
        <v>-8.6199465563313506E-4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290.10000000000002</v>
      </c>
      <c r="F48" s="37">
        <v>289.7833333333333</v>
      </c>
      <c r="G48" s="38">
        <v>286.61666666666662</v>
      </c>
      <c r="H48" s="38">
        <v>283.13333333333333</v>
      </c>
      <c r="I48" s="38">
        <v>279.96666666666664</v>
      </c>
      <c r="J48" s="38">
        <v>293.26666666666659</v>
      </c>
      <c r="K48" s="38">
        <v>296.43333333333334</v>
      </c>
      <c r="L48" s="38">
        <v>299.91666666666657</v>
      </c>
      <c r="M48" s="28">
        <v>292.95</v>
      </c>
      <c r="N48" s="28">
        <v>286.3</v>
      </c>
      <c r="O48" s="39">
        <v>21475100</v>
      </c>
      <c r="P48" s="40">
        <v>9.8420938784339173E-3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16897.599999999999</v>
      </c>
      <c r="F49" s="37">
        <v>16916.666666666668</v>
      </c>
      <c r="G49" s="38">
        <v>16721.933333333334</v>
      </c>
      <c r="H49" s="38">
        <v>16546.266666666666</v>
      </c>
      <c r="I49" s="38">
        <v>16351.533333333333</v>
      </c>
      <c r="J49" s="38">
        <v>17092.333333333336</v>
      </c>
      <c r="K49" s="38">
        <v>17287.066666666666</v>
      </c>
      <c r="L49" s="38">
        <v>17462.733333333337</v>
      </c>
      <c r="M49" s="28">
        <v>17111.400000000001</v>
      </c>
      <c r="N49" s="28">
        <v>16741</v>
      </c>
      <c r="O49" s="39">
        <v>208150</v>
      </c>
      <c r="P49" s="40">
        <v>1.9094247246022031E-2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321.3</v>
      </c>
      <c r="F50" s="37">
        <v>321.88333333333333</v>
      </c>
      <c r="G50" s="38">
        <v>318.51666666666665</v>
      </c>
      <c r="H50" s="38">
        <v>315.73333333333335</v>
      </c>
      <c r="I50" s="38">
        <v>312.36666666666667</v>
      </c>
      <c r="J50" s="38">
        <v>324.66666666666663</v>
      </c>
      <c r="K50" s="38">
        <v>328.0333333333333</v>
      </c>
      <c r="L50" s="38">
        <v>330.81666666666661</v>
      </c>
      <c r="M50" s="28">
        <v>325.25</v>
      </c>
      <c r="N50" s="28">
        <v>319.10000000000002</v>
      </c>
      <c r="O50" s="39">
        <v>15168600</v>
      </c>
      <c r="P50" s="40">
        <v>-1.0102196640432279E-2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3600.65</v>
      </c>
      <c r="F51" s="37">
        <v>3608.5833333333335</v>
      </c>
      <c r="G51" s="38">
        <v>3568.1166666666668</v>
      </c>
      <c r="H51" s="38">
        <v>3535.5833333333335</v>
      </c>
      <c r="I51" s="38">
        <v>3495.1166666666668</v>
      </c>
      <c r="J51" s="38">
        <v>3641.1166666666668</v>
      </c>
      <c r="K51" s="38">
        <v>3681.583333333333</v>
      </c>
      <c r="L51" s="38">
        <v>3714.1166666666668</v>
      </c>
      <c r="M51" s="28">
        <v>3649.05</v>
      </c>
      <c r="N51" s="28">
        <v>3576.05</v>
      </c>
      <c r="O51" s="39">
        <v>1465800</v>
      </c>
      <c r="P51" s="40">
        <v>3.0946687297791532E-2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301.3</v>
      </c>
      <c r="F52" s="37">
        <v>303.53333333333336</v>
      </c>
      <c r="G52" s="38">
        <v>295.36666666666673</v>
      </c>
      <c r="H52" s="38">
        <v>289.43333333333339</v>
      </c>
      <c r="I52" s="38">
        <v>281.26666666666677</v>
      </c>
      <c r="J52" s="38">
        <v>309.4666666666667</v>
      </c>
      <c r="K52" s="38">
        <v>317.63333333333333</v>
      </c>
      <c r="L52" s="38">
        <v>323.56666666666666</v>
      </c>
      <c r="M52" s="28">
        <v>311.7</v>
      </c>
      <c r="N52" s="28">
        <v>297.60000000000002</v>
      </c>
      <c r="O52" s="39">
        <v>9120800</v>
      </c>
      <c r="P52" s="40">
        <v>-5.0737383304018398E-2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247.55</v>
      </c>
      <c r="F53" s="37">
        <v>248.51666666666665</v>
      </c>
      <c r="G53" s="38">
        <v>243.08333333333331</v>
      </c>
      <c r="H53" s="38">
        <v>238.61666666666667</v>
      </c>
      <c r="I53" s="38">
        <v>233.18333333333334</v>
      </c>
      <c r="J53" s="38">
        <v>252.98333333333329</v>
      </c>
      <c r="K53" s="38">
        <v>258.41666666666663</v>
      </c>
      <c r="L53" s="38">
        <v>262.88333333333327</v>
      </c>
      <c r="M53" s="28">
        <v>253.95</v>
      </c>
      <c r="N53" s="28">
        <v>244.05</v>
      </c>
      <c r="O53" s="39">
        <v>43532100</v>
      </c>
      <c r="P53" s="40">
        <v>2.4853801169590642E-2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590.65</v>
      </c>
      <c r="F54" s="37">
        <v>608.43333333333328</v>
      </c>
      <c r="G54" s="38">
        <v>564.21666666666658</v>
      </c>
      <c r="H54" s="38">
        <v>537.7833333333333</v>
      </c>
      <c r="I54" s="38">
        <v>493.56666666666661</v>
      </c>
      <c r="J54" s="38">
        <v>634.86666666666656</v>
      </c>
      <c r="K54" s="38">
        <v>679.08333333333326</v>
      </c>
      <c r="L54" s="38">
        <v>705.51666666666654</v>
      </c>
      <c r="M54" s="28">
        <v>652.65</v>
      </c>
      <c r="N54" s="28">
        <v>582</v>
      </c>
      <c r="O54" s="39">
        <v>3303300</v>
      </c>
      <c r="P54" s="40">
        <v>0.61872909698996659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343.65</v>
      </c>
      <c r="F55" s="37">
        <v>344.18333333333334</v>
      </c>
      <c r="G55" s="38">
        <v>335.26666666666665</v>
      </c>
      <c r="H55" s="38">
        <v>326.88333333333333</v>
      </c>
      <c r="I55" s="38">
        <v>317.96666666666664</v>
      </c>
      <c r="J55" s="38">
        <v>352.56666666666666</v>
      </c>
      <c r="K55" s="38">
        <v>361.48333333333329</v>
      </c>
      <c r="L55" s="38">
        <v>369.86666666666667</v>
      </c>
      <c r="M55" s="28">
        <v>353.1</v>
      </c>
      <c r="N55" s="28">
        <v>335.8</v>
      </c>
      <c r="O55" s="39">
        <v>6588000</v>
      </c>
      <c r="P55" s="40">
        <v>-3.629764065335753E-3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785.85</v>
      </c>
      <c r="F56" s="37">
        <v>781.66666666666663</v>
      </c>
      <c r="G56" s="38">
        <v>772.2833333333333</v>
      </c>
      <c r="H56" s="38">
        <v>758.7166666666667</v>
      </c>
      <c r="I56" s="38">
        <v>749.33333333333337</v>
      </c>
      <c r="J56" s="38">
        <v>795.23333333333323</v>
      </c>
      <c r="K56" s="38">
        <v>804.61666666666667</v>
      </c>
      <c r="L56" s="38">
        <v>818.18333333333317</v>
      </c>
      <c r="M56" s="28">
        <v>791.05</v>
      </c>
      <c r="N56" s="28">
        <v>768.1</v>
      </c>
      <c r="O56" s="39">
        <v>7446250</v>
      </c>
      <c r="P56" s="40">
        <v>2.3557126030624262E-3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1035.8499999999999</v>
      </c>
      <c r="F57" s="37">
        <v>1030.95</v>
      </c>
      <c r="G57" s="38">
        <v>1021.2</v>
      </c>
      <c r="H57" s="38">
        <v>1006.55</v>
      </c>
      <c r="I57" s="38">
        <v>996.8</v>
      </c>
      <c r="J57" s="38">
        <v>1045.6000000000001</v>
      </c>
      <c r="K57" s="38">
        <v>1055.3500000000001</v>
      </c>
      <c r="L57" s="38">
        <v>1070.0000000000002</v>
      </c>
      <c r="M57" s="28">
        <v>1040.7</v>
      </c>
      <c r="N57" s="28">
        <v>1016.3</v>
      </c>
      <c r="O57" s="39">
        <v>7491250</v>
      </c>
      <c r="P57" s="40">
        <v>1.6672547635850389E-2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230.15</v>
      </c>
      <c r="F58" s="37">
        <v>230.95000000000002</v>
      </c>
      <c r="G58" s="38">
        <v>228.60000000000002</v>
      </c>
      <c r="H58" s="38">
        <v>227.05</v>
      </c>
      <c r="I58" s="38">
        <v>224.70000000000002</v>
      </c>
      <c r="J58" s="38">
        <v>232.50000000000003</v>
      </c>
      <c r="K58" s="38">
        <v>234.85</v>
      </c>
      <c r="L58" s="38">
        <v>236.40000000000003</v>
      </c>
      <c r="M58" s="28">
        <v>233.3</v>
      </c>
      <c r="N58" s="28">
        <v>229.4</v>
      </c>
      <c r="O58" s="39">
        <v>33931800</v>
      </c>
      <c r="P58" s="40">
        <v>2.1494499936780882E-2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3230.45</v>
      </c>
      <c r="F59" s="37">
        <v>3232.85</v>
      </c>
      <c r="G59" s="38">
        <v>3177.75</v>
      </c>
      <c r="H59" s="38">
        <v>3125.05</v>
      </c>
      <c r="I59" s="38">
        <v>3069.9500000000003</v>
      </c>
      <c r="J59" s="38">
        <v>3285.5499999999997</v>
      </c>
      <c r="K59" s="38">
        <v>3340.6499999999992</v>
      </c>
      <c r="L59" s="38">
        <v>3393.3499999999995</v>
      </c>
      <c r="M59" s="28">
        <v>3287.95</v>
      </c>
      <c r="N59" s="28">
        <v>3180.15</v>
      </c>
      <c r="O59" s="39">
        <v>972900</v>
      </c>
      <c r="P59" s="40">
        <v>-1.0224324736761789E-2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1582.85</v>
      </c>
      <c r="F60" s="37">
        <v>1579.8999999999999</v>
      </c>
      <c r="G60" s="38">
        <v>1565.9499999999998</v>
      </c>
      <c r="H60" s="38">
        <v>1549.05</v>
      </c>
      <c r="I60" s="38">
        <v>1535.1</v>
      </c>
      <c r="J60" s="38">
        <v>1596.7999999999997</v>
      </c>
      <c r="K60" s="38">
        <v>1610.75</v>
      </c>
      <c r="L60" s="38">
        <v>1627.6499999999996</v>
      </c>
      <c r="M60" s="28">
        <v>1593.85</v>
      </c>
      <c r="N60" s="28">
        <v>1563</v>
      </c>
      <c r="O60" s="39">
        <v>2646700</v>
      </c>
      <c r="P60" s="40">
        <v>-2.160693492042955E-2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746.15</v>
      </c>
      <c r="F61" s="37">
        <v>746.66666666666663</v>
      </c>
      <c r="G61" s="38">
        <v>735.18333333333328</v>
      </c>
      <c r="H61" s="38">
        <v>724.2166666666667</v>
      </c>
      <c r="I61" s="38">
        <v>712.73333333333335</v>
      </c>
      <c r="J61" s="38">
        <v>757.63333333333321</v>
      </c>
      <c r="K61" s="38">
        <v>769.11666666666656</v>
      </c>
      <c r="L61" s="38">
        <v>780.08333333333314</v>
      </c>
      <c r="M61" s="28">
        <v>758.15</v>
      </c>
      <c r="N61" s="28">
        <v>735.7</v>
      </c>
      <c r="O61" s="39">
        <v>7981000</v>
      </c>
      <c r="P61" s="40">
        <v>6.6851664984863774E-3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1016.1</v>
      </c>
      <c r="F62" s="37">
        <v>1019.5166666666668</v>
      </c>
      <c r="G62" s="38">
        <v>1009.0333333333335</v>
      </c>
      <c r="H62" s="38">
        <v>1001.9666666666668</v>
      </c>
      <c r="I62" s="38">
        <v>991.48333333333358</v>
      </c>
      <c r="J62" s="38">
        <v>1026.5833333333335</v>
      </c>
      <c r="K62" s="38">
        <v>1037.0666666666668</v>
      </c>
      <c r="L62" s="38">
        <v>1044.1333333333334</v>
      </c>
      <c r="M62" s="28">
        <v>1030</v>
      </c>
      <c r="N62" s="28">
        <v>1012.45</v>
      </c>
      <c r="O62" s="39">
        <v>1355200</v>
      </c>
      <c r="P62" s="40">
        <v>-3.0545818728092138E-2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392.85</v>
      </c>
      <c r="F63" s="37">
        <v>395.76666666666665</v>
      </c>
      <c r="G63" s="38">
        <v>389.0333333333333</v>
      </c>
      <c r="H63" s="38">
        <v>385.21666666666664</v>
      </c>
      <c r="I63" s="38">
        <v>378.48333333333329</v>
      </c>
      <c r="J63" s="38">
        <v>399.58333333333331</v>
      </c>
      <c r="K63" s="38">
        <v>406.31666666666666</v>
      </c>
      <c r="L63" s="38">
        <v>410.13333333333333</v>
      </c>
      <c r="M63" s="28">
        <v>402.5</v>
      </c>
      <c r="N63" s="28">
        <v>391.95</v>
      </c>
      <c r="O63" s="39">
        <v>4545000</v>
      </c>
      <c r="P63" s="40">
        <v>-1.5914257875933743E-2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180.65</v>
      </c>
      <c r="F64" s="37">
        <v>179.78333333333333</v>
      </c>
      <c r="G64" s="38">
        <v>176.96666666666667</v>
      </c>
      <c r="H64" s="38">
        <v>173.28333333333333</v>
      </c>
      <c r="I64" s="38">
        <v>170.46666666666667</v>
      </c>
      <c r="J64" s="38">
        <v>183.46666666666667</v>
      </c>
      <c r="K64" s="38">
        <v>186.28333333333333</v>
      </c>
      <c r="L64" s="38">
        <v>189.96666666666667</v>
      </c>
      <c r="M64" s="28">
        <v>182.6</v>
      </c>
      <c r="N64" s="28">
        <v>176.1</v>
      </c>
      <c r="O64" s="39">
        <v>8040000</v>
      </c>
      <c r="P64" s="40">
        <v>1.3232514177693762E-2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1203.55</v>
      </c>
      <c r="F65" s="37">
        <v>1198.3333333333333</v>
      </c>
      <c r="G65" s="38">
        <v>1183.1166666666666</v>
      </c>
      <c r="H65" s="38">
        <v>1162.6833333333334</v>
      </c>
      <c r="I65" s="38">
        <v>1147.4666666666667</v>
      </c>
      <c r="J65" s="38">
        <v>1218.7666666666664</v>
      </c>
      <c r="K65" s="38">
        <v>1233.9833333333331</v>
      </c>
      <c r="L65" s="38">
        <v>1254.4166666666663</v>
      </c>
      <c r="M65" s="28">
        <v>1213.55</v>
      </c>
      <c r="N65" s="28">
        <v>1177.9000000000001</v>
      </c>
      <c r="O65" s="39">
        <v>3386400</v>
      </c>
      <c r="P65" s="40">
        <v>-5.287275290800141E-3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548.54999999999995</v>
      </c>
      <c r="F66" s="37">
        <v>547.38333333333333</v>
      </c>
      <c r="G66" s="38">
        <v>543.7166666666667</v>
      </c>
      <c r="H66" s="38">
        <v>538.88333333333333</v>
      </c>
      <c r="I66" s="38">
        <v>535.2166666666667</v>
      </c>
      <c r="J66" s="38">
        <v>552.2166666666667</v>
      </c>
      <c r="K66" s="38">
        <v>555.88333333333344</v>
      </c>
      <c r="L66" s="38">
        <v>560.7166666666667</v>
      </c>
      <c r="M66" s="28">
        <v>551.04999999999995</v>
      </c>
      <c r="N66" s="28">
        <v>542.54999999999995</v>
      </c>
      <c r="O66" s="39">
        <v>10216250</v>
      </c>
      <c r="P66" s="40">
        <v>6.27924156611672E-3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1673.6</v>
      </c>
      <c r="F67" s="37">
        <v>1670.9333333333334</v>
      </c>
      <c r="G67" s="38">
        <v>1637.9666666666667</v>
      </c>
      <c r="H67" s="38">
        <v>1602.3333333333333</v>
      </c>
      <c r="I67" s="38">
        <v>1569.3666666666666</v>
      </c>
      <c r="J67" s="38">
        <v>1706.5666666666668</v>
      </c>
      <c r="K67" s="38">
        <v>1739.5333333333335</v>
      </c>
      <c r="L67" s="38">
        <v>1775.166666666667</v>
      </c>
      <c r="M67" s="28">
        <v>1703.9</v>
      </c>
      <c r="N67" s="28">
        <v>1635.3</v>
      </c>
      <c r="O67" s="39">
        <v>1547500</v>
      </c>
      <c r="P67" s="40">
        <v>3.5809906291834004E-2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2074</v>
      </c>
      <c r="F68" s="37">
        <v>2092.7166666666667</v>
      </c>
      <c r="G68" s="38">
        <v>2048.0333333333333</v>
      </c>
      <c r="H68" s="38">
        <v>2022.0666666666666</v>
      </c>
      <c r="I68" s="38">
        <v>1977.3833333333332</v>
      </c>
      <c r="J68" s="38">
        <v>2118.6833333333334</v>
      </c>
      <c r="K68" s="38">
        <v>2163.3666666666668</v>
      </c>
      <c r="L68" s="38">
        <v>2189.3333333333335</v>
      </c>
      <c r="M68" s="28">
        <v>2137.4</v>
      </c>
      <c r="N68" s="28">
        <v>2066.75</v>
      </c>
      <c r="O68" s="39">
        <v>2070500</v>
      </c>
      <c r="P68" s="40">
        <v>-3.3694344163658243E-3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215.45</v>
      </c>
      <c r="F69" s="37">
        <v>217.01666666666665</v>
      </c>
      <c r="G69" s="38">
        <v>212.0333333333333</v>
      </c>
      <c r="H69" s="38">
        <v>208.61666666666665</v>
      </c>
      <c r="I69" s="38">
        <v>203.6333333333333</v>
      </c>
      <c r="J69" s="38">
        <v>220.43333333333331</v>
      </c>
      <c r="K69" s="38">
        <v>225.41666666666666</v>
      </c>
      <c r="L69" s="38">
        <v>228.83333333333331</v>
      </c>
      <c r="M69" s="28">
        <v>222</v>
      </c>
      <c r="N69" s="28">
        <v>213.6</v>
      </c>
      <c r="O69" s="39">
        <v>19720200</v>
      </c>
      <c r="P69" s="40">
        <v>-4.7591410330818339E-3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3621.4</v>
      </c>
      <c r="F70" s="37">
        <v>3597.9333333333338</v>
      </c>
      <c r="G70" s="38">
        <v>3561.0666666666675</v>
      </c>
      <c r="H70" s="38">
        <v>3500.7333333333336</v>
      </c>
      <c r="I70" s="38">
        <v>3463.8666666666672</v>
      </c>
      <c r="J70" s="38">
        <v>3658.2666666666678</v>
      </c>
      <c r="K70" s="38">
        <v>3695.1333333333337</v>
      </c>
      <c r="L70" s="38">
        <v>3755.4666666666681</v>
      </c>
      <c r="M70" s="28">
        <v>3634.8</v>
      </c>
      <c r="N70" s="28">
        <v>3537.6</v>
      </c>
      <c r="O70" s="39">
        <v>2828700</v>
      </c>
      <c r="P70" s="40">
        <v>-3.0885451462048408E-2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4409.2</v>
      </c>
      <c r="F71" s="37">
        <v>4420.7</v>
      </c>
      <c r="G71" s="38">
        <v>4347.7999999999993</v>
      </c>
      <c r="H71" s="38">
        <v>4286.3999999999996</v>
      </c>
      <c r="I71" s="38">
        <v>4213.4999999999991</v>
      </c>
      <c r="J71" s="38">
        <v>4482.0999999999995</v>
      </c>
      <c r="K71" s="38">
        <v>4554.9999999999991</v>
      </c>
      <c r="L71" s="38">
        <v>4616.3999999999996</v>
      </c>
      <c r="M71" s="28">
        <v>4493.6000000000004</v>
      </c>
      <c r="N71" s="28">
        <v>4359.3</v>
      </c>
      <c r="O71" s="39">
        <v>595750</v>
      </c>
      <c r="P71" s="40">
        <v>-2.9723127035830618E-2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385.75</v>
      </c>
      <c r="F72" s="37">
        <v>388.45</v>
      </c>
      <c r="G72" s="38">
        <v>382.04999999999995</v>
      </c>
      <c r="H72" s="38">
        <v>378.34999999999997</v>
      </c>
      <c r="I72" s="38">
        <v>371.94999999999993</v>
      </c>
      <c r="J72" s="38">
        <v>392.15</v>
      </c>
      <c r="K72" s="38">
        <v>398.54999999999995</v>
      </c>
      <c r="L72" s="38">
        <v>402.25</v>
      </c>
      <c r="M72" s="28">
        <v>394.85</v>
      </c>
      <c r="N72" s="28">
        <v>384.75</v>
      </c>
      <c r="O72" s="39">
        <v>42834000</v>
      </c>
      <c r="P72" s="40">
        <v>-1.7113433287899441E-2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4096.1499999999996</v>
      </c>
      <c r="F73" s="37">
        <v>4069</v>
      </c>
      <c r="G73" s="38">
        <v>4030.2</v>
      </c>
      <c r="H73" s="38">
        <v>3964.25</v>
      </c>
      <c r="I73" s="38">
        <v>3925.45</v>
      </c>
      <c r="J73" s="38">
        <v>4134.95</v>
      </c>
      <c r="K73" s="38">
        <v>4173.75</v>
      </c>
      <c r="L73" s="38">
        <v>4239.7</v>
      </c>
      <c r="M73" s="28">
        <v>4107.8</v>
      </c>
      <c r="N73" s="28">
        <v>4003.05</v>
      </c>
      <c r="O73" s="39">
        <v>2117375</v>
      </c>
      <c r="P73" s="40">
        <v>2.0667630754398651E-2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44833</v>
      </c>
      <c r="E74" s="37">
        <v>3589.8</v>
      </c>
      <c r="F74" s="37">
        <v>3569.1166666666668</v>
      </c>
      <c r="G74" s="38">
        <v>3510.1833333333334</v>
      </c>
      <c r="H74" s="38">
        <v>3430.5666666666666</v>
      </c>
      <c r="I74" s="38">
        <v>3371.6333333333332</v>
      </c>
      <c r="J74" s="38">
        <v>3648.7333333333336</v>
      </c>
      <c r="K74" s="38">
        <v>3707.666666666667</v>
      </c>
      <c r="L74" s="38">
        <v>3787.2833333333338</v>
      </c>
      <c r="M74" s="28">
        <v>3628.05</v>
      </c>
      <c r="N74" s="28">
        <v>3489.5</v>
      </c>
      <c r="O74" s="39">
        <v>3324300</v>
      </c>
      <c r="P74" s="40">
        <v>-2.6345463864684778E-2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2090.3000000000002</v>
      </c>
      <c r="F75" s="37">
        <v>2050.2833333333333</v>
      </c>
      <c r="G75" s="38">
        <v>1970.6666666666665</v>
      </c>
      <c r="H75" s="38">
        <v>1851.0333333333333</v>
      </c>
      <c r="I75" s="38">
        <v>1771.4166666666665</v>
      </c>
      <c r="J75" s="38">
        <v>2169.9166666666665</v>
      </c>
      <c r="K75" s="38">
        <v>2249.5333333333333</v>
      </c>
      <c r="L75" s="38">
        <v>2369.1666666666665</v>
      </c>
      <c r="M75" s="28">
        <v>2129.9</v>
      </c>
      <c r="N75" s="28">
        <v>1930.65</v>
      </c>
      <c r="O75" s="39">
        <v>2217050</v>
      </c>
      <c r="P75" s="40">
        <v>0.31474233529028051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165.65</v>
      </c>
      <c r="F76" s="37">
        <v>166.26666666666668</v>
      </c>
      <c r="G76" s="38">
        <v>163.88333333333335</v>
      </c>
      <c r="H76" s="38">
        <v>162.11666666666667</v>
      </c>
      <c r="I76" s="38">
        <v>159.73333333333335</v>
      </c>
      <c r="J76" s="38">
        <v>168.03333333333336</v>
      </c>
      <c r="K76" s="38">
        <v>170.41666666666669</v>
      </c>
      <c r="L76" s="38">
        <v>172.18333333333337</v>
      </c>
      <c r="M76" s="28">
        <v>168.65</v>
      </c>
      <c r="N76" s="28">
        <v>164.5</v>
      </c>
      <c r="O76" s="39">
        <v>30441600</v>
      </c>
      <c r="P76" s="40">
        <v>1.0516252390057362E-2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122.9</v>
      </c>
      <c r="F77" s="37">
        <v>122.56666666666666</v>
      </c>
      <c r="G77" s="38">
        <v>121.28333333333333</v>
      </c>
      <c r="H77" s="38">
        <v>119.66666666666667</v>
      </c>
      <c r="I77" s="38">
        <v>118.38333333333334</v>
      </c>
      <c r="J77" s="38">
        <v>124.18333333333332</v>
      </c>
      <c r="K77" s="38">
        <v>125.46666666666665</v>
      </c>
      <c r="L77" s="38">
        <v>127.08333333333331</v>
      </c>
      <c r="M77" s="28">
        <v>123.85</v>
      </c>
      <c r="N77" s="28">
        <v>120.95</v>
      </c>
      <c r="O77" s="39">
        <v>93620000</v>
      </c>
      <c r="P77" s="40">
        <v>-1.8863969817648291E-2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106.75</v>
      </c>
      <c r="F78" s="37">
        <v>107.3</v>
      </c>
      <c r="G78" s="38">
        <v>105.89999999999999</v>
      </c>
      <c r="H78" s="38">
        <v>105.05</v>
      </c>
      <c r="I78" s="38">
        <v>103.64999999999999</v>
      </c>
      <c r="J78" s="38">
        <v>108.14999999999999</v>
      </c>
      <c r="K78" s="38">
        <v>109.55</v>
      </c>
      <c r="L78" s="38">
        <v>110.39999999999999</v>
      </c>
      <c r="M78" s="28">
        <v>108.7</v>
      </c>
      <c r="N78" s="28">
        <v>106.45</v>
      </c>
      <c r="O78" s="39">
        <v>18174000</v>
      </c>
      <c r="P78" s="40">
        <v>-1.6047297297297296E-2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89.75</v>
      </c>
      <c r="F79" s="37">
        <v>90.3</v>
      </c>
      <c r="G79" s="38">
        <v>88.899999999999991</v>
      </c>
      <c r="H79" s="38">
        <v>88.05</v>
      </c>
      <c r="I79" s="38">
        <v>86.649999999999991</v>
      </c>
      <c r="J79" s="38">
        <v>91.149999999999991</v>
      </c>
      <c r="K79" s="38">
        <v>92.55</v>
      </c>
      <c r="L79" s="38">
        <v>93.399999999999991</v>
      </c>
      <c r="M79" s="28">
        <v>91.7</v>
      </c>
      <c r="N79" s="28">
        <v>89.45</v>
      </c>
      <c r="O79" s="39">
        <v>60490650</v>
      </c>
      <c r="P79" s="40">
        <v>3.1518177562802306E-2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370.6</v>
      </c>
      <c r="F80" s="37">
        <v>370.83333333333331</v>
      </c>
      <c r="G80" s="38">
        <v>366.76666666666665</v>
      </c>
      <c r="H80" s="38">
        <v>362.93333333333334</v>
      </c>
      <c r="I80" s="38">
        <v>358.86666666666667</v>
      </c>
      <c r="J80" s="38">
        <v>374.66666666666663</v>
      </c>
      <c r="K80" s="38">
        <v>378.73333333333335</v>
      </c>
      <c r="L80" s="38">
        <v>382.56666666666661</v>
      </c>
      <c r="M80" s="28">
        <v>374.9</v>
      </c>
      <c r="N80" s="28">
        <v>367</v>
      </c>
      <c r="O80" s="39">
        <v>7900500</v>
      </c>
      <c r="P80" s="40">
        <v>-1.8150635986851509E-2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38.9</v>
      </c>
      <c r="F81" s="37">
        <v>38.766666666666666</v>
      </c>
      <c r="G81" s="38">
        <v>38.083333333333329</v>
      </c>
      <c r="H81" s="38">
        <v>37.266666666666666</v>
      </c>
      <c r="I81" s="38">
        <v>36.583333333333329</v>
      </c>
      <c r="J81" s="38">
        <v>39.583333333333329</v>
      </c>
      <c r="K81" s="38">
        <v>40.266666666666666</v>
      </c>
      <c r="L81" s="38">
        <v>41.083333333333329</v>
      </c>
      <c r="M81" s="28">
        <v>39.450000000000003</v>
      </c>
      <c r="N81" s="28">
        <v>37.950000000000003</v>
      </c>
      <c r="O81" s="39">
        <v>137272500</v>
      </c>
      <c r="P81" s="40">
        <v>-1.5967741935483871E-2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689.7</v>
      </c>
      <c r="F82" s="37">
        <v>700.80000000000007</v>
      </c>
      <c r="G82" s="38">
        <v>675.50000000000011</v>
      </c>
      <c r="H82" s="38">
        <v>661.30000000000007</v>
      </c>
      <c r="I82" s="38">
        <v>636.00000000000011</v>
      </c>
      <c r="J82" s="38">
        <v>715.00000000000011</v>
      </c>
      <c r="K82" s="38">
        <v>740.30000000000007</v>
      </c>
      <c r="L82" s="38">
        <v>754.50000000000011</v>
      </c>
      <c r="M82" s="28">
        <v>726.1</v>
      </c>
      <c r="N82" s="28">
        <v>686.6</v>
      </c>
      <c r="O82" s="39">
        <v>6060600</v>
      </c>
      <c r="P82" s="40">
        <v>-1.228813559322034E-2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902.5</v>
      </c>
      <c r="F83" s="37">
        <v>898.43333333333339</v>
      </c>
      <c r="G83" s="38">
        <v>889.71666666666681</v>
      </c>
      <c r="H83" s="38">
        <v>876.93333333333339</v>
      </c>
      <c r="I83" s="38">
        <v>868.21666666666681</v>
      </c>
      <c r="J83" s="38">
        <v>911.21666666666681</v>
      </c>
      <c r="K83" s="38">
        <v>919.93333333333351</v>
      </c>
      <c r="L83" s="38">
        <v>932.71666666666681</v>
      </c>
      <c r="M83" s="28">
        <v>907.15</v>
      </c>
      <c r="N83" s="28">
        <v>885.65</v>
      </c>
      <c r="O83" s="39">
        <v>5964000</v>
      </c>
      <c r="P83" s="40">
        <v>-1.1109268777980434E-2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1309.55</v>
      </c>
      <c r="F84" s="37">
        <v>1318.9166666666665</v>
      </c>
      <c r="G84" s="38">
        <v>1297.2333333333331</v>
      </c>
      <c r="H84" s="38">
        <v>1284.9166666666665</v>
      </c>
      <c r="I84" s="38">
        <v>1263.2333333333331</v>
      </c>
      <c r="J84" s="38">
        <v>1331.2333333333331</v>
      </c>
      <c r="K84" s="38">
        <v>1352.9166666666665</v>
      </c>
      <c r="L84" s="38">
        <v>1365.2333333333331</v>
      </c>
      <c r="M84" s="28">
        <v>1340.6</v>
      </c>
      <c r="N84" s="28">
        <v>1306.5999999999999</v>
      </c>
      <c r="O84" s="39">
        <v>4280900</v>
      </c>
      <c r="P84" s="40">
        <v>3.1987814166031989E-3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44833</v>
      </c>
      <c r="E85" s="37">
        <v>321.14999999999998</v>
      </c>
      <c r="F85" s="37">
        <v>322.41666666666669</v>
      </c>
      <c r="G85" s="38">
        <v>316.93333333333339</v>
      </c>
      <c r="H85" s="38">
        <v>312.7166666666667</v>
      </c>
      <c r="I85" s="38">
        <v>307.23333333333341</v>
      </c>
      <c r="J85" s="38">
        <v>326.63333333333338</v>
      </c>
      <c r="K85" s="38">
        <v>332.11666666666662</v>
      </c>
      <c r="L85" s="38">
        <v>336.33333333333337</v>
      </c>
      <c r="M85" s="28">
        <v>327.9</v>
      </c>
      <c r="N85" s="28">
        <v>318.2</v>
      </c>
      <c r="O85" s="39">
        <v>11118000</v>
      </c>
      <c r="P85" s="40">
        <v>5.3995680345572358E-4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1753.4</v>
      </c>
      <c r="F86" s="37">
        <v>1750.8333333333333</v>
      </c>
      <c r="G86" s="38">
        <v>1733.1166666666666</v>
      </c>
      <c r="H86" s="38">
        <v>1712.8333333333333</v>
      </c>
      <c r="I86" s="38">
        <v>1695.1166666666666</v>
      </c>
      <c r="J86" s="38">
        <v>1771.1166666666666</v>
      </c>
      <c r="K86" s="38">
        <v>1788.8333333333333</v>
      </c>
      <c r="L86" s="38">
        <v>1809.1166666666666</v>
      </c>
      <c r="M86" s="28">
        <v>1768.55</v>
      </c>
      <c r="N86" s="28">
        <v>1730.55</v>
      </c>
      <c r="O86" s="39">
        <v>7728250</v>
      </c>
      <c r="P86" s="40">
        <v>-1.6567466404859791E-3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238.85</v>
      </c>
      <c r="F87" s="37">
        <v>241.48333333333335</v>
      </c>
      <c r="G87" s="38">
        <v>235.56666666666669</v>
      </c>
      <c r="H87" s="38">
        <v>232.28333333333333</v>
      </c>
      <c r="I87" s="38">
        <v>226.36666666666667</v>
      </c>
      <c r="J87" s="38">
        <v>244.76666666666671</v>
      </c>
      <c r="K87" s="38">
        <v>250.68333333333334</v>
      </c>
      <c r="L87" s="38">
        <v>253.96666666666673</v>
      </c>
      <c r="M87" s="28">
        <v>247.4</v>
      </c>
      <c r="N87" s="28">
        <v>238.2</v>
      </c>
      <c r="O87" s="39">
        <v>5225000</v>
      </c>
      <c r="P87" s="40">
        <v>-3.2407407407407406E-2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493.4</v>
      </c>
      <c r="F88" s="37">
        <v>495.06666666666661</v>
      </c>
      <c r="G88" s="38">
        <v>485.23333333333323</v>
      </c>
      <c r="H88" s="38">
        <v>477.06666666666661</v>
      </c>
      <c r="I88" s="38">
        <v>467.23333333333323</v>
      </c>
      <c r="J88" s="38">
        <v>503.23333333333323</v>
      </c>
      <c r="K88" s="38">
        <v>513.06666666666661</v>
      </c>
      <c r="L88" s="38">
        <v>521.23333333333323</v>
      </c>
      <c r="M88" s="28">
        <v>504.9</v>
      </c>
      <c r="N88" s="28">
        <v>486.9</v>
      </c>
      <c r="O88" s="39">
        <v>5803750</v>
      </c>
      <c r="P88" s="40">
        <v>9.1443347437705685E-2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2490</v>
      </c>
      <c r="F89" s="37">
        <v>2491.5333333333333</v>
      </c>
      <c r="G89" s="38">
        <v>2444.4666666666667</v>
      </c>
      <c r="H89" s="38">
        <v>2398.9333333333334</v>
      </c>
      <c r="I89" s="38">
        <v>2351.8666666666668</v>
      </c>
      <c r="J89" s="38">
        <v>2537.0666666666666</v>
      </c>
      <c r="K89" s="38">
        <v>2584.1333333333332</v>
      </c>
      <c r="L89" s="38">
        <v>2629.6666666666665</v>
      </c>
      <c r="M89" s="28">
        <v>2538.6</v>
      </c>
      <c r="N89" s="28">
        <v>2446</v>
      </c>
      <c r="O89" s="39">
        <v>4446475</v>
      </c>
      <c r="P89" s="40">
        <v>3.6196590657516049E-2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1315.7</v>
      </c>
      <c r="F90" s="37">
        <v>1309.4333333333334</v>
      </c>
      <c r="G90" s="38">
        <v>1294.7166666666667</v>
      </c>
      <c r="H90" s="38">
        <v>1273.7333333333333</v>
      </c>
      <c r="I90" s="38">
        <v>1259.0166666666667</v>
      </c>
      <c r="J90" s="38">
        <v>1330.4166666666667</v>
      </c>
      <c r="K90" s="38">
        <v>1345.1333333333334</v>
      </c>
      <c r="L90" s="38">
        <v>1366.1166666666668</v>
      </c>
      <c r="M90" s="28">
        <v>1324.15</v>
      </c>
      <c r="N90" s="28">
        <v>1288.45</v>
      </c>
      <c r="O90" s="39">
        <v>4356500</v>
      </c>
      <c r="P90" s="40">
        <v>-4.3263423739980232E-2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898.5</v>
      </c>
      <c r="F91" s="37">
        <v>898.33333333333337</v>
      </c>
      <c r="G91" s="38">
        <v>889.01666666666677</v>
      </c>
      <c r="H91" s="38">
        <v>879.53333333333342</v>
      </c>
      <c r="I91" s="38">
        <v>870.21666666666681</v>
      </c>
      <c r="J91" s="38">
        <v>907.81666666666672</v>
      </c>
      <c r="K91" s="38">
        <v>917.13333333333333</v>
      </c>
      <c r="L91" s="38">
        <v>926.61666666666667</v>
      </c>
      <c r="M91" s="28">
        <v>907.65</v>
      </c>
      <c r="N91" s="28">
        <v>888.85</v>
      </c>
      <c r="O91" s="39">
        <v>20943300</v>
      </c>
      <c r="P91" s="40">
        <v>-7.3983146440183131E-3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2442.6</v>
      </c>
      <c r="F92" s="37">
        <v>2432.4833333333331</v>
      </c>
      <c r="G92" s="38">
        <v>2409.1166666666663</v>
      </c>
      <c r="H92" s="38">
        <v>2375.6333333333332</v>
      </c>
      <c r="I92" s="38">
        <v>2352.2666666666664</v>
      </c>
      <c r="J92" s="38">
        <v>2465.9666666666662</v>
      </c>
      <c r="K92" s="38">
        <v>2489.333333333333</v>
      </c>
      <c r="L92" s="38">
        <v>2522.8166666666662</v>
      </c>
      <c r="M92" s="28">
        <v>2455.85</v>
      </c>
      <c r="N92" s="28">
        <v>2399</v>
      </c>
      <c r="O92" s="39">
        <v>17259000</v>
      </c>
      <c r="P92" s="40">
        <v>-3.7364255475796061E-2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1942.25</v>
      </c>
      <c r="F93" s="37">
        <v>1949.5333333333335</v>
      </c>
      <c r="G93" s="38">
        <v>1925.0666666666671</v>
      </c>
      <c r="H93" s="38">
        <v>1907.8833333333334</v>
      </c>
      <c r="I93" s="38">
        <v>1883.416666666667</v>
      </c>
      <c r="J93" s="38">
        <v>1966.7166666666672</v>
      </c>
      <c r="K93" s="38">
        <v>1991.1833333333338</v>
      </c>
      <c r="L93" s="38">
        <v>2008.3666666666672</v>
      </c>
      <c r="M93" s="28">
        <v>1974</v>
      </c>
      <c r="N93" s="28">
        <v>1932.35</v>
      </c>
      <c r="O93" s="39">
        <v>2497500</v>
      </c>
      <c r="P93" s="40">
        <v>7.2124053371799498E-4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1508.15</v>
      </c>
      <c r="F94" s="37">
        <v>1504.0833333333333</v>
      </c>
      <c r="G94" s="38">
        <v>1489.2666666666664</v>
      </c>
      <c r="H94" s="38">
        <v>1470.3833333333332</v>
      </c>
      <c r="I94" s="38">
        <v>1455.5666666666664</v>
      </c>
      <c r="J94" s="38">
        <v>1522.9666666666665</v>
      </c>
      <c r="K94" s="38">
        <v>1537.7833333333335</v>
      </c>
      <c r="L94" s="38">
        <v>1556.6666666666665</v>
      </c>
      <c r="M94" s="28">
        <v>1518.9</v>
      </c>
      <c r="N94" s="28">
        <v>1485.2</v>
      </c>
      <c r="O94" s="39">
        <v>57798400</v>
      </c>
      <c r="P94" s="40">
        <v>7.9320167656170577E-3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550.15</v>
      </c>
      <c r="F95" s="37">
        <v>550.68333333333328</v>
      </c>
      <c r="G95" s="38">
        <v>543.06666666666661</v>
      </c>
      <c r="H95" s="38">
        <v>535.98333333333335</v>
      </c>
      <c r="I95" s="38">
        <v>528.36666666666667</v>
      </c>
      <c r="J95" s="38">
        <v>557.76666666666654</v>
      </c>
      <c r="K95" s="38">
        <v>565.3833333333331</v>
      </c>
      <c r="L95" s="38">
        <v>572.46666666666647</v>
      </c>
      <c r="M95" s="28">
        <v>558.29999999999995</v>
      </c>
      <c r="N95" s="28">
        <v>543.6</v>
      </c>
      <c r="O95" s="39">
        <v>23745700</v>
      </c>
      <c r="P95" s="40">
        <v>5.5431339668343578E-3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2705.7</v>
      </c>
      <c r="F96" s="37">
        <v>2701.7666666666664</v>
      </c>
      <c r="G96" s="38">
        <v>2669.083333333333</v>
      </c>
      <c r="H96" s="38">
        <v>2632.4666666666667</v>
      </c>
      <c r="I96" s="38">
        <v>2599.7833333333333</v>
      </c>
      <c r="J96" s="38">
        <v>2738.3833333333328</v>
      </c>
      <c r="K96" s="38">
        <v>2771.0666666666662</v>
      </c>
      <c r="L96" s="38">
        <v>2807.6833333333325</v>
      </c>
      <c r="M96" s="28">
        <v>2734.45</v>
      </c>
      <c r="N96" s="28">
        <v>2665.15</v>
      </c>
      <c r="O96" s="39">
        <v>2949300</v>
      </c>
      <c r="P96" s="40">
        <v>-7.3707592891760904E-3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412.15</v>
      </c>
      <c r="F97" s="37">
        <v>411.25</v>
      </c>
      <c r="G97" s="38">
        <v>406.1</v>
      </c>
      <c r="H97" s="38">
        <v>400.05</v>
      </c>
      <c r="I97" s="38">
        <v>394.90000000000003</v>
      </c>
      <c r="J97" s="38">
        <v>417.3</v>
      </c>
      <c r="K97" s="38">
        <v>422.45</v>
      </c>
      <c r="L97" s="38">
        <v>428.5</v>
      </c>
      <c r="M97" s="28">
        <v>416.4</v>
      </c>
      <c r="N97" s="28">
        <v>405.2</v>
      </c>
      <c r="O97" s="39">
        <v>30660075</v>
      </c>
      <c r="P97" s="40">
        <v>8.2367081447963803E-3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114.3</v>
      </c>
      <c r="F98" s="37">
        <v>115.06666666666666</v>
      </c>
      <c r="G98" s="38">
        <v>112.53333333333333</v>
      </c>
      <c r="H98" s="38">
        <v>110.76666666666667</v>
      </c>
      <c r="I98" s="38">
        <v>108.23333333333333</v>
      </c>
      <c r="J98" s="38">
        <v>116.83333333333333</v>
      </c>
      <c r="K98" s="38">
        <v>119.36666666666666</v>
      </c>
      <c r="L98" s="38">
        <v>121.13333333333333</v>
      </c>
      <c r="M98" s="28">
        <v>117.6</v>
      </c>
      <c r="N98" s="28">
        <v>113.3</v>
      </c>
      <c r="O98" s="39">
        <v>20794800</v>
      </c>
      <c r="P98" s="40">
        <v>-9.2194222495390298E-3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234.05</v>
      </c>
      <c r="F99" s="37">
        <v>234.01666666666665</v>
      </c>
      <c r="G99" s="38">
        <v>231.08333333333331</v>
      </c>
      <c r="H99" s="38">
        <v>228.11666666666667</v>
      </c>
      <c r="I99" s="38">
        <v>225.18333333333334</v>
      </c>
      <c r="J99" s="38">
        <v>236.98333333333329</v>
      </c>
      <c r="K99" s="38">
        <v>239.91666666666663</v>
      </c>
      <c r="L99" s="38">
        <v>242.88333333333327</v>
      </c>
      <c r="M99" s="28">
        <v>236.95</v>
      </c>
      <c r="N99" s="28">
        <v>231.05</v>
      </c>
      <c r="O99" s="39">
        <v>20258100</v>
      </c>
      <c r="P99" s="40">
        <v>-6.8828590337524816E-3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2581.6999999999998</v>
      </c>
      <c r="F100" s="37">
        <v>2564.4</v>
      </c>
      <c r="G100" s="38">
        <v>2535.1000000000004</v>
      </c>
      <c r="H100" s="38">
        <v>2488.5000000000005</v>
      </c>
      <c r="I100" s="38">
        <v>2459.2000000000007</v>
      </c>
      <c r="J100" s="38">
        <v>2611</v>
      </c>
      <c r="K100" s="38">
        <v>2640.3</v>
      </c>
      <c r="L100" s="38">
        <v>2686.8999999999996</v>
      </c>
      <c r="M100" s="28">
        <v>2593.6999999999998</v>
      </c>
      <c r="N100" s="28">
        <v>2517.8000000000002</v>
      </c>
      <c r="O100" s="39">
        <v>9475800</v>
      </c>
      <c r="P100" s="40">
        <v>-7.0730250542265253E-3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40650.199999999997</v>
      </c>
      <c r="F101" s="37">
        <v>40595.699999999997</v>
      </c>
      <c r="G101" s="38">
        <v>40075.199999999997</v>
      </c>
      <c r="H101" s="38">
        <v>39500.199999999997</v>
      </c>
      <c r="I101" s="38">
        <v>38979.699999999997</v>
      </c>
      <c r="J101" s="38">
        <v>41170.699999999997</v>
      </c>
      <c r="K101" s="38">
        <v>41691.199999999997</v>
      </c>
      <c r="L101" s="38">
        <v>42266.2</v>
      </c>
      <c r="M101" s="28">
        <v>41116.199999999997</v>
      </c>
      <c r="N101" s="28">
        <v>40020.699999999997</v>
      </c>
      <c r="O101" s="39">
        <v>14565</v>
      </c>
      <c r="P101" s="40">
        <v>-2.0181634712411706E-2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125.25</v>
      </c>
      <c r="F102" s="37">
        <v>126.39999999999999</v>
      </c>
      <c r="G102" s="38">
        <v>122.85</v>
      </c>
      <c r="H102" s="38">
        <v>120.45</v>
      </c>
      <c r="I102" s="38">
        <v>116.9</v>
      </c>
      <c r="J102" s="38">
        <v>128.79999999999998</v>
      </c>
      <c r="K102" s="38">
        <v>132.34999999999997</v>
      </c>
      <c r="L102" s="38">
        <v>134.74999999999997</v>
      </c>
      <c r="M102" s="28">
        <v>129.94999999999999</v>
      </c>
      <c r="N102" s="28">
        <v>124</v>
      </c>
      <c r="O102" s="39">
        <v>38808000</v>
      </c>
      <c r="P102" s="40">
        <v>-1.6024340770791075E-2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901.5</v>
      </c>
      <c r="F103" s="37">
        <v>904.4</v>
      </c>
      <c r="G103" s="38">
        <v>894.25</v>
      </c>
      <c r="H103" s="38">
        <v>887</v>
      </c>
      <c r="I103" s="38">
        <v>876.85</v>
      </c>
      <c r="J103" s="38">
        <v>911.65</v>
      </c>
      <c r="K103" s="38">
        <v>921.79999999999984</v>
      </c>
      <c r="L103" s="38">
        <v>929.05</v>
      </c>
      <c r="M103" s="28">
        <v>914.55</v>
      </c>
      <c r="N103" s="28">
        <v>897.15</v>
      </c>
      <c r="O103" s="39">
        <v>85582750</v>
      </c>
      <c r="P103" s="40">
        <v>-3.5187251984126984E-2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1210.7</v>
      </c>
      <c r="F104" s="37">
        <v>1212.0166666666667</v>
      </c>
      <c r="G104" s="38">
        <v>1201.0333333333333</v>
      </c>
      <c r="H104" s="38">
        <v>1191.3666666666666</v>
      </c>
      <c r="I104" s="38">
        <v>1180.3833333333332</v>
      </c>
      <c r="J104" s="38">
        <v>1221.6833333333334</v>
      </c>
      <c r="K104" s="38">
        <v>1232.6666666666665</v>
      </c>
      <c r="L104" s="38">
        <v>1242.3333333333335</v>
      </c>
      <c r="M104" s="28">
        <v>1223</v>
      </c>
      <c r="N104" s="28">
        <v>1202.3499999999999</v>
      </c>
      <c r="O104" s="39">
        <v>4413625</v>
      </c>
      <c r="P104" s="40">
        <v>1.198596764763204E-2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559.1</v>
      </c>
      <c r="F105" s="37">
        <v>557.08333333333337</v>
      </c>
      <c r="G105" s="38">
        <v>550.4666666666667</v>
      </c>
      <c r="H105" s="38">
        <v>541.83333333333337</v>
      </c>
      <c r="I105" s="38">
        <v>535.2166666666667</v>
      </c>
      <c r="J105" s="38">
        <v>565.7166666666667</v>
      </c>
      <c r="K105" s="38">
        <v>572.33333333333326</v>
      </c>
      <c r="L105" s="38">
        <v>580.9666666666667</v>
      </c>
      <c r="M105" s="28">
        <v>563.70000000000005</v>
      </c>
      <c r="N105" s="28">
        <v>548.45000000000005</v>
      </c>
      <c r="O105" s="39">
        <v>8169000</v>
      </c>
      <c r="P105" s="40">
        <v>-1.4477017734346724E-2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9.15</v>
      </c>
      <c r="F106" s="37">
        <v>9.1666666666666679</v>
      </c>
      <c r="G106" s="38">
        <v>9.033333333333335</v>
      </c>
      <c r="H106" s="38">
        <v>8.9166666666666679</v>
      </c>
      <c r="I106" s="38">
        <v>8.783333333333335</v>
      </c>
      <c r="J106" s="38">
        <v>9.283333333333335</v>
      </c>
      <c r="K106" s="38">
        <v>9.4166666666666679</v>
      </c>
      <c r="L106" s="38">
        <v>9.533333333333335</v>
      </c>
      <c r="M106" s="28">
        <v>9.3000000000000007</v>
      </c>
      <c r="N106" s="28">
        <v>9.0500000000000007</v>
      </c>
      <c r="O106" s="39">
        <v>684880000</v>
      </c>
      <c r="P106" s="40">
        <v>-3.6659877800407333E-3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67.599999999999994</v>
      </c>
      <c r="F107" s="37">
        <v>67.316666666666663</v>
      </c>
      <c r="G107" s="38">
        <v>66.383333333333326</v>
      </c>
      <c r="H107" s="38">
        <v>65.166666666666657</v>
      </c>
      <c r="I107" s="38">
        <v>64.23333333333332</v>
      </c>
      <c r="J107" s="38">
        <v>68.533333333333331</v>
      </c>
      <c r="K107" s="38">
        <v>69.466666666666669</v>
      </c>
      <c r="L107" s="38">
        <v>70.683333333333337</v>
      </c>
      <c r="M107" s="28">
        <v>68.25</v>
      </c>
      <c r="N107" s="28">
        <v>66.099999999999994</v>
      </c>
      <c r="O107" s="39">
        <v>125520000</v>
      </c>
      <c r="P107" s="40">
        <v>-1.3285119094410817E-2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51.15</v>
      </c>
      <c r="F108" s="37">
        <v>51.316666666666663</v>
      </c>
      <c r="G108" s="38">
        <v>50.533333333333324</v>
      </c>
      <c r="H108" s="38">
        <v>49.916666666666664</v>
      </c>
      <c r="I108" s="38">
        <v>49.133333333333326</v>
      </c>
      <c r="J108" s="38">
        <v>51.933333333333323</v>
      </c>
      <c r="K108" s="38">
        <v>52.716666666666654</v>
      </c>
      <c r="L108" s="38">
        <v>53.333333333333321</v>
      </c>
      <c r="M108" s="28">
        <v>52.1</v>
      </c>
      <c r="N108" s="28">
        <v>50.7</v>
      </c>
      <c r="O108" s="39">
        <v>164100000</v>
      </c>
      <c r="P108" s="40">
        <v>-9.3271755863442909E-3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153.05000000000001</v>
      </c>
      <c r="F109" s="37">
        <v>154.60000000000002</v>
      </c>
      <c r="G109" s="38">
        <v>151.05000000000004</v>
      </c>
      <c r="H109" s="38">
        <v>149.05000000000001</v>
      </c>
      <c r="I109" s="38">
        <v>145.50000000000003</v>
      </c>
      <c r="J109" s="38">
        <v>156.60000000000005</v>
      </c>
      <c r="K109" s="38">
        <v>160.15</v>
      </c>
      <c r="L109" s="38">
        <v>162.15000000000006</v>
      </c>
      <c r="M109" s="28">
        <v>158.15</v>
      </c>
      <c r="N109" s="28">
        <v>152.6</v>
      </c>
      <c r="O109" s="39">
        <v>61537500</v>
      </c>
      <c r="P109" s="40">
        <v>4.4069041498347415E-3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418.55</v>
      </c>
      <c r="F110" s="37">
        <v>420.83333333333331</v>
      </c>
      <c r="G110" s="38">
        <v>412.21666666666664</v>
      </c>
      <c r="H110" s="38">
        <v>405.88333333333333</v>
      </c>
      <c r="I110" s="38">
        <v>397.26666666666665</v>
      </c>
      <c r="J110" s="38">
        <v>427.16666666666663</v>
      </c>
      <c r="K110" s="38">
        <v>435.7833333333333</v>
      </c>
      <c r="L110" s="38">
        <v>442.11666666666662</v>
      </c>
      <c r="M110" s="28">
        <v>429.45</v>
      </c>
      <c r="N110" s="28">
        <v>414.5</v>
      </c>
      <c r="O110" s="39">
        <v>12705000</v>
      </c>
      <c r="P110" s="40">
        <v>-1.858736059479554E-2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320.85000000000002</v>
      </c>
      <c r="F111" s="37">
        <v>321.18333333333334</v>
      </c>
      <c r="G111" s="38">
        <v>317.36666666666667</v>
      </c>
      <c r="H111" s="38">
        <v>313.88333333333333</v>
      </c>
      <c r="I111" s="38">
        <v>310.06666666666666</v>
      </c>
      <c r="J111" s="38">
        <v>324.66666666666669</v>
      </c>
      <c r="K111" s="38">
        <v>328.48333333333341</v>
      </c>
      <c r="L111" s="38">
        <v>331.9666666666667</v>
      </c>
      <c r="M111" s="28">
        <v>325</v>
      </c>
      <c r="N111" s="28">
        <v>317.7</v>
      </c>
      <c r="O111" s="39">
        <v>28664794</v>
      </c>
      <c r="P111" s="40">
        <v>1.9162019162019161E-2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289.3</v>
      </c>
      <c r="F112" s="37">
        <v>283.28333333333336</v>
      </c>
      <c r="G112" s="38">
        <v>274.01666666666671</v>
      </c>
      <c r="H112" s="38">
        <v>258.73333333333335</v>
      </c>
      <c r="I112" s="38">
        <v>249.4666666666667</v>
      </c>
      <c r="J112" s="38">
        <v>298.56666666666672</v>
      </c>
      <c r="K112" s="38">
        <v>307.83333333333337</v>
      </c>
      <c r="L112" s="38">
        <v>323.11666666666673</v>
      </c>
      <c r="M112" s="28">
        <v>292.55</v>
      </c>
      <c r="N112" s="28">
        <v>268</v>
      </c>
      <c r="O112" s="39">
        <v>15747000</v>
      </c>
      <c r="P112" s="40">
        <v>-0.19970523212969787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4404.5</v>
      </c>
      <c r="F113" s="37">
        <v>4425.4333333333334</v>
      </c>
      <c r="G113" s="38">
        <v>4351.0666666666666</v>
      </c>
      <c r="H113" s="38">
        <v>4297.6333333333332</v>
      </c>
      <c r="I113" s="38">
        <v>4223.2666666666664</v>
      </c>
      <c r="J113" s="38">
        <v>4478.8666666666668</v>
      </c>
      <c r="K113" s="38">
        <v>4553.2333333333336</v>
      </c>
      <c r="L113" s="38">
        <v>4606.666666666667</v>
      </c>
      <c r="M113" s="28">
        <v>4499.8</v>
      </c>
      <c r="N113" s="28">
        <v>4372</v>
      </c>
      <c r="O113" s="39">
        <v>365400</v>
      </c>
      <c r="P113" s="40">
        <v>3.708281829419036E-3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1841.15</v>
      </c>
      <c r="F114" s="37">
        <v>1834.4833333333333</v>
      </c>
      <c r="G114" s="38">
        <v>1820.3666666666668</v>
      </c>
      <c r="H114" s="38">
        <v>1799.5833333333335</v>
      </c>
      <c r="I114" s="38">
        <v>1785.4666666666669</v>
      </c>
      <c r="J114" s="38">
        <v>1855.2666666666667</v>
      </c>
      <c r="K114" s="38">
        <v>1869.383333333333</v>
      </c>
      <c r="L114" s="38">
        <v>1890.1666666666665</v>
      </c>
      <c r="M114" s="28">
        <v>1848.6</v>
      </c>
      <c r="N114" s="28">
        <v>1813.7</v>
      </c>
      <c r="O114" s="39">
        <v>4836000</v>
      </c>
      <c r="P114" s="40">
        <v>-7.8778926637124574E-3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1226.5</v>
      </c>
      <c r="F115" s="37">
        <v>1234.2333333333333</v>
      </c>
      <c r="G115" s="38">
        <v>1212.2666666666667</v>
      </c>
      <c r="H115" s="38">
        <v>1198.0333333333333</v>
      </c>
      <c r="I115" s="38">
        <v>1176.0666666666666</v>
      </c>
      <c r="J115" s="38">
        <v>1248.4666666666667</v>
      </c>
      <c r="K115" s="38">
        <v>1270.4333333333334</v>
      </c>
      <c r="L115" s="38">
        <v>1284.6666666666667</v>
      </c>
      <c r="M115" s="28">
        <v>1256.2</v>
      </c>
      <c r="N115" s="28">
        <v>1220</v>
      </c>
      <c r="O115" s="39">
        <v>20588400</v>
      </c>
      <c r="P115" s="40">
        <v>-1.8829079991421832E-2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198.15</v>
      </c>
      <c r="F116" s="37">
        <v>200.08333333333334</v>
      </c>
      <c r="G116" s="38">
        <v>195.51666666666668</v>
      </c>
      <c r="H116" s="38">
        <v>192.88333333333333</v>
      </c>
      <c r="I116" s="38">
        <v>188.31666666666666</v>
      </c>
      <c r="J116" s="38">
        <v>202.7166666666667</v>
      </c>
      <c r="K116" s="38">
        <v>207.28333333333336</v>
      </c>
      <c r="L116" s="38">
        <v>209.91666666666671</v>
      </c>
      <c r="M116" s="28">
        <v>204.65</v>
      </c>
      <c r="N116" s="28">
        <v>197.45</v>
      </c>
      <c r="O116" s="39">
        <v>15299200</v>
      </c>
      <c r="P116" s="40">
        <v>2.4179943767572633E-2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1392.1</v>
      </c>
      <c r="F117" s="37">
        <v>1392.0333333333335</v>
      </c>
      <c r="G117" s="38">
        <v>1378.5666666666671</v>
      </c>
      <c r="H117" s="38">
        <v>1365.0333333333335</v>
      </c>
      <c r="I117" s="38">
        <v>1351.5666666666671</v>
      </c>
      <c r="J117" s="38">
        <v>1405.5666666666671</v>
      </c>
      <c r="K117" s="38">
        <v>1419.0333333333338</v>
      </c>
      <c r="L117" s="38">
        <v>1432.5666666666671</v>
      </c>
      <c r="M117" s="28">
        <v>1405.5</v>
      </c>
      <c r="N117" s="28">
        <v>1378.5</v>
      </c>
      <c r="O117" s="39">
        <v>45985200</v>
      </c>
      <c r="P117" s="40">
        <v>-2.3351534574925614E-2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555.9</v>
      </c>
      <c r="F118" s="37">
        <v>558.7166666666667</v>
      </c>
      <c r="G118" s="38">
        <v>549.18333333333339</v>
      </c>
      <c r="H118" s="38">
        <v>542.4666666666667</v>
      </c>
      <c r="I118" s="38">
        <v>532.93333333333339</v>
      </c>
      <c r="J118" s="38">
        <v>565.43333333333339</v>
      </c>
      <c r="K118" s="38">
        <v>574.9666666666667</v>
      </c>
      <c r="L118" s="38">
        <v>581.68333333333339</v>
      </c>
      <c r="M118" s="28">
        <v>568.25</v>
      </c>
      <c r="N118" s="28">
        <v>552</v>
      </c>
      <c r="O118" s="39">
        <v>1929750</v>
      </c>
      <c r="P118" s="40">
        <v>5.0781250000000002E-3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69.75</v>
      </c>
      <c r="F119" s="37">
        <v>69.933333333333323</v>
      </c>
      <c r="G119" s="38">
        <v>69.416666666666643</v>
      </c>
      <c r="H119" s="38">
        <v>69.083333333333314</v>
      </c>
      <c r="I119" s="38">
        <v>68.566666666666634</v>
      </c>
      <c r="J119" s="38">
        <v>70.266666666666652</v>
      </c>
      <c r="K119" s="38">
        <v>70.783333333333331</v>
      </c>
      <c r="L119" s="38">
        <v>71.11666666666666</v>
      </c>
      <c r="M119" s="28">
        <v>70.45</v>
      </c>
      <c r="N119" s="28">
        <v>69.599999999999994</v>
      </c>
      <c r="O119" s="39">
        <v>111325500</v>
      </c>
      <c r="P119" s="40">
        <v>3.0598429461142704E-2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858.4</v>
      </c>
      <c r="F120" s="37">
        <v>858.80000000000007</v>
      </c>
      <c r="G120" s="38">
        <v>853.60000000000014</v>
      </c>
      <c r="H120" s="38">
        <v>848.80000000000007</v>
      </c>
      <c r="I120" s="38">
        <v>843.60000000000014</v>
      </c>
      <c r="J120" s="38">
        <v>863.60000000000014</v>
      </c>
      <c r="K120" s="38">
        <v>868.80000000000018</v>
      </c>
      <c r="L120" s="38">
        <v>873.60000000000014</v>
      </c>
      <c r="M120" s="28">
        <v>864</v>
      </c>
      <c r="N120" s="28">
        <v>854</v>
      </c>
      <c r="O120" s="39">
        <v>1693900</v>
      </c>
      <c r="P120" s="40">
        <v>1.1525163273146369E-3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687.55</v>
      </c>
      <c r="F121" s="37">
        <v>691.5333333333333</v>
      </c>
      <c r="G121" s="38">
        <v>679.66666666666663</v>
      </c>
      <c r="H121" s="38">
        <v>671.7833333333333</v>
      </c>
      <c r="I121" s="38">
        <v>659.91666666666663</v>
      </c>
      <c r="J121" s="38">
        <v>699.41666666666663</v>
      </c>
      <c r="K121" s="38">
        <v>711.28333333333342</v>
      </c>
      <c r="L121" s="38">
        <v>719.16666666666663</v>
      </c>
      <c r="M121" s="28">
        <v>703.4</v>
      </c>
      <c r="N121" s="28">
        <v>683.65</v>
      </c>
      <c r="O121" s="39">
        <v>14661500</v>
      </c>
      <c r="P121" s="40">
        <v>2.5270758122743681E-2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335.25</v>
      </c>
      <c r="F122" s="37">
        <v>333.61666666666667</v>
      </c>
      <c r="G122" s="38">
        <v>331.23333333333335</v>
      </c>
      <c r="H122" s="38">
        <v>327.2166666666667</v>
      </c>
      <c r="I122" s="38">
        <v>324.83333333333337</v>
      </c>
      <c r="J122" s="38">
        <v>337.63333333333333</v>
      </c>
      <c r="K122" s="38">
        <v>340.01666666666665</v>
      </c>
      <c r="L122" s="38">
        <v>344.0333333333333</v>
      </c>
      <c r="M122" s="28">
        <v>336</v>
      </c>
      <c r="N122" s="28">
        <v>329.6</v>
      </c>
      <c r="O122" s="39">
        <v>80656000</v>
      </c>
      <c r="P122" s="40">
        <v>1.1916583912611719E-3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429.95</v>
      </c>
      <c r="F123" s="37">
        <v>432.26666666666665</v>
      </c>
      <c r="G123" s="38">
        <v>425.63333333333333</v>
      </c>
      <c r="H123" s="38">
        <v>421.31666666666666</v>
      </c>
      <c r="I123" s="38">
        <v>414.68333333333334</v>
      </c>
      <c r="J123" s="38">
        <v>436.58333333333331</v>
      </c>
      <c r="K123" s="38">
        <v>443.21666666666664</v>
      </c>
      <c r="L123" s="38">
        <v>447.5333333333333</v>
      </c>
      <c r="M123" s="28">
        <v>438.9</v>
      </c>
      <c r="N123" s="28">
        <v>427.95</v>
      </c>
      <c r="O123" s="39">
        <v>28665000</v>
      </c>
      <c r="P123" s="40">
        <v>-4.5146726862302479E-3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2827.6</v>
      </c>
      <c r="F124" s="37">
        <v>2833.6833333333329</v>
      </c>
      <c r="G124" s="38">
        <v>2747.4666666666658</v>
      </c>
      <c r="H124" s="38">
        <v>2667.333333333333</v>
      </c>
      <c r="I124" s="38">
        <v>2581.1166666666659</v>
      </c>
      <c r="J124" s="38">
        <v>2913.8166666666657</v>
      </c>
      <c r="K124" s="38">
        <v>3000.0333333333328</v>
      </c>
      <c r="L124" s="38">
        <v>3080.1666666666656</v>
      </c>
      <c r="M124" s="28">
        <v>2919.9</v>
      </c>
      <c r="N124" s="28">
        <v>2753.55</v>
      </c>
      <c r="O124" s="39">
        <v>407750</v>
      </c>
      <c r="P124" s="40">
        <v>-9.7146326654523382E-3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678.7</v>
      </c>
      <c r="F125" s="37">
        <v>682.25</v>
      </c>
      <c r="G125" s="38">
        <v>672.7</v>
      </c>
      <c r="H125" s="38">
        <v>666.7</v>
      </c>
      <c r="I125" s="38">
        <v>657.15000000000009</v>
      </c>
      <c r="J125" s="38">
        <v>688.25</v>
      </c>
      <c r="K125" s="38">
        <v>697.8</v>
      </c>
      <c r="L125" s="38">
        <v>703.8</v>
      </c>
      <c r="M125" s="28">
        <v>691.8</v>
      </c>
      <c r="N125" s="28">
        <v>676.25</v>
      </c>
      <c r="O125" s="39">
        <v>29042550</v>
      </c>
      <c r="P125" s="40">
        <v>6.0465116279069769E-4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616.79999999999995</v>
      </c>
      <c r="F126" s="37">
        <v>617.30000000000007</v>
      </c>
      <c r="G126" s="38">
        <v>608.25000000000011</v>
      </c>
      <c r="H126" s="38">
        <v>599.70000000000005</v>
      </c>
      <c r="I126" s="38">
        <v>590.65000000000009</v>
      </c>
      <c r="J126" s="38">
        <v>625.85000000000014</v>
      </c>
      <c r="K126" s="38">
        <v>634.90000000000009</v>
      </c>
      <c r="L126" s="38">
        <v>643.45000000000016</v>
      </c>
      <c r="M126" s="28">
        <v>626.35</v>
      </c>
      <c r="N126" s="28">
        <v>608.75</v>
      </c>
      <c r="O126" s="39">
        <v>10230000</v>
      </c>
      <c r="P126" s="40">
        <v>-1.9410496046010063E-2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1933.85</v>
      </c>
      <c r="F127" s="37">
        <v>1932.1499999999999</v>
      </c>
      <c r="G127" s="38">
        <v>1916.9499999999998</v>
      </c>
      <c r="H127" s="38">
        <v>1900.05</v>
      </c>
      <c r="I127" s="38">
        <v>1884.85</v>
      </c>
      <c r="J127" s="38">
        <v>1949.0499999999997</v>
      </c>
      <c r="K127" s="38">
        <v>1964.25</v>
      </c>
      <c r="L127" s="38">
        <v>1981.1499999999996</v>
      </c>
      <c r="M127" s="28">
        <v>1947.35</v>
      </c>
      <c r="N127" s="28">
        <v>1915.25</v>
      </c>
      <c r="O127" s="39">
        <v>21128400</v>
      </c>
      <c r="P127" s="40">
        <v>-3.0387678834321091E-3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80.95</v>
      </c>
      <c r="F128" s="37">
        <v>81.716666666666669</v>
      </c>
      <c r="G128" s="38">
        <v>79.88333333333334</v>
      </c>
      <c r="H128" s="38">
        <v>78.816666666666677</v>
      </c>
      <c r="I128" s="38">
        <v>76.983333333333348</v>
      </c>
      <c r="J128" s="38">
        <v>82.783333333333331</v>
      </c>
      <c r="K128" s="38">
        <v>84.616666666666646</v>
      </c>
      <c r="L128" s="38">
        <v>85.683333333333323</v>
      </c>
      <c r="M128" s="28">
        <v>83.55</v>
      </c>
      <c r="N128" s="28">
        <v>80.650000000000006</v>
      </c>
      <c r="O128" s="39">
        <v>63547804</v>
      </c>
      <c r="P128" s="40">
        <v>1.7431061580225747E-2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2236.25</v>
      </c>
      <c r="F129" s="37">
        <v>2214.0833333333335</v>
      </c>
      <c r="G129" s="38">
        <v>2172.1166666666668</v>
      </c>
      <c r="H129" s="38">
        <v>2107.9833333333331</v>
      </c>
      <c r="I129" s="38">
        <v>2066.0166666666664</v>
      </c>
      <c r="J129" s="38">
        <v>2278.2166666666672</v>
      </c>
      <c r="K129" s="38">
        <v>2320.1833333333334</v>
      </c>
      <c r="L129" s="38">
        <v>2384.3166666666675</v>
      </c>
      <c r="M129" s="28">
        <v>2256.0500000000002</v>
      </c>
      <c r="N129" s="28">
        <v>2149.9499999999998</v>
      </c>
      <c r="O129" s="39">
        <v>1596750</v>
      </c>
      <c r="P129" s="40">
        <v>-1.889400921658986E-2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509.45</v>
      </c>
      <c r="F130" s="37">
        <v>512.35</v>
      </c>
      <c r="G130" s="38">
        <v>504.80000000000007</v>
      </c>
      <c r="H130" s="38">
        <v>500.15000000000003</v>
      </c>
      <c r="I130" s="38">
        <v>492.60000000000008</v>
      </c>
      <c r="J130" s="38">
        <v>517</v>
      </c>
      <c r="K130" s="38">
        <v>524.54999999999995</v>
      </c>
      <c r="L130" s="38">
        <v>529.20000000000005</v>
      </c>
      <c r="M130" s="28">
        <v>519.9</v>
      </c>
      <c r="N130" s="28">
        <v>507.7</v>
      </c>
      <c r="O130" s="39">
        <v>6227100</v>
      </c>
      <c r="P130" s="40">
        <v>-1.443209698369173E-3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414.1</v>
      </c>
      <c r="F131" s="37">
        <v>417.7</v>
      </c>
      <c r="G131" s="38">
        <v>408.79999999999995</v>
      </c>
      <c r="H131" s="38">
        <v>403.49999999999994</v>
      </c>
      <c r="I131" s="38">
        <v>394.59999999999991</v>
      </c>
      <c r="J131" s="38">
        <v>423</v>
      </c>
      <c r="K131" s="38">
        <v>431.9</v>
      </c>
      <c r="L131" s="38">
        <v>437.20000000000005</v>
      </c>
      <c r="M131" s="28">
        <v>426.6</v>
      </c>
      <c r="N131" s="28">
        <v>412.4</v>
      </c>
      <c r="O131" s="39">
        <v>14916000</v>
      </c>
      <c r="P131" s="40">
        <v>-3.0169050715214564E-2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1914.2</v>
      </c>
      <c r="F132" s="37">
        <v>1920.8166666666666</v>
      </c>
      <c r="G132" s="38">
        <v>1904.3833333333332</v>
      </c>
      <c r="H132" s="38">
        <v>1894.5666666666666</v>
      </c>
      <c r="I132" s="38">
        <v>1878.1333333333332</v>
      </c>
      <c r="J132" s="38">
        <v>1930.6333333333332</v>
      </c>
      <c r="K132" s="38">
        <v>1947.0666666666666</v>
      </c>
      <c r="L132" s="38">
        <v>1956.8833333333332</v>
      </c>
      <c r="M132" s="28">
        <v>1937.25</v>
      </c>
      <c r="N132" s="28">
        <v>1911</v>
      </c>
      <c r="O132" s="39">
        <v>9144600</v>
      </c>
      <c r="P132" s="40">
        <v>-1.8514344592201436E-2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4359.8500000000004</v>
      </c>
      <c r="F133" s="37">
        <v>4339.1500000000005</v>
      </c>
      <c r="G133" s="38">
        <v>4286.3000000000011</v>
      </c>
      <c r="H133" s="38">
        <v>4212.7500000000009</v>
      </c>
      <c r="I133" s="38">
        <v>4159.9000000000015</v>
      </c>
      <c r="J133" s="38">
        <v>4412.7000000000007</v>
      </c>
      <c r="K133" s="38">
        <v>4465.5500000000011</v>
      </c>
      <c r="L133" s="38">
        <v>4539.1000000000004</v>
      </c>
      <c r="M133" s="28">
        <v>4392</v>
      </c>
      <c r="N133" s="28">
        <v>4265.6000000000004</v>
      </c>
      <c r="O133" s="39">
        <v>1380450</v>
      </c>
      <c r="P133" s="40">
        <v>-2.2724859297016033E-2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3337.4</v>
      </c>
      <c r="F134" s="37">
        <v>3375.5666666666671</v>
      </c>
      <c r="G134" s="38">
        <v>3278.483333333334</v>
      </c>
      <c r="H134" s="38">
        <v>3219.5666666666671</v>
      </c>
      <c r="I134" s="38">
        <v>3122.483333333334</v>
      </c>
      <c r="J134" s="38">
        <v>3434.483333333334</v>
      </c>
      <c r="K134" s="38">
        <v>3531.5666666666671</v>
      </c>
      <c r="L134" s="38">
        <v>3590.483333333334</v>
      </c>
      <c r="M134" s="28">
        <v>3472.65</v>
      </c>
      <c r="N134" s="28">
        <v>3316.65</v>
      </c>
      <c r="O134" s="39">
        <v>1079800</v>
      </c>
      <c r="P134" s="40">
        <v>6.4261778040607134E-2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642.04999999999995</v>
      </c>
      <c r="F135" s="37">
        <v>637.25</v>
      </c>
      <c r="G135" s="38">
        <v>628.29999999999995</v>
      </c>
      <c r="H135" s="38">
        <v>614.54999999999995</v>
      </c>
      <c r="I135" s="38">
        <v>605.59999999999991</v>
      </c>
      <c r="J135" s="38">
        <v>651</v>
      </c>
      <c r="K135" s="38">
        <v>659.95</v>
      </c>
      <c r="L135" s="38">
        <v>673.7</v>
      </c>
      <c r="M135" s="28">
        <v>646.20000000000005</v>
      </c>
      <c r="N135" s="28">
        <v>623.5</v>
      </c>
      <c r="O135" s="39">
        <v>8094550</v>
      </c>
      <c r="P135" s="40">
        <v>-7.4088478366553231E-2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1293.2</v>
      </c>
      <c r="F136" s="37">
        <v>1282.75</v>
      </c>
      <c r="G136" s="38">
        <v>1263.2</v>
      </c>
      <c r="H136" s="38">
        <v>1233.2</v>
      </c>
      <c r="I136" s="38">
        <v>1213.6500000000001</v>
      </c>
      <c r="J136" s="38">
        <v>1312.75</v>
      </c>
      <c r="K136" s="38">
        <v>1332.3000000000002</v>
      </c>
      <c r="L136" s="38">
        <v>1362.3</v>
      </c>
      <c r="M136" s="28">
        <v>1302.3</v>
      </c>
      <c r="N136" s="28">
        <v>1252.75</v>
      </c>
      <c r="O136" s="39">
        <v>11664100</v>
      </c>
      <c r="P136" s="40">
        <v>-9.3341260404280618E-3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223.9</v>
      </c>
      <c r="F137" s="37">
        <v>225</v>
      </c>
      <c r="G137" s="38">
        <v>220.8</v>
      </c>
      <c r="H137" s="38">
        <v>217.70000000000002</v>
      </c>
      <c r="I137" s="38">
        <v>213.50000000000003</v>
      </c>
      <c r="J137" s="38">
        <v>228.1</v>
      </c>
      <c r="K137" s="38">
        <v>232.29999999999998</v>
      </c>
      <c r="L137" s="38">
        <v>235.39999999999998</v>
      </c>
      <c r="M137" s="28">
        <v>229.2</v>
      </c>
      <c r="N137" s="28">
        <v>221.9</v>
      </c>
      <c r="O137" s="39">
        <v>21096000</v>
      </c>
      <c r="P137" s="40">
        <v>5.9461631177179591E-2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98.65</v>
      </c>
      <c r="F138" s="37">
        <v>99.066666666666663</v>
      </c>
      <c r="G138" s="38">
        <v>97.583333333333329</v>
      </c>
      <c r="H138" s="38">
        <v>96.516666666666666</v>
      </c>
      <c r="I138" s="38">
        <v>95.033333333333331</v>
      </c>
      <c r="J138" s="38">
        <v>100.13333333333333</v>
      </c>
      <c r="K138" s="38">
        <v>101.61666666666667</v>
      </c>
      <c r="L138" s="38">
        <v>102.68333333333332</v>
      </c>
      <c r="M138" s="28">
        <v>100.55</v>
      </c>
      <c r="N138" s="28">
        <v>98</v>
      </c>
      <c r="O138" s="39">
        <v>34350000</v>
      </c>
      <c r="P138" s="40">
        <v>-2.2870797064345451E-2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512.5</v>
      </c>
      <c r="F139" s="37">
        <v>511.63333333333338</v>
      </c>
      <c r="G139" s="38">
        <v>508.36666666666679</v>
      </c>
      <c r="H139" s="38">
        <v>504.23333333333341</v>
      </c>
      <c r="I139" s="38">
        <v>500.96666666666681</v>
      </c>
      <c r="J139" s="38">
        <v>515.76666666666677</v>
      </c>
      <c r="K139" s="38">
        <v>519.0333333333333</v>
      </c>
      <c r="L139" s="38">
        <v>523.16666666666674</v>
      </c>
      <c r="M139" s="28">
        <v>514.9</v>
      </c>
      <c r="N139" s="28">
        <v>507.5</v>
      </c>
      <c r="O139" s="39">
        <v>7977600</v>
      </c>
      <c r="P139" s="40">
        <v>-2.2352941176470589E-2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9292.2999999999993</v>
      </c>
      <c r="F140" s="37">
        <v>9243.1999999999989</v>
      </c>
      <c r="G140" s="38">
        <v>9141.9499999999971</v>
      </c>
      <c r="H140" s="38">
        <v>8991.5999999999985</v>
      </c>
      <c r="I140" s="38">
        <v>8890.3499999999967</v>
      </c>
      <c r="J140" s="38">
        <v>9393.5499999999975</v>
      </c>
      <c r="K140" s="38">
        <v>9494.8000000000011</v>
      </c>
      <c r="L140" s="38">
        <v>9645.1499999999978</v>
      </c>
      <c r="M140" s="28">
        <v>9344.4500000000007</v>
      </c>
      <c r="N140" s="28">
        <v>9092.85</v>
      </c>
      <c r="O140" s="39">
        <v>3988800</v>
      </c>
      <c r="P140" s="40">
        <v>-9.4367736167676568E-3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852.6</v>
      </c>
      <c r="F141" s="37">
        <v>848.16666666666663</v>
      </c>
      <c r="G141" s="38">
        <v>835.23333333333323</v>
      </c>
      <c r="H141" s="38">
        <v>817.86666666666656</v>
      </c>
      <c r="I141" s="38">
        <v>804.93333333333317</v>
      </c>
      <c r="J141" s="38">
        <v>865.5333333333333</v>
      </c>
      <c r="K141" s="38">
        <v>878.4666666666667</v>
      </c>
      <c r="L141" s="38">
        <v>895.83333333333337</v>
      </c>
      <c r="M141" s="28">
        <v>861.1</v>
      </c>
      <c r="N141" s="28">
        <v>830.8</v>
      </c>
      <c r="O141" s="39">
        <v>18270000</v>
      </c>
      <c r="P141" s="40">
        <v>-9.9908558268703221E-3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1226.5</v>
      </c>
      <c r="F142" s="37">
        <v>1231.5166666666667</v>
      </c>
      <c r="G142" s="38">
        <v>1208.9833333333333</v>
      </c>
      <c r="H142" s="38">
        <v>1191.4666666666667</v>
      </c>
      <c r="I142" s="38">
        <v>1168.9333333333334</v>
      </c>
      <c r="J142" s="38">
        <v>1249.0333333333333</v>
      </c>
      <c r="K142" s="38">
        <v>1271.5666666666666</v>
      </c>
      <c r="L142" s="38">
        <v>1289.0833333333333</v>
      </c>
      <c r="M142" s="28">
        <v>1254.05</v>
      </c>
      <c r="N142" s="28">
        <v>1214</v>
      </c>
      <c r="O142" s="39">
        <v>3532400</v>
      </c>
      <c r="P142" s="40">
        <v>-9.7555505718771029E-3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1328.15</v>
      </c>
      <c r="F143" s="37">
        <v>1340.6166666666668</v>
      </c>
      <c r="G143" s="38">
        <v>1311.2333333333336</v>
      </c>
      <c r="H143" s="38">
        <v>1294.3166666666668</v>
      </c>
      <c r="I143" s="38">
        <v>1264.9333333333336</v>
      </c>
      <c r="J143" s="38">
        <v>1357.5333333333335</v>
      </c>
      <c r="K143" s="38">
        <v>1386.9166666666667</v>
      </c>
      <c r="L143" s="38">
        <v>1403.8333333333335</v>
      </c>
      <c r="M143" s="28">
        <v>1370</v>
      </c>
      <c r="N143" s="28">
        <v>1323.7</v>
      </c>
      <c r="O143" s="39">
        <v>1176000</v>
      </c>
      <c r="P143" s="40">
        <v>-1.7543859649122806E-2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850.55</v>
      </c>
      <c r="F144" s="37">
        <v>836.34999999999991</v>
      </c>
      <c r="G144" s="38">
        <v>814.29999999999984</v>
      </c>
      <c r="H144" s="38">
        <v>778.05</v>
      </c>
      <c r="I144" s="38">
        <v>755.99999999999989</v>
      </c>
      <c r="J144" s="38">
        <v>872.5999999999998</v>
      </c>
      <c r="K144" s="38">
        <v>894.65</v>
      </c>
      <c r="L144" s="38">
        <v>930.89999999999975</v>
      </c>
      <c r="M144" s="28">
        <v>858.4</v>
      </c>
      <c r="N144" s="28">
        <v>800.1</v>
      </c>
      <c r="O144" s="39">
        <v>2056600</v>
      </c>
      <c r="P144" s="40">
        <v>-8.771929824561403E-3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860.85</v>
      </c>
      <c r="F145" s="37">
        <v>855.23333333333323</v>
      </c>
      <c r="G145" s="38">
        <v>842.46666666666647</v>
      </c>
      <c r="H145" s="38">
        <v>824.08333333333326</v>
      </c>
      <c r="I145" s="38">
        <v>811.31666666666649</v>
      </c>
      <c r="J145" s="38">
        <v>873.61666666666645</v>
      </c>
      <c r="K145" s="38">
        <v>886.3833333333331</v>
      </c>
      <c r="L145" s="38">
        <v>904.76666666666642</v>
      </c>
      <c r="M145" s="28">
        <v>868</v>
      </c>
      <c r="N145" s="28">
        <v>836.85</v>
      </c>
      <c r="O145" s="39">
        <v>3171200</v>
      </c>
      <c r="P145" s="40">
        <v>3.2022910700338456E-2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3113.6</v>
      </c>
      <c r="F146" s="37">
        <v>3096.9333333333329</v>
      </c>
      <c r="G146" s="38">
        <v>3057.3666666666659</v>
      </c>
      <c r="H146" s="38">
        <v>3001.1333333333328</v>
      </c>
      <c r="I146" s="38">
        <v>2961.5666666666657</v>
      </c>
      <c r="J146" s="38">
        <v>3153.1666666666661</v>
      </c>
      <c r="K146" s="38">
        <v>3192.7333333333327</v>
      </c>
      <c r="L146" s="38">
        <v>3248.9666666666662</v>
      </c>
      <c r="M146" s="28">
        <v>3136.5</v>
      </c>
      <c r="N146" s="28">
        <v>3040.7</v>
      </c>
      <c r="O146" s="39">
        <v>2752000</v>
      </c>
      <c r="P146" s="40">
        <v>-2.4459411556185751E-2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122.8</v>
      </c>
      <c r="F147" s="37">
        <v>123.36666666666666</v>
      </c>
      <c r="G147" s="38">
        <v>121.88333333333333</v>
      </c>
      <c r="H147" s="38">
        <v>120.96666666666667</v>
      </c>
      <c r="I147" s="38">
        <v>119.48333333333333</v>
      </c>
      <c r="J147" s="38">
        <v>124.28333333333332</v>
      </c>
      <c r="K147" s="38">
        <v>125.76666666666664</v>
      </c>
      <c r="L147" s="38">
        <v>126.68333333333331</v>
      </c>
      <c r="M147" s="28">
        <v>124.85</v>
      </c>
      <c r="N147" s="28">
        <v>122.45</v>
      </c>
      <c r="O147" s="39">
        <v>45346500</v>
      </c>
      <c r="P147" s="40">
        <v>-4.9372963365261185E-3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2024.85</v>
      </c>
      <c r="F148" s="37">
        <v>2019.1666666666667</v>
      </c>
      <c r="G148" s="38">
        <v>1996.6833333333334</v>
      </c>
      <c r="H148" s="38">
        <v>1968.5166666666667</v>
      </c>
      <c r="I148" s="38">
        <v>1946.0333333333333</v>
      </c>
      <c r="J148" s="38">
        <v>2047.3333333333335</v>
      </c>
      <c r="K148" s="38">
        <v>2069.8166666666666</v>
      </c>
      <c r="L148" s="38">
        <v>2097.9833333333336</v>
      </c>
      <c r="M148" s="28">
        <v>2041.65</v>
      </c>
      <c r="N148" s="28">
        <v>1991</v>
      </c>
      <c r="O148" s="39">
        <v>2110325</v>
      </c>
      <c r="P148" s="40">
        <v>-1.6555211221660416E-2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86272.4</v>
      </c>
      <c r="F149" s="37">
        <v>86098.583333333328</v>
      </c>
      <c r="G149" s="38">
        <v>84597.166666666657</v>
      </c>
      <c r="H149" s="38">
        <v>82921.933333333334</v>
      </c>
      <c r="I149" s="38">
        <v>81420.516666666663</v>
      </c>
      <c r="J149" s="38">
        <v>87773.816666666651</v>
      </c>
      <c r="K149" s="38">
        <v>89275.233333333308</v>
      </c>
      <c r="L149" s="38">
        <v>90950.466666666645</v>
      </c>
      <c r="M149" s="28">
        <v>87600</v>
      </c>
      <c r="N149" s="28">
        <v>84423.35</v>
      </c>
      <c r="O149" s="39">
        <v>70460</v>
      </c>
      <c r="P149" s="40">
        <v>2.7712952158693117E-2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1023.05</v>
      </c>
      <c r="F150" s="37">
        <v>1026.6166666666668</v>
      </c>
      <c r="G150" s="38">
        <v>1011.7333333333336</v>
      </c>
      <c r="H150" s="38">
        <v>1000.4166666666667</v>
      </c>
      <c r="I150" s="38">
        <v>985.53333333333353</v>
      </c>
      <c r="J150" s="38">
        <v>1037.9333333333336</v>
      </c>
      <c r="K150" s="38">
        <v>1052.8166666666668</v>
      </c>
      <c r="L150" s="38">
        <v>1064.1333333333337</v>
      </c>
      <c r="M150" s="28">
        <v>1041.5</v>
      </c>
      <c r="N150" s="28">
        <v>1015.3</v>
      </c>
      <c r="O150" s="39">
        <v>7809750</v>
      </c>
      <c r="P150" s="40">
        <v>0.12414984346324084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74.650000000000006</v>
      </c>
      <c r="F151" s="37">
        <v>75.533333333333346</v>
      </c>
      <c r="G151" s="38">
        <v>73.416666666666686</v>
      </c>
      <c r="H151" s="38">
        <v>72.183333333333337</v>
      </c>
      <c r="I151" s="38">
        <v>70.066666666666677</v>
      </c>
      <c r="J151" s="38">
        <v>76.766666666666694</v>
      </c>
      <c r="K151" s="38">
        <v>78.88333333333334</v>
      </c>
      <c r="L151" s="38">
        <v>80.116666666666703</v>
      </c>
      <c r="M151" s="28">
        <v>77.650000000000006</v>
      </c>
      <c r="N151" s="28">
        <v>74.3</v>
      </c>
      <c r="O151" s="39">
        <v>69916750</v>
      </c>
      <c r="P151" s="40">
        <v>2.4473782538298669E-2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4016.4</v>
      </c>
      <c r="F152" s="37">
        <v>4034.9500000000003</v>
      </c>
      <c r="G152" s="38">
        <v>3941.9500000000007</v>
      </c>
      <c r="H152" s="38">
        <v>3867.5000000000005</v>
      </c>
      <c r="I152" s="38">
        <v>3774.5000000000009</v>
      </c>
      <c r="J152" s="38">
        <v>4109.4000000000005</v>
      </c>
      <c r="K152" s="38">
        <v>4202.3999999999996</v>
      </c>
      <c r="L152" s="38">
        <v>4276.8500000000004</v>
      </c>
      <c r="M152" s="28">
        <v>4127.95</v>
      </c>
      <c r="N152" s="28">
        <v>3960.5</v>
      </c>
      <c r="O152" s="39">
        <v>1828875</v>
      </c>
      <c r="P152" s="40">
        <v>1.2317799219872716E-3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4641.3999999999996</v>
      </c>
      <c r="F153" s="37">
        <v>4649.7166666666672</v>
      </c>
      <c r="G153" s="38">
        <v>4587.1333333333341</v>
      </c>
      <c r="H153" s="38">
        <v>4532.8666666666668</v>
      </c>
      <c r="I153" s="38">
        <v>4470.2833333333338</v>
      </c>
      <c r="J153" s="38">
        <v>4703.9833333333345</v>
      </c>
      <c r="K153" s="38">
        <v>4766.5666666666666</v>
      </c>
      <c r="L153" s="38">
        <v>4820.8333333333348</v>
      </c>
      <c r="M153" s="28">
        <v>4712.3</v>
      </c>
      <c r="N153" s="28">
        <v>4595.45</v>
      </c>
      <c r="O153" s="39">
        <v>554400</v>
      </c>
      <c r="P153" s="40">
        <v>-6.8520757758968156E-3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18777.7</v>
      </c>
      <c r="F154" s="37">
        <v>18662.716666666667</v>
      </c>
      <c r="G154" s="38">
        <v>18457.983333333334</v>
      </c>
      <c r="H154" s="38">
        <v>18138.266666666666</v>
      </c>
      <c r="I154" s="38">
        <v>17933.533333333333</v>
      </c>
      <c r="J154" s="38">
        <v>18982.433333333334</v>
      </c>
      <c r="K154" s="38">
        <v>19187.166666666672</v>
      </c>
      <c r="L154" s="38">
        <v>19506.883333333335</v>
      </c>
      <c r="M154" s="28">
        <v>18867.45</v>
      </c>
      <c r="N154" s="28">
        <v>18343</v>
      </c>
      <c r="O154" s="39">
        <v>299320</v>
      </c>
      <c r="P154" s="40">
        <v>-6.5055762081784388E-3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126.2</v>
      </c>
      <c r="F155" s="37">
        <v>126.06666666666668</v>
      </c>
      <c r="G155" s="38">
        <v>124.78333333333336</v>
      </c>
      <c r="H155" s="38">
        <v>123.36666666666669</v>
      </c>
      <c r="I155" s="38">
        <v>122.08333333333337</v>
      </c>
      <c r="J155" s="38">
        <v>127.48333333333335</v>
      </c>
      <c r="K155" s="38">
        <v>128.76666666666668</v>
      </c>
      <c r="L155" s="38">
        <v>130.18333333333334</v>
      </c>
      <c r="M155" s="28">
        <v>127.35</v>
      </c>
      <c r="N155" s="28">
        <v>124.65</v>
      </c>
      <c r="O155" s="39">
        <v>55646850</v>
      </c>
      <c r="P155" s="40">
        <v>-1.0366398570151921E-2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171.2</v>
      </c>
      <c r="F156" s="37">
        <v>172.19999999999996</v>
      </c>
      <c r="G156" s="38">
        <v>169.79999999999993</v>
      </c>
      <c r="H156" s="38">
        <v>168.39999999999998</v>
      </c>
      <c r="I156" s="38">
        <v>165.99999999999994</v>
      </c>
      <c r="J156" s="38">
        <v>173.59999999999991</v>
      </c>
      <c r="K156" s="38">
        <v>175.99999999999994</v>
      </c>
      <c r="L156" s="38">
        <v>177.39999999999989</v>
      </c>
      <c r="M156" s="28">
        <v>174.6</v>
      </c>
      <c r="N156" s="28">
        <v>170.8</v>
      </c>
      <c r="O156" s="39">
        <v>73364700</v>
      </c>
      <c r="P156" s="40">
        <v>-2.0471841704718417E-2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1018.05</v>
      </c>
      <c r="F157" s="37">
        <v>1021.4500000000002</v>
      </c>
      <c r="G157" s="38">
        <v>1003.4000000000003</v>
      </c>
      <c r="H157" s="38">
        <v>988.75000000000011</v>
      </c>
      <c r="I157" s="38">
        <v>970.70000000000027</v>
      </c>
      <c r="J157" s="38">
        <v>1036.1000000000004</v>
      </c>
      <c r="K157" s="38">
        <v>1054.1500000000003</v>
      </c>
      <c r="L157" s="38">
        <v>1068.8000000000004</v>
      </c>
      <c r="M157" s="28">
        <v>1039.5</v>
      </c>
      <c r="N157" s="28">
        <v>1006.8</v>
      </c>
      <c r="O157" s="39">
        <v>5002200</v>
      </c>
      <c r="P157" s="40">
        <v>2.7462257368799425E-2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3008.95</v>
      </c>
      <c r="F158" s="37">
        <v>3022.5666666666671</v>
      </c>
      <c r="G158" s="38">
        <v>2982.3833333333341</v>
      </c>
      <c r="H158" s="38">
        <v>2955.8166666666671</v>
      </c>
      <c r="I158" s="38">
        <v>2915.6333333333341</v>
      </c>
      <c r="J158" s="38">
        <v>3049.1333333333341</v>
      </c>
      <c r="K158" s="38">
        <v>3089.3166666666675</v>
      </c>
      <c r="L158" s="38">
        <v>3115.8833333333341</v>
      </c>
      <c r="M158" s="28">
        <v>3062.75</v>
      </c>
      <c r="N158" s="28">
        <v>2996</v>
      </c>
      <c r="O158" s="39">
        <v>599800</v>
      </c>
      <c r="P158" s="40">
        <v>3.3425223983459686E-2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130.6</v>
      </c>
      <c r="F159" s="37">
        <v>131.78333333333333</v>
      </c>
      <c r="G159" s="38">
        <v>128.81666666666666</v>
      </c>
      <c r="H159" s="38">
        <v>127.03333333333333</v>
      </c>
      <c r="I159" s="38">
        <v>124.06666666666666</v>
      </c>
      <c r="J159" s="38">
        <v>133.56666666666666</v>
      </c>
      <c r="K159" s="38">
        <v>136.5333333333333</v>
      </c>
      <c r="L159" s="38">
        <v>138.31666666666666</v>
      </c>
      <c r="M159" s="28">
        <v>134.75</v>
      </c>
      <c r="N159" s="28">
        <v>130</v>
      </c>
      <c r="O159" s="39">
        <v>46912250</v>
      </c>
      <c r="P159" s="40">
        <v>-6.7655689598956634E-3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48662.75</v>
      </c>
      <c r="F160" s="37">
        <v>48496.116666666661</v>
      </c>
      <c r="G160" s="38">
        <v>48103.333333333321</v>
      </c>
      <c r="H160" s="38">
        <v>47543.916666666657</v>
      </c>
      <c r="I160" s="38">
        <v>47151.133333333317</v>
      </c>
      <c r="J160" s="38">
        <v>49055.533333333326</v>
      </c>
      <c r="K160" s="38">
        <v>49448.316666666666</v>
      </c>
      <c r="L160" s="38">
        <v>50007.73333333333</v>
      </c>
      <c r="M160" s="28">
        <v>48888.9</v>
      </c>
      <c r="N160" s="28">
        <v>47936.7</v>
      </c>
      <c r="O160" s="39">
        <v>106590</v>
      </c>
      <c r="P160" s="40">
        <v>-5.5975370836831798E-3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944.3</v>
      </c>
      <c r="F161" s="37">
        <v>953.5333333333333</v>
      </c>
      <c r="G161" s="38">
        <v>930.81666666666661</v>
      </c>
      <c r="H161" s="38">
        <v>917.33333333333326</v>
      </c>
      <c r="I161" s="38">
        <v>894.61666666666656</v>
      </c>
      <c r="J161" s="38">
        <v>967.01666666666665</v>
      </c>
      <c r="K161" s="38">
        <v>989.73333333333335</v>
      </c>
      <c r="L161" s="38">
        <v>1003.2166666666667</v>
      </c>
      <c r="M161" s="28">
        <v>976.25</v>
      </c>
      <c r="N161" s="28">
        <v>940.05</v>
      </c>
      <c r="O161" s="39">
        <v>6761975</v>
      </c>
      <c r="P161" s="40">
        <v>1.0992590179952774E-3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3168.8</v>
      </c>
      <c r="F162" s="37">
        <v>3165.9333333333329</v>
      </c>
      <c r="G162" s="38">
        <v>3127.8666666666659</v>
      </c>
      <c r="H162" s="38">
        <v>3086.9333333333329</v>
      </c>
      <c r="I162" s="38">
        <v>3048.8666666666659</v>
      </c>
      <c r="J162" s="38">
        <v>3206.8666666666659</v>
      </c>
      <c r="K162" s="38">
        <v>3244.9333333333325</v>
      </c>
      <c r="L162" s="38">
        <v>3285.8666666666659</v>
      </c>
      <c r="M162" s="28">
        <v>3204</v>
      </c>
      <c r="N162" s="28">
        <v>3125</v>
      </c>
      <c r="O162" s="39">
        <v>731700</v>
      </c>
      <c r="P162" s="40">
        <v>-3.6158861885002967E-2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208.75</v>
      </c>
      <c r="F163" s="37">
        <v>209.46666666666667</v>
      </c>
      <c r="G163" s="38">
        <v>207.18333333333334</v>
      </c>
      <c r="H163" s="38">
        <v>205.61666666666667</v>
      </c>
      <c r="I163" s="38">
        <v>203.33333333333334</v>
      </c>
      <c r="J163" s="38">
        <v>211.03333333333333</v>
      </c>
      <c r="K163" s="38">
        <v>213.31666666666669</v>
      </c>
      <c r="L163" s="38">
        <v>214.88333333333333</v>
      </c>
      <c r="M163" s="28">
        <v>211.75</v>
      </c>
      <c r="N163" s="28">
        <v>207.9</v>
      </c>
      <c r="O163" s="39">
        <v>14994000</v>
      </c>
      <c r="P163" s="40">
        <v>-7.5456711675933284E-3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112.9</v>
      </c>
      <c r="F164" s="37">
        <v>113.38333333333334</v>
      </c>
      <c r="G164" s="38">
        <v>112.06666666666668</v>
      </c>
      <c r="H164" s="38">
        <v>111.23333333333333</v>
      </c>
      <c r="I164" s="38">
        <v>109.91666666666667</v>
      </c>
      <c r="J164" s="38">
        <v>114.21666666666668</v>
      </c>
      <c r="K164" s="38">
        <v>115.53333333333335</v>
      </c>
      <c r="L164" s="38">
        <v>116.36666666666669</v>
      </c>
      <c r="M164" s="28">
        <v>114.7</v>
      </c>
      <c r="N164" s="28">
        <v>112.55</v>
      </c>
      <c r="O164" s="39">
        <v>57480200</v>
      </c>
      <c r="P164" s="40">
        <v>1.9463382449967013E-2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2812.75</v>
      </c>
      <c r="F165" s="37">
        <v>2804.9666666666667</v>
      </c>
      <c r="G165" s="38">
        <v>2773.9333333333334</v>
      </c>
      <c r="H165" s="38">
        <v>2735.1166666666668</v>
      </c>
      <c r="I165" s="38">
        <v>2704.0833333333335</v>
      </c>
      <c r="J165" s="38">
        <v>2843.7833333333333</v>
      </c>
      <c r="K165" s="38">
        <v>2874.8166666666671</v>
      </c>
      <c r="L165" s="38">
        <v>2913.6333333333332</v>
      </c>
      <c r="M165" s="28">
        <v>2836</v>
      </c>
      <c r="N165" s="28">
        <v>2766.15</v>
      </c>
      <c r="O165" s="39">
        <v>2547750</v>
      </c>
      <c r="P165" s="40">
        <v>-7.7889202609288284E-3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3134.25</v>
      </c>
      <c r="F166" s="37">
        <v>3129.4500000000003</v>
      </c>
      <c r="G166" s="38">
        <v>3086.0500000000006</v>
      </c>
      <c r="H166" s="38">
        <v>3037.8500000000004</v>
      </c>
      <c r="I166" s="38">
        <v>2994.4500000000007</v>
      </c>
      <c r="J166" s="38">
        <v>3177.6500000000005</v>
      </c>
      <c r="K166" s="38">
        <v>3221.05</v>
      </c>
      <c r="L166" s="38">
        <v>3269.2500000000005</v>
      </c>
      <c r="M166" s="28">
        <v>3172.85</v>
      </c>
      <c r="N166" s="28">
        <v>3081.25</v>
      </c>
      <c r="O166" s="39">
        <v>1733750</v>
      </c>
      <c r="P166" s="40">
        <v>-2.5888105853588378E-3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40.549999999999997</v>
      </c>
      <c r="F167" s="37">
        <v>40.616666666666667</v>
      </c>
      <c r="G167" s="38">
        <v>39.683333333333337</v>
      </c>
      <c r="H167" s="38">
        <v>38.81666666666667</v>
      </c>
      <c r="I167" s="38">
        <v>37.88333333333334</v>
      </c>
      <c r="J167" s="38">
        <v>41.483333333333334</v>
      </c>
      <c r="K167" s="38">
        <v>42.416666666666657</v>
      </c>
      <c r="L167" s="38">
        <v>43.283333333333331</v>
      </c>
      <c r="M167" s="28">
        <v>41.55</v>
      </c>
      <c r="N167" s="28">
        <v>39.75</v>
      </c>
      <c r="O167" s="39">
        <v>251520000</v>
      </c>
      <c r="P167" s="40">
        <v>-2.5438819638768761E-4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2573.3000000000002</v>
      </c>
      <c r="F168" s="37">
        <v>2576.4500000000003</v>
      </c>
      <c r="G168" s="38">
        <v>2554.2500000000005</v>
      </c>
      <c r="H168" s="38">
        <v>2535.2000000000003</v>
      </c>
      <c r="I168" s="38">
        <v>2513.0000000000005</v>
      </c>
      <c r="J168" s="38">
        <v>2595.5000000000005</v>
      </c>
      <c r="K168" s="38">
        <v>2617.7000000000003</v>
      </c>
      <c r="L168" s="38">
        <v>2636.7500000000005</v>
      </c>
      <c r="M168" s="28">
        <v>2598.65</v>
      </c>
      <c r="N168" s="28">
        <v>2557.4</v>
      </c>
      <c r="O168" s="39">
        <v>862200</v>
      </c>
      <c r="P168" s="40">
        <v>-4.2000000000000003E-2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233.3</v>
      </c>
      <c r="F169" s="37">
        <v>234.41666666666666</v>
      </c>
      <c r="G169" s="38">
        <v>230.5333333333333</v>
      </c>
      <c r="H169" s="38">
        <v>227.76666666666665</v>
      </c>
      <c r="I169" s="38">
        <v>223.8833333333333</v>
      </c>
      <c r="J169" s="38">
        <v>237.18333333333331</v>
      </c>
      <c r="K169" s="38">
        <v>241.06666666666669</v>
      </c>
      <c r="L169" s="38">
        <v>243.83333333333331</v>
      </c>
      <c r="M169" s="28">
        <v>238.3</v>
      </c>
      <c r="N169" s="28">
        <v>231.65</v>
      </c>
      <c r="O169" s="39">
        <v>41442300</v>
      </c>
      <c r="P169" s="40">
        <v>-2.3662616881877742E-2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1781.6</v>
      </c>
      <c r="F170" s="37">
        <v>1764.3333333333333</v>
      </c>
      <c r="G170" s="38">
        <v>1739.7666666666664</v>
      </c>
      <c r="H170" s="38">
        <v>1697.9333333333332</v>
      </c>
      <c r="I170" s="38">
        <v>1673.3666666666663</v>
      </c>
      <c r="J170" s="38">
        <v>1806.1666666666665</v>
      </c>
      <c r="K170" s="38">
        <v>1830.7333333333336</v>
      </c>
      <c r="L170" s="38">
        <v>1872.5666666666666</v>
      </c>
      <c r="M170" s="28">
        <v>1788.9</v>
      </c>
      <c r="N170" s="28">
        <v>1722.5</v>
      </c>
      <c r="O170" s="39">
        <v>4673988</v>
      </c>
      <c r="P170" s="40">
        <v>-4.6417005729469399E-2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173.5</v>
      </c>
      <c r="F171" s="37">
        <v>175.13333333333335</v>
      </c>
      <c r="G171" s="38">
        <v>171.41666666666671</v>
      </c>
      <c r="H171" s="38">
        <v>169.33333333333337</v>
      </c>
      <c r="I171" s="38">
        <v>165.61666666666673</v>
      </c>
      <c r="J171" s="38">
        <v>177.2166666666667</v>
      </c>
      <c r="K171" s="38">
        <v>180.93333333333334</v>
      </c>
      <c r="L171" s="38">
        <v>183.01666666666668</v>
      </c>
      <c r="M171" s="28">
        <v>178.85</v>
      </c>
      <c r="N171" s="28">
        <v>173.05</v>
      </c>
      <c r="O171" s="39">
        <v>11945500</v>
      </c>
      <c r="P171" s="40">
        <v>3.5283740076448105E-3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763.2</v>
      </c>
      <c r="F172" s="37">
        <v>755.31666666666661</v>
      </c>
      <c r="G172" s="38">
        <v>732.18333333333317</v>
      </c>
      <c r="H172" s="38">
        <v>701.16666666666652</v>
      </c>
      <c r="I172" s="38">
        <v>678.03333333333308</v>
      </c>
      <c r="J172" s="38">
        <v>786.33333333333326</v>
      </c>
      <c r="K172" s="38">
        <v>809.4666666666667</v>
      </c>
      <c r="L172" s="38">
        <v>840.48333333333335</v>
      </c>
      <c r="M172" s="28">
        <v>778.45</v>
      </c>
      <c r="N172" s="28">
        <v>724.3</v>
      </c>
      <c r="O172" s="39">
        <v>4437850</v>
      </c>
      <c r="P172" s="40">
        <v>1.4377307169224791E-2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124.9</v>
      </c>
      <c r="F173" s="37">
        <v>125.40000000000002</v>
      </c>
      <c r="G173" s="38">
        <v>123.85000000000004</v>
      </c>
      <c r="H173" s="38">
        <v>122.80000000000001</v>
      </c>
      <c r="I173" s="38">
        <v>121.25000000000003</v>
      </c>
      <c r="J173" s="38">
        <v>126.45000000000005</v>
      </c>
      <c r="K173" s="38">
        <v>128.00000000000003</v>
      </c>
      <c r="L173" s="38">
        <v>129.05000000000007</v>
      </c>
      <c r="M173" s="28">
        <v>126.95</v>
      </c>
      <c r="N173" s="28">
        <v>124.35</v>
      </c>
      <c r="O173" s="39">
        <v>61940000</v>
      </c>
      <c r="P173" s="40">
        <v>-1.494910941475827E-2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103.25</v>
      </c>
      <c r="F174" s="37">
        <v>103.81666666666666</v>
      </c>
      <c r="G174" s="38">
        <v>102.53333333333333</v>
      </c>
      <c r="H174" s="38">
        <v>101.81666666666666</v>
      </c>
      <c r="I174" s="38">
        <v>100.53333333333333</v>
      </c>
      <c r="J174" s="38">
        <v>104.53333333333333</v>
      </c>
      <c r="K174" s="38">
        <v>105.81666666666666</v>
      </c>
      <c r="L174" s="38">
        <v>106.53333333333333</v>
      </c>
      <c r="M174" s="28">
        <v>105.1</v>
      </c>
      <c r="N174" s="28">
        <v>103.1</v>
      </c>
      <c r="O174" s="39">
        <v>35352000</v>
      </c>
      <c r="P174" s="40">
        <v>1.5862068965517243E-2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44833</v>
      </c>
      <c r="E175" s="37">
        <v>2503.9499999999998</v>
      </c>
      <c r="F175" s="37">
        <v>2507.5499999999997</v>
      </c>
      <c r="G175" s="38">
        <v>2485.0999999999995</v>
      </c>
      <c r="H175" s="38">
        <v>2466.2499999999995</v>
      </c>
      <c r="I175" s="38">
        <v>2443.7999999999993</v>
      </c>
      <c r="J175" s="38">
        <v>2526.3999999999996</v>
      </c>
      <c r="K175" s="38">
        <v>2548.8499999999995</v>
      </c>
      <c r="L175" s="38">
        <v>2567.6999999999998</v>
      </c>
      <c r="M175" s="28">
        <v>2530</v>
      </c>
      <c r="N175" s="28">
        <v>2488.6999999999998</v>
      </c>
      <c r="O175" s="39">
        <v>36408250</v>
      </c>
      <c r="P175" s="40">
        <v>-4.3005018391653336E-3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79.2</v>
      </c>
      <c r="F176" s="37">
        <v>79.616666666666674</v>
      </c>
      <c r="G176" s="38">
        <v>78.333333333333343</v>
      </c>
      <c r="H176" s="38">
        <v>77.466666666666669</v>
      </c>
      <c r="I176" s="38">
        <v>76.183333333333337</v>
      </c>
      <c r="J176" s="38">
        <v>80.483333333333348</v>
      </c>
      <c r="K176" s="38">
        <v>81.76666666666668</v>
      </c>
      <c r="L176" s="38">
        <v>82.633333333333354</v>
      </c>
      <c r="M176" s="28">
        <v>80.900000000000006</v>
      </c>
      <c r="N176" s="28">
        <v>78.75</v>
      </c>
      <c r="O176" s="39">
        <v>102756000</v>
      </c>
      <c r="P176" s="40">
        <v>-3.7810482229073353E-3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945.95</v>
      </c>
      <c r="F177" s="37">
        <v>943.2166666666667</v>
      </c>
      <c r="G177" s="38">
        <v>933.48333333333335</v>
      </c>
      <c r="H177" s="38">
        <v>921.01666666666665</v>
      </c>
      <c r="I177" s="38">
        <v>911.2833333333333</v>
      </c>
      <c r="J177" s="38">
        <v>955.68333333333339</v>
      </c>
      <c r="K177" s="38">
        <v>965.41666666666674</v>
      </c>
      <c r="L177" s="38">
        <v>977.88333333333344</v>
      </c>
      <c r="M177" s="28">
        <v>952.95</v>
      </c>
      <c r="N177" s="28">
        <v>930.75</v>
      </c>
      <c r="O177" s="39">
        <v>4671200</v>
      </c>
      <c r="P177" s="40">
        <v>-1.5511718091384252E-2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1302.75</v>
      </c>
      <c r="F178" s="37">
        <v>1295.5166666666667</v>
      </c>
      <c r="G178" s="38">
        <v>1282.0333333333333</v>
      </c>
      <c r="H178" s="38">
        <v>1261.3166666666666</v>
      </c>
      <c r="I178" s="38">
        <v>1247.8333333333333</v>
      </c>
      <c r="J178" s="38">
        <v>1316.2333333333333</v>
      </c>
      <c r="K178" s="38">
        <v>1329.7166666666665</v>
      </c>
      <c r="L178" s="38">
        <v>1350.4333333333334</v>
      </c>
      <c r="M178" s="28">
        <v>1309</v>
      </c>
      <c r="N178" s="28">
        <v>1274.8</v>
      </c>
      <c r="O178" s="39">
        <v>5617500</v>
      </c>
      <c r="P178" s="40">
        <v>-5.3120849933598934E-3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569.9</v>
      </c>
      <c r="F179" s="37">
        <v>567.33333333333337</v>
      </c>
      <c r="G179" s="38">
        <v>562.91666666666674</v>
      </c>
      <c r="H179" s="38">
        <v>555.93333333333339</v>
      </c>
      <c r="I179" s="38">
        <v>551.51666666666677</v>
      </c>
      <c r="J179" s="38">
        <v>574.31666666666672</v>
      </c>
      <c r="K179" s="38">
        <v>578.73333333333346</v>
      </c>
      <c r="L179" s="38">
        <v>585.7166666666667</v>
      </c>
      <c r="M179" s="28">
        <v>571.75</v>
      </c>
      <c r="N179" s="28">
        <v>560.35</v>
      </c>
      <c r="O179" s="39">
        <v>53568000</v>
      </c>
      <c r="P179" s="40">
        <v>2.9015991931998272E-2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23359.45</v>
      </c>
      <c r="F180" s="37">
        <v>23297.033333333336</v>
      </c>
      <c r="G180" s="38">
        <v>22895.166666666672</v>
      </c>
      <c r="H180" s="38">
        <v>22430.883333333335</v>
      </c>
      <c r="I180" s="38">
        <v>22029.01666666667</v>
      </c>
      <c r="J180" s="38">
        <v>23761.316666666673</v>
      </c>
      <c r="K180" s="38">
        <v>24163.183333333334</v>
      </c>
      <c r="L180" s="38">
        <v>24627.466666666674</v>
      </c>
      <c r="M180" s="28">
        <v>23698.9</v>
      </c>
      <c r="N180" s="28">
        <v>22832.75</v>
      </c>
      <c r="O180" s="39">
        <v>494400</v>
      </c>
      <c r="P180" s="40">
        <v>-1.0655860723397869E-2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2970.95</v>
      </c>
      <c r="F181" s="37">
        <v>2969.35</v>
      </c>
      <c r="G181" s="38">
        <v>2942.7</v>
      </c>
      <c r="H181" s="38">
        <v>2914.45</v>
      </c>
      <c r="I181" s="38">
        <v>2887.7999999999997</v>
      </c>
      <c r="J181" s="38">
        <v>2997.6</v>
      </c>
      <c r="K181" s="38">
        <v>3024.2500000000005</v>
      </c>
      <c r="L181" s="38">
        <v>3052.5</v>
      </c>
      <c r="M181" s="28">
        <v>2996</v>
      </c>
      <c r="N181" s="28">
        <v>2941.1</v>
      </c>
      <c r="O181" s="39">
        <v>1606825</v>
      </c>
      <c r="P181" s="40">
        <v>-2.9010238907849831E-3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2689.95</v>
      </c>
      <c r="F182" s="37">
        <v>2698.1833333333334</v>
      </c>
      <c r="G182" s="38">
        <v>2651.3166666666666</v>
      </c>
      <c r="H182" s="38">
        <v>2612.6833333333334</v>
      </c>
      <c r="I182" s="38">
        <v>2565.8166666666666</v>
      </c>
      <c r="J182" s="38">
        <v>2736.8166666666666</v>
      </c>
      <c r="K182" s="38">
        <v>2783.6833333333334</v>
      </c>
      <c r="L182" s="38">
        <v>2822.3166666666666</v>
      </c>
      <c r="M182" s="28">
        <v>2745.05</v>
      </c>
      <c r="N182" s="28">
        <v>2659.55</v>
      </c>
      <c r="O182" s="39">
        <v>3382500</v>
      </c>
      <c r="P182" s="40">
        <v>4.6781020271775449E-3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1288.55</v>
      </c>
      <c r="F183" s="37">
        <v>1293.2333333333333</v>
      </c>
      <c r="G183" s="38">
        <v>1277.4666666666667</v>
      </c>
      <c r="H183" s="38">
        <v>1266.3833333333334</v>
      </c>
      <c r="I183" s="38">
        <v>1250.6166666666668</v>
      </c>
      <c r="J183" s="38">
        <v>1304.3166666666666</v>
      </c>
      <c r="K183" s="38">
        <v>1320.0833333333335</v>
      </c>
      <c r="L183" s="38">
        <v>1331.1666666666665</v>
      </c>
      <c r="M183" s="28">
        <v>1309</v>
      </c>
      <c r="N183" s="28">
        <v>1282.1500000000001</v>
      </c>
      <c r="O183" s="39">
        <v>4204800</v>
      </c>
      <c r="P183" s="40">
        <v>-1.8762251470176423E-2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875.4</v>
      </c>
      <c r="F184" s="37">
        <v>870.61666666666667</v>
      </c>
      <c r="G184" s="38">
        <v>863.68333333333339</v>
      </c>
      <c r="H184" s="38">
        <v>851.9666666666667</v>
      </c>
      <c r="I184" s="38">
        <v>845.03333333333342</v>
      </c>
      <c r="J184" s="38">
        <v>882.33333333333337</v>
      </c>
      <c r="K184" s="38">
        <v>889.26666666666654</v>
      </c>
      <c r="L184" s="38">
        <v>900.98333333333335</v>
      </c>
      <c r="M184" s="28">
        <v>877.55</v>
      </c>
      <c r="N184" s="28">
        <v>858.9</v>
      </c>
      <c r="O184" s="39">
        <v>22815800</v>
      </c>
      <c r="P184" s="40">
        <v>-2.4190168253397999E-2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514.29999999999995</v>
      </c>
      <c r="F185" s="37">
        <v>513.41666666666663</v>
      </c>
      <c r="G185" s="38">
        <v>506.18333333333328</v>
      </c>
      <c r="H185" s="38">
        <v>498.06666666666666</v>
      </c>
      <c r="I185" s="38">
        <v>490.83333333333331</v>
      </c>
      <c r="J185" s="38">
        <v>521.5333333333333</v>
      </c>
      <c r="K185" s="38">
        <v>528.76666666666665</v>
      </c>
      <c r="L185" s="38">
        <v>536.88333333333321</v>
      </c>
      <c r="M185" s="28">
        <v>520.65</v>
      </c>
      <c r="N185" s="28">
        <v>505.3</v>
      </c>
      <c r="O185" s="39">
        <v>11766000</v>
      </c>
      <c r="P185" s="40">
        <v>4.3533930857874523E-3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567.65</v>
      </c>
      <c r="F186" s="37">
        <v>565.81666666666661</v>
      </c>
      <c r="G186" s="38">
        <v>559.83333333333326</v>
      </c>
      <c r="H186" s="38">
        <v>552.01666666666665</v>
      </c>
      <c r="I186" s="38">
        <v>546.0333333333333</v>
      </c>
      <c r="J186" s="38">
        <v>573.63333333333321</v>
      </c>
      <c r="K186" s="38">
        <v>579.61666666666656</v>
      </c>
      <c r="L186" s="38">
        <v>587.43333333333317</v>
      </c>
      <c r="M186" s="28">
        <v>571.79999999999995</v>
      </c>
      <c r="N186" s="28">
        <v>558</v>
      </c>
      <c r="O186" s="39">
        <v>4138000</v>
      </c>
      <c r="P186" s="40">
        <v>-1.7802041300735819E-2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1103.5999999999999</v>
      </c>
      <c r="F187" s="37">
        <v>1104.7666666666667</v>
      </c>
      <c r="G187" s="38">
        <v>1090.0833333333333</v>
      </c>
      <c r="H187" s="38">
        <v>1076.5666666666666</v>
      </c>
      <c r="I187" s="38">
        <v>1061.8833333333332</v>
      </c>
      <c r="J187" s="38">
        <v>1118.2833333333333</v>
      </c>
      <c r="K187" s="38">
        <v>1132.9666666666667</v>
      </c>
      <c r="L187" s="38">
        <v>1146.4833333333333</v>
      </c>
      <c r="M187" s="28">
        <v>1119.45</v>
      </c>
      <c r="N187" s="28">
        <v>1091.25</v>
      </c>
      <c r="O187" s="39">
        <v>8295000</v>
      </c>
      <c r="P187" s="40">
        <v>1.9326005556226597E-3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1197.05</v>
      </c>
      <c r="F188" s="37">
        <v>1199.95</v>
      </c>
      <c r="G188" s="38">
        <v>1182</v>
      </c>
      <c r="H188" s="38">
        <v>1166.95</v>
      </c>
      <c r="I188" s="38">
        <v>1149</v>
      </c>
      <c r="J188" s="38">
        <v>1215</v>
      </c>
      <c r="K188" s="38">
        <v>1232.9500000000003</v>
      </c>
      <c r="L188" s="38">
        <v>1248</v>
      </c>
      <c r="M188" s="28">
        <v>1217.9000000000001</v>
      </c>
      <c r="N188" s="28">
        <v>1184.9000000000001</v>
      </c>
      <c r="O188" s="39">
        <v>3118500</v>
      </c>
      <c r="P188" s="40">
        <v>-2.7182603133994242E-3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794</v>
      </c>
      <c r="F189" s="37">
        <v>795.05000000000007</v>
      </c>
      <c r="G189" s="38">
        <v>787.80000000000018</v>
      </c>
      <c r="H189" s="38">
        <v>781.60000000000014</v>
      </c>
      <c r="I189" s="38">
        <v>774.35000000000025</v>
      </c>
      <c r="J189" s="38">
        <v>801.25000000000011</v>
      </c>
      <c r="K189" s="38">
        <v>808.49999999999989</v>
      </c>
      <c r="L189" s="38">
        <v>814.7</v>
      </c>
      <c r="M189" s="28">
        <v>802.3</v>
      </c>
      <c r="N189" s="28">
        <v>788.85</v>
      </c>
      <c r="O189" s="39">
        <v>8783100</v>
      </c>
      <c r="P189" s="40">
        <v>-3.4431582071831404E-2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426.25</v>
      </c>
      <c r="F190" s="37">
        <v>427.23333333333335</v>
      </c>
      <c r="G190" s="38">
        <v>422.76666666666671</v>
      </c>
      <c r="H190" s="38">
        <v>419.28333333333336</v>
      </c>
      <c r="I190" s="38">
        <v>414.81666666666672</v>
      </c>
      <c r="J190" s="38">
        <v>430.7166666666667</v>
      </c>
      <c r="K190" s="38">
        <v>435.18333333333339</v>
      </c>
      <c r="L190" s="38">
        <v>438.66666666666669</v>
      </c>
      <c r="M190" s="28">
        <v>431.7</v>
      </c>
      <c r="N190" s="28">
        <v>423.75</v>
      </c>
      <c r="O190" s="39">
        <v>74325150</v>
      </c>
      <c r="P190" s="40">
        <v>-6.7058800988638323E-4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232.65</v>
      </c>
      <c r="F191" s="37">
        <v>234.38333333333335</v>
      </c>
      <c r="G191" s="38">
        <v>230.4666666666667</v>
      </c>
      <c r="H191" s="38">
        <v>228.28333333333333</v>
      </c>
      <c r="I191" s="38">
        <v>224.36666666666667</v>
      </c>
      <c r="J191" s="38">
        <v>236.56666666666672</v>
      </c>
      <c r="K191" s="38">
        <v>240.48333333333341</v>
      </c>
      <c r="L191" s="38">
        <v>242.66666666666674</v>
      </c>
      <c r="M191" s="28">
        <v>238.3</v>
      </c>
      <c r="N191" s="28">
        <v>232.2</v>
      </c>
      <c r="O191" s="39">
        <v>112019625</v>
      </c>
      <c r="P191" s="40">
        <v>-1.8743532889874355E-2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103.05</v>
      </c>
      <c r="F192" s="37">
        <v>104.05</v>
      </c>
      <c r="G192" s="38">
        <v>101.89999999999999</v>
      </c>
      <c r="H192" s="38">
        <v>100.75</v>
      </c>
      <c r="I192" s="38">
        <v>98.6</v>
      </c>
      <c r="J192" s="38">
        <v>105.19999999999999</v>
      </c>
      <c r="K192" s="38">
        <v>107.35</v>
      </c>
      <c r="L192" s="38">
        <v>108.49999999999999</v>
      </c>
      <c r="M192" s="28">
        <v>106.2</v>
      </c>
      <c r="N192" s="28">
        <v>102.9</v>
      </c>
      <c r="O192" s="39">
        <v>250036000</v>
      </c>
      <c r="P192" s="40">
        <v>-3.1515808736317734E-3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3032.7</v>
      </c>
      <c r="F193" s="37">
        <v>3027.5500000000006</v>
      </c>
      <c r="G193" s="38">
        <v>3001.2000000000012</v>
      </c>
      <c r="H193" s="38">
        <v>2969.7000000000007</v>
      </c>
      <c r="I193" s="38">
        <v>2943.3500000000013</v>
      </c>
      <c r="J193" s="38">
        <v>3059.0500000000011</v>
      </c>
      <c r="K193" s="38">
        <v>3085.4000000000005</v>
      </c>
      <c r="L193" s="38">
        <v>3116.900000000001</v>
      </c>
      <c r="M193" s="28">
        <v>3053.9</v>
      </c>
      <c r="N193" s="28">
        <v>2996.05</v>
      </c>
      <c r="O193" s="39">
        <v>12899250</v>
      </c>
      <c r="P193" s="40">
        <v>-2.2277141564273034E-3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1043.5</v>
      </c>
      <c r="F194" s="37">
        <v>1041.4166666666667</v>
      </c>
      <c r="G194" s="38">
        <v>1027.1333333333334</v>
      </c>
      <c r="H194" s="38">
        <v>1010.7666666666667</v>
      </c>
      <c r="I194" s="38">
        <v>996.48333333333335</v>
      </c>
      <c r="J194" s="38">
        <v>1057.7833333333335</v>
      </c>
      <c r="K194" s="38">
        <v>1072.0666666666668</v>
      </c>
      <c r="L194" s="38">
        <v>1088.4333333333336</v>
      </c>
      <c r="M194" s="28">
        <v>1055.7</v>
      </c>
      <c r="N194" s="28">
        <v>1025.05</v>
      </c>
      <c r="O194" s="39">
        <v>16679400</v>
      </c>
      <c r="P194" s="40">
        <v>1.1130105845124213E-2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2627.6</v>
      </c>
      <c r="F195" s="37">
        <v>2610.1666666666665</v>
      </c>
      <c r="G195" s="38">
        <v>2580.4333333333329</v>
      </c>
      <c r="H195" s="38">
        <v>2533.2666666666664</v>
      </c>
      <c r="I195" s="38">
        <v>2503.5333333333328</v>
      </c>
      <c r="J195" s="38">
        <v>2657.333333333333</v>
      </c>
      <c r="K195" s="38">
        <v>2687.0666666666666</v>
      </c>
      <c r="L195" s="38">
        <v>2734.2333333333331</v>
      </c>
      <c r="M195" s="28">
        <v>2639.9</v>
      </c>
      <c r="N195" s="28">
        <v>2563</v>
      </c>
      <c r="O195" s="39">
        <v>4383375</v>
      </c>
      <c r="P195" s="40">
        <v>-1.183531997632936E-2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1480.95</v>
      </c>
      <c r="F196" s="37">
        <v>1476.1000000000001</v>
      </c>
      <c r="G196" s="38">
        <v>1467.0000000000002</v>
      </c>
      <c r="H196" s="38">
        <v>1453.0500000000002</v>
      </c>
      <c r="I196" s="38">
        <v>1443.9500000000003</v>
      </c>
      <c r="J196" s="38">
        <v>1490.0500000000002</v>
      </c>
      <c r="K196" s="38">
        <v>1499.15</v>
      </c>
      <c r="L196" s="38">
        <v>1513.1000000000001</v>
      </c>
      <c r="M196" s="28">
        <v>1485.2</v>
      </c>
      <c r="N196" s="28">
        <v>1462.15</v>
      </c>
      <c r="O196" s="39">
        <v>1514000</v>
      </c>
      <c r="P196" s="40">
        <v>-1.4001953760989906E-2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540.6</v>
      </c>
      <c r="F197" s="37">
        <v>545.05000000000007</v>
      </c>
      <c r="G197" s="38">
        <v>531.45000000000016</v>
      </c>
      <c r="H197" s="38">
        <v>522.30000000000007</v>
      </c>
      <c r="I197" s="38">
        <v>508.70000000000016</v>
      </c>
      <c r="J197" s="38">
        <v>554.20000000000016</v>
      </c>
      <c r="K197" s="38">
        <v>567.80000000000007</v>
      </c>
      <c r="L197" s="38">
        <v>576.95000000000016</v>
      </c>
      <c r="M197" s="28">
        <v>558.65</v>
      </c>
      <c r="N197" s="28">
        <v>535.9</v>
      </c>
      <c r="O197" s="39">
        <v>4131000</v>
      </c>
      <c r="P197" s="40">
        <v>1.849112426035503E-2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1423.95</v>
      </c>
      <c r="F198" s="37">
        <v>1419.3166666666668</v>
      </c>
      <c r="G198" s="38">
        <v>1395.7333333333336</v>
      </c>
      <c r="H198" s="38">
        <v>1367.5166666666667</v>
      </c>
      <c r="I198" s="38">
        <v>1343.9333333333334</v>
      </c>
      <c r="J198" s="38">
        <v>1447.5333333333338</v>
      </c>
      <c r="K198" s="38">
        <v>1471.1166666666672</v>
      </c>
      <c r="L198" s="38">
        <v>1499.3333333333339</v>
      </c>
      <c r="M198" s="28">
        <v>1442.9</v>
      </c>
      <c r="N198" s="28">
        <v>1391.1</v>
      </c>
      <c r="O198" s="39">
        <v>4292725</v>
      </c>
      <c r="P198" s="40">
        <v>5.9463132857628274E-3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1031.1500000000001</v>
      </c>
      <c r="F199" s="37">
        <v>1030.3500000000001</v>
      </c>
      <c r="G199" s="38">
        <v>1019.8000000000002</v>
      </c>
      <c r="H199" s="38">
        <v>1008.45</v>
      </c>
      <c r="I199" s="38">
        <v>997.90000000000009</v>
      </c>
      <c r="J199" s="38">
        <v>1041.7000000000003</v>
      </c>
      <c r="K199" s="38">
        <v>1052.25</v>
      </c>
      <c r="L199" s="38">
        <v>1063.6000000000004</v>
      </c>
      <c r="M199" s="28">
        <v>1040.9000000000001</v>
      </c>
      <c r="N199" s="28">
        <v>1019</v>
      </c>
      <c r="O199" s="39">
        <v>7564200</v>
      </c>
      <c r="P199" s="40">
        <v>6.0035314891112419E-2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1643.75</v>
      </c>
      <c r="F200" s="37">
        <v>1638.1000000000001</v>
      </c>
      <c r="G200" s="38">
        <v>1625.9500000000003</v>
      </c>
      <c r="H200" s="38">
        <v>1608.15</v>
      </c>
      <c r="I200" s="38">
        <v>1596.0000000000002</v>
      </c>
      <c r="J200" s="38">
        <v>1655.9000000000003</v>
      </c>
      <c r="K200" s="38">
        <v>1668.0500000000004</v>
      </c>
      <c r="L200" s="38">
        <v>1685.8500000000004</v>
      </c>
      <c r="M200" s="28">
        <v>1650.25</v>
      </c>
      <c r="N200" s="28">
        <v>1620.3</v>
      </c>
      <c r="O200" s="39">
        <v>1140800</v>
      </c>
      <c r="P200" s="40">
        <v>0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6462.35</v>
      </c>
      <c r="F201" s="37">
        <v>6412.2000000000007</v>
      </c>
      <c r="G201" s="38">
        <v>6301.3500000000013</v>
      </c>
      <c r="H201" s="38">
        <v>6140.35</v>
      </c>
      <c r="I201" s="38">
        <v>6029.5000000000009</v>
      </c>
      <c r="J201" s="38">
        <v>6573.2000000000016</v>
      </c>
      <c r="K201" s="38">
        <v>6684.05</v>
      </c>
      <c r="L201" s="38">
        <v>6845.050000000002</v>
      </c>
      <c r="M201" s="28">
        <v>6523.05</v>
      </c>
      <c r="N201" s="28">
        <v>6251.2</v>
      </c>
      <c r="O201" s="39">
        <v>2347200</v>
      </c>
      <c r="P201" s="40">
        <v>-1.5642692388341373E-2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712.7</v>
      </c>
      <c r="F202" s="37">
        <v>709.78333333333342</v>
      </c>
      <c r="G202" s="38">
        <v>700.71666666666681</v>
      </c>
      <c r="H202" s="38">
        <v>688.73333333333335</v>
      </c>
      <c r="I202" s="38">
        <v>679.66666666666674</v>
      </c>
      <c r="J202" s="38">
        <v>721.76666666666688</v>
      </c>
      <c r="K202" s="38">
        <v>730.83333333333348</v>
      </c>
      <c r="L202" s="38">
        <v>742.81666666666695</v>
      </c>
      <c r="M202" s="28">
        <v>718.85</v>
      </c>
      <c r="N202" s="28">
        <v>697.8</v>
      </c>
      <c r="O202" s="39">
        <v>25919400</v>
      </c>
      <c r="P202" s="40">
        <v>-2.0149400432474936E-2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282.45</v>
      </c>
      <c r="F203" s="37">
        <v>286.13333333333338</v>
      </c>
      <c r="G203" s="38">
        <v>277.51666666666677</v>
      </c>
      <c r="H203" s="38">
        <v>272.58333333333337</v>
      </c>
      <c r="I203" s="38">
        <v>263.96666666666675</v>
      </c>
      <c r="J203" s="38">
        <v>291.06666666666678</v>
      </c>
      <c r="K203" s="38">
        <v>299.68333333333345</v>
      </c>
      <c r="L203" s="38">
        <v>304.61666666666679</v>
      </c>
      <c r="M203" s="28">
        <v>294.75</v>
      </c>
      <c r="N203" s="28">
        <v>281.2</v>
      </c>
      <c r="O203" s="39">
        <v>30262200</v>
      </c>
      <c r="P203" s="40">
        <v>9.044395059176185E-3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901.2</v>
      </c>
      <c r="F204" s="37">
        <v>906.03333333333342</v>
      </c>
      <c r="G204" s="38">
        <v>891.11666666666679</v>
      </c>
      <c r="H204" s="38">
        <v>881.03333333333342</v>
      </c>
      <c r="I204" s="38">
        <v>866.11666666666679</v>
      </c>
      <c r="J204" s="38">
        <v>916.11666666666679</v>
      </c>
      <c r="K204" s="38">
        <v>931.03333333333353</v>
      </c>
      <c r="L204" s="38">
        <v>941.11666666666679</v>
      </c>
      <c r="M204" s="28">
        <v>920.95</v>
      </c>
      <c r="N204" s="28">
        <v>895.95</v>
      </c>
      <c r="O204" s="39">
        <v>5799500</v>
      </c>
      <c r="P204" s="40">
        <v>-9.563658099222952E-3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1716.15</v>
      </c>
      <c r="F205" s="37">
        <v>1713.7333333333333</v>
      </c>
      <c r="G205" s="38">
        <v>1688.4666666666667</v>
      </c>
      <c r="H205" s="38">
        <v>1660.7833333333333</v>
      </c>
      <c r="I205" s="38">
        <v>1635.5166666666667</v>
      </c>
      <c r="J205" s="38">
        <v>1741.4166666666667</v>
      </c>
      <c r="K205" s="38">
        <v>1766.6833333333336</v>
      </c>
      <c r="L205" s="38">
        <v>1794.3666666666668</v>
      </c>
      <c r="M205" s="28">
        <v>1739</v>
      </c>
      <c r="N205" s="28">
        <v>1686.05</v>
      </c>
      <c r="O205" s="39">
        <v>761250</v>
      </c>
      <c r="P205" s="40">
        <v>7.8776645041705277E-3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402.35</v>
      </c>
      <c r="F206" s="37">
        <v>401.93333333333334</v>
      </c>
      <c r="G206" s="38">
        <v>397.36666666666667</v>
      </c>
      <c r="H206" s="38">
        <v>392.38333333333333</v>
      </c>
      <c r="I206" s="38">
        <v>387.81666666666666</v>
      </c>
      <c r="J206" s="38">
        <v>406.91666666666669</v>
      </c>
      <c r="K206" s="38">
        <v>411.48333333333341</v>
      </c>
      <c r="L206" s="38">
        <v>416.4666666666667</v>
      </c>
      <c r="M206" s="28">
        <v>406.5</v>
      </c>
      <c r="N206" s="28">
        <v>396.95</v>
      </c>
      <c r="O206" s="39">
        <v>41164000</v>
      </c>
      <c r="P206" s="40">
        <v>-2.9700169715255516E-2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267.39999999999998</v>
      </c>
      <c r="F207" s="37">
        <v>266.41666666666669</v>
      </c>
      <c r="G207" s="38">
        <v>259.48333333333335</v>
      </c>
      <c r="H207" s="38">
        <v>251.56666666666666</v>
      </c>
      <c r="I207" s="38">
        <v>244.63333333333333</v>
      </c>
      <c r="J207" s="38">
        <v>274.33333333333337</v>
      </c>
      <c r="K207" s="38">
        <v>281.26666666666665</v>
      </c>
      <c r="L207" s="38">
        <v>289.18333333333339</v>
      </c>
      <c r="M207" s="28">
        <v>273.35000000000002</v>
      </c>
      <c r="N207" s="28">
        <v>258.5</v>
      </c>
      <c r="O207" s="39">
        <v>98190000</v>
      </c>
      <c r="P207" s="40">
        <v>1.5355979525360632E-2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360.2</v>
      </c>
      <c r="F208" s="37">
        <v>359.81666666666666</v>
      </c>
      <c r="G208" s="38">
        <v>356.33333333333331</v>
      </c>
      <c r="H208" s="38">
        <v>352.46666666666664</v>
      </c>
      <c r="I208" s="38">
        <v>348.98333333333329</v>
      </c>
      <c r="J208" s="38">
        <v>363.68333333333334</v>
      </c>
      <c r="K208" s="38">
        <v>367.16666666666669</v>
      </c>
      <c r="L208" s="38">
        <v>371.03333333333336</v>
      </c>
      <c r="M208" s="28">
        <v>363.3</v>
      </c>
      <c r="N208" s="28">
        <v>355.95</v>
      </c>
      <c r="O208" s="39">
        <v>13487400</v>
      </c>
      <c r="P208" s="40">
        <v>-1.0665244634048793E-3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8" sqref="C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44824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8" t="s">
        <v>16</v>
      </c>
      <c r="B8" s="470"/>
      <c r="C8" s="474" t="s">
        <v>20</v>
      </c>
      <c r="D8" s="474" t="s">
        <v>21</v>
      </c>
      <c r="E8" s="465" t="s">
        <v>22</v>
      </c>
      <c r="F8" s="466"/>
      <c r="G8" s="467"/>
      <c r="H8" s="465" t="s">
        <v>23</v>
      </c>
      <c r="I8" s="466"/>
      <c r="J8" s="467"/>
      <c r="K8" s="23"/>
      <c r="L8" s="50"/>
      <c r="M8" s="50"/>
      <c r="N8" s="1"/>
      <c r="O8" s="1"/>
    </row>
    <row r="9" spans="1:15" ht="36" customHeight="1">
      <c r="A9" s="472"/>
      <c r="B9" s="473"/>
      <c r="C9" s="473"/>
      <c r="D9" s="47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403" t="s">
        <v>230</v>
      </c>
      <c r="C10" s="403">
        <v>17622.25</v>
      </c>
      <c r="D10" s="403">
        <v>17573.05</v>
      </c>
      <c r="E10" s="403">
        <v>17478.899999999998</v>
      </c>
      <c r="F10" s="403">
        <v>17335.55</v>
      </c>
      <c r="G10" s="403">
        <v>17241.399999999998</v>
      </c>
      <c r="H10" s="403">
        <v>17716.399999999998</v>
      </c>
      <c r="I10" s="403">
        <v>17810.55</v>
      </c>
      <c r="J10" s="403">
        <v>17953.899999999998</v>
      </c>
      <c r="K10" s="403">
        <v>17667.2</v>
      </c>
      <c r="L10" s="403">
        <v>17429.7</v>
      </c>
      <c r="M10" s="404"/>
      <c r="N10" s="1"/>
      <c r="O10" s="1"/>
    </row>
    <row r="11" spans="1:15" ht="12.75" customHeight="1">
      <c r="A11" s="53">
        <v>2</v>
      </c>
      <c r="B11" s="268" t="s">
        <v>231</v>
      </c>
      <c r="C11" s="403">
        <v>40904.400000000001</v>
      </c>
      <c r="D11" s="403">
        <v>40866.183333333327</v>
      </c>
      <c r="E11" s="403">
        <v>40548.116666666654</v>
      </c>
      <c r="F11" s="403">
        <v>40191.833333333328</v>
      </c>
      <c r="G11" s="403">
        <v>39873.766666666656</v>
      </c>
      <c r="H11" s="403">
        <v>41222.466666666653</v>
      </c>
      <c r="I11" s="403">
        <v>41540.533333333318</v>
      </c>
      <c r="J11" s="403">
        <v>41896.816666666651</v>
      </c>
      <c r="K11" s="403">
        <v>41184.25</v>
      </c>
      <c r="L11" s="403">
        <v>40509.9</v>
      </c>
      <c r="M11" s="404"/>
      <c r="N11" s="1"/>
      <c r="O11" s="1"/>
    </row>
    <row r="12" spans="1:15" ht="12.75" customHeight="1">
      <c r="A12" s="53">
        <v>3</v>
      </c>
      <c r="B12" s="268" t="s">
        <v>232</v>
      </c>
      <c r="C12" s="269">
        <v>2749.95</v>
      </c>
      <c r="D12" s="269">
        <v>2762.3333333333335</v>
      </c>
      <c r="E12" s="269">
        <v>2730.7166666666672</v>
      </c>
      <c r="F12" s="269">
        <v>2711.4833333333336</v>
      </c>
      <c r="G12" s="269">
        <v>2679.8666666666672</v>
      </c>
      <c r="H12" s="269">
        <v>2781.5666666666671</v>
      </c>
      <c r="I12" s="269">
        <v>2813.1833333333329</v>
      </c>
      <c r="J12" s="269">
        <v>2832.416666666667</v>
      </c>
      <c r="K12" s="269">
        <v>2793.95</v>
      </c>
      <c r="L12" s="269">
        <v>2743.1</v>
      </c>
      <c r="M12" s="404"/>
      <c r="N12" s="1"/>
      <c r="O12" s="1"/>
    </row>
    <row r="13" spans="1:15" ht="12.75" customHeight="1">
      <c r="A13" s="53">
        <v>4</v>
      </c>
      <c r="B13" s="268" t="s">
        <v>233</v>
      </c>
      <c r="C13" s="269">
        <v>5180.3500000000004</v>
      </c>
      <c r="D13" s="269">
        <v>5176.95</v>
      </c>
      <c r="E13" s="269">
        <v>5138.7</v>
      </c>
      <c r="F13" s="269">
        <v>5097.05</v>
      </c>
      <c r="G13" s="269">
        <v>5058.8</v>
      </c>
      <c r="H13" s="269">
        <v>5218.5999999999995</v>
      </c>
      <c r="I13" s="269">
        <v>5256.8499999999995</v>
      </c>
      <c r="J13" s="269">
        <v>5298.4999999999991</v>
      </c>
      <c r="K13" s="269">
        <v>5215.2</v>
      </c>
      <c r="L13" s="269">
        <v>5135.3</v>
      </c>
      <c r="M13" s="404"/>
      <c r="N13" s="1"/>
      <c r="O13" s="1"/>
    </row>
    <row r="14" spans="1:15" ht="12.75" customHeight="1">
      <c r="A14" s="53">
        <v>5</v>
      </c>
      <c r="B14" s="268" t="s">
        <v>234</v>
      </c>
      <c r="C14" s="269">
        <v>26810.15</v>
      </c>
      <c r="D14" s="269">
        <v>26783.683333333334</v>
      </c>
      <c r="E14" s="269">
        <v>26533.366666666669</v>
      </c>
      <c r="F14" s="269">
        <v>26256.583333333336</v>
      </c>
      <c r="G14" s="269">
        <v>26006.26666666667</v>
      </c>
      <c r="H14" s="269">
        <v>27060.466666666667</v>
      </c>
      <c r="I14" s="269">
        <v>27310.783333333333</v>
      </c>
      <c r="J14" s="269">
        <v>27587.566666666666</v>
      </c>
      <c r="K14" s="269">
        <v>27034</v>
      </c>
      <c r="L14" s="269">
        <v>26506.9</v>
      </c>
      <c r="M14" s="404"/>
      <c r="N14" s="1"/>
      <c r="O14" s="1"/>
    </row>
    <row r="15" spans="1:15" ht="12.75" customHeight="1">
      <c r="A15" s="53">
        <v>6</v>
      </c>
      <c r="B15" s="268" t="s">
        <v>235</v>
      </c>
      <c r="C15" s="269">
        <v>4241.5</v>
      </c>
      <c r="D15" s="269">
        <v>4258.5166666666664</v>
      </c>
      <c r="E15" s="269">
        <v>4214.8833333333332</v>
      </c>
      <c r="F15" s="269">
        <v>4188.2666666666664</v>
      </c>
      <c r="G15" s="269">
        <v>4144.6333333333332</v>
      </c>
      <c r="H15" s="269">
        <v>4285.1333333333332</v>
      </c>
      <c r="I15" s="269">
        <v>4328.7666666666664</v>
      </c>
      <c r="J15" s="269">
        <v>4355.3833333333332</v>
      </c>
      <c r="K15" s="269">
        <v>4302.1499999999996</v>
      </c>
      <c r="L15" s="269">
        <v>4231.8999999999996</v>
      </c>
      <c r="M15" s="404"/>
      <c r="N15" s="1"/>
      <c r="O15" s="1"/>
    </row>
    <row r="16" spans="1:15" ht="12.75" customHeight="1">
      <c r="A16" s="53">
        <v>7</v>
      </c>
      <c r="B16" s="268" t="s">
        <v>236</v>
      </c>
      <c r="C16" s="269">
        <v>8572.9</v>
      </c>
      <c r="D16" s="269">
        <v>8569.1333333333332</v>
      </c>
      <c r="E16" s="269">
        <v>8510.5666666666657</v>
      </c>
      <c r="F16" s="269">
        <v>8448.2333333333318</v>
      </c>
      <c r="G16" s="269">
        <v>8389.6666666666642</v>
      </c>
      <c r="H16" s="269">
        <v>8631.4666666666672</v>
      </c>
      <c r="I16" s="269">
        <v>8690.0333333333365</v>
      </c>
      <c r="J16" s="269">
        <v>8752.3666666666686</v>
      </c>
      <c r="K16" s="269">
        <v>8627.7000000000007</v>
      </c>
      <c r="L16" s="269">
        <v>8506.7999999999993</v>
      </c>
      <c r="M16" s="404"/>
      <c r="N16" s="1"/>
      <c r="O16" s="1"/>
    </row>
    <row r="17" spans="1:15" ht="12.75" customHeight="1">
      <c r="A17" s="53">
        <v>8</v>
      </c>
      <c r="B17" s="405" t="s">
        <v>288</v>
      </c>
      <c r="C17" s="268">
        <v>3157.8</v>
      </c>
      <c r="D17" s="269">
        <v>3162.3833333333337</v>
      </c>
      <c r="E17" s="269">
        <v>3101.4666666666672</v>
      </c>
      <c r="F17" s="269">
        <v>3045.1333333333337</v>
      </c>
      <c r="G17" s="269">
        <v>2984.2166666666672</v>
      </c>
      <c r="H17" s="269">
        <v>3218.7166666666672</v>
      </c>
      <c r="I17" s="269">
        <v>3279.6333333333341</v>
      </c>
      <c r="J17" s="269">
        <v>3335.9666666666672</v>
      </c>
      <c r="K17" s="268">
        <v>3223.3</v>
      </c>
      <c r="L17" s="268">
        <v>3106.05</v>
      </c>
      <c r="M17" s="268">
        <v>3.4241199999999998</v>
      </c>
      <c r="N17" s="1"/>
      <c r="O17" s="1"/>
    </row>
    <row r="18" spans="1:15" ht="12.75" customHeight="1">
      <c r="A18" s="53">
        <v>9</v>
      </c>
      <c r="B18" s="405" t="s">
        <v>43</v>
      </c>
      <c r="C18" s="268">
        <v>2641.1</v>
      </c>
      <c r="D18" s="269">
        <v>2646.6666666666665</v>
      </c>
      <c r="E18" s="269">
        <v>2571.4333333333329</v>
      </c>
      <c r="F18" s="269">
        <v>2501.7666666666664</v>
      </c>
      <c r="G18" s="269">
        <v>2426.5333333333328</v>
      </c>
      <c r="H18" s="269">
        <v>2716.333333333333</v>
      </c>
      <c r="I18" s="269">
        <v>2791.5666666666666</v>
      </c>
      <c r="J18" s="269">
        <v>2861.2333333333331</v>
      </c>
      <c r="K18" s="268">
        <v>2721.9</v>
      </c>
      <c r="L18" s="268">
        <v>2577</v>
      </c>
      <c r="M18" s="268">
        <v>37.161389999999997</v>
      </c>
      <c r="N18" s="1"/>
      <c r="O18" s="1"/>
    </row>
    <row r="19" spans="1:15" ht="12.75" customHeight="1">
      <c r="A19" s="53">
        <v>10</v>
      </c>
      <c r="B19" s="405" t="s">
        <v>59</v>
      </c>
      <c r="C19" s="268">
        <v>653.4</v>
      </c>
      <c r="D19" s="269">
        <v>652.88333333333333</v>
      </c>
      <c r="E19" s="269">
        <v>644.61666666666667</v>
      </c>
      <c r="F19" s="269">
        <v>635.83333333333337</v>
      </c>
      <c r="G19" s="269">
        <v>627.56666666666672</v>
      </c>
      <c r="H19" s="269">
        <v>661.66666666666663</v>
      </c>
      <c r="I19" s="269">
        <v>669.93333333333328</v>
      </c>
      <c r="J19" s="269">
        <v>678.71666666666658</v>
      </c>
      <c r="K19" s="268">
        <v>661.15</v>
      </c>
      <c r="L19" s="268">
        <v>644.1</v>
      </c>
      <c r="M19" s="268">
        <v>11.035769999999999</v>
      </c>
      <c r="N19" s="1"/>
      <c r="O19" s="1"/>
    </row>
    <row r="20" spans="1:15" ht="12.75" customHeight="1">
      <c r="A20" s="53">
        <v>11</v>
      </c>
      <c r="B20" s="405" t="s">
        <v>237</v>
      </c>
      <c r="C20" s="268">
        <v>17378.45</v>
      </c>
      <c r="D20" s="269">
        <v>17419.5</v>
      </c>
      <c r="E20" s="269">
        <v>17283.95</v>
      </c>
      <c r="F20" s="269">
        <v>17189.45</v>
      </c>
      <c r="G20" s="269">
        <v>17053.900000000001</v>
      </c>
      <c r="H20" s="269">
        <v>17514</v>
      </c>
      <c r="I20" s="269">
        <v>17649.550000000003</v>
      </c>
      <c r="J20" s="269">
        <v>17744.05</v>
      </c>
      <c r="K20" s="268">
        <v>17555.05</v>
      </c>
      <c r="L20" s="268">
        <v>17325</v>
      </c>
      <c r="M20" s="268">
        <v>8.4099999999999994E-2</v>
      </c>
      <c r="N20" s="1"/>
      <c r="O20" s="1"/>
    </row>
    <row r="21" spans="1:15" ht="12.75" customHeight="1">
      <c r="A21" s="53">
        <v>12</v>
      </c>
      <c r="B21" s="405" t="s">
        <v>45</v>
      </c>
      <c r="C21" s="268">
        <v>3778.65</v>
      </c>
      <c r="D21" s="269">
        <v>3753.7833333333333</v>
      </c>
      <c r="E21" s="269">
        <v>3705.6166666666668</v>
      </c>
      <c r="F21" s="269">
        <v>3632.5833333333335</v>
      </c>
      <c r="G21" s="269">
        <v>3584.416666666667</v>
      </c>
      <c r="H21" s="269">
        <v>3826.8166666666666</v>
      </c>
      <c r="I21" s="269">
        <v>3874.9833333333336</v>
      </c>
      <c r="J21" s="269">
        <v>3948.0166666666664</v>
      </c>
      <c r="K21" s="268">
        <v>3801.95</v>
      </c>
      <c r="L21" s="268">
        <v>3680.75</v>
      </c>
      <c r="M21" s="268">
        <v>30.924859999999999</v>
      </c>
      <c r="N21" s="1"/>
      <c r="O21" s="1"/>
    </row>
    <row r="22" spans="1:15" ht="12.75" customHeight="1">
      <c r="A22" s="53">
        <v>13</v>
      </c>
      <c r="B22" s="405" t="s">
        <v>238</v>
      </c>
      <c r="C22" s="268">
        <v>2346.35</v>
      </c>
      <c r="D22" s="269">
        <v>2335.75</v>
      </c>
      <c r="E22" s="269">
        <v>2302.9</v>
      </c>
      <c r="F22" s="269">
        <v>2259.4500000000003</v>
      </c>
      <c r="G22" s="269">
        <v>2226.6000000000004</v>
      </c>
      <c r="H22" s="269">
        <v>2379.1999999999998</v>
      </c>
      <c r="I22" s="269">
        <v>2412.0500000000002</v>
      </c>
      <c r="J22" s="269">
        <v>2455.4999999999995</v>
      </c>
      <c r="K22" s="268">
        <v>2368.6</v>
      </c>
      <c r="L22" s="268">
        <v>2292.3000000000002</v>
      </c>
      <c r="M22" s="268">
        <v>21.091090000000001</v>
      </c>
      <c r="N22" s="1"/>
      <c r="O22" s="1"/>
    </row>
    <row r="23" spans="1:15" ht="12.75" customHeight="1">
      <c r="A23" s="53">
        <v>14</v>
      </c>
      <c r="B23" s="405" t="s">
        <v>46</v>
      </c>
      <c r="C23" s="268">
        <v>959.6</v>
      </c>
      <c r="D23" s="269">
        <v>955.83333333333337</v>
      </c>
      <c r="E23" s="269">
        <v>939.06666666666672</v>
      </c>
      <c r="F23" s="269">
        <v>918.5333333333333</v>
      </c>
      <c r="G23" s="269">
        <v>901.76666666666665</v>
      </c>
      <c r="H23" s="269">
        <v>976.36666666666679</v>
      </c>
      <c r="I23" s="269">
        <v>993.13333333333344</v>
      </c>
      <c r="J23" s="269">
        <v>1013.6666666666669</v>
      </c>
      <c r="K23" s="268">
        <v>972.6</v>
      </c>
      <c r="L23" s="268">
        <v>935.3</v>
      </c>
      <c r="M23" s="268">
        <v>79.22869</v>
      </c>
      <c r="N23" s="1"/>
      <c r="O23" s="1"/>
    </row>
    <row r="24" spans="1:15" ht="12.75" customHeight="1">
      <c r="A24" s="53">
        <v>15</v>
      </c>
      <c r="B24" s="405" t="s">
        <v>239</v>
      </c>
      <c r="C24" s="268">
        <v>3620.05</v>
      </c>
      <c r="D24" s="269">
        <v>3585.2333333333336</v>
      </c>
      <c r="E24" s="269">
        <v>3524.4666666666672</v>
      </c>
      <c r="F24" s="269">
        <v>3428.8833333333337</v>
      </c>
      <c r="G24" s="269">
        <v>3368.1166666666672</v>
      </c>
      <c r="H24" s="269">
        <v>3680.8166666666671</v>
      </c>
      <c r="I24" s="269">
        <v>3741.5833333333335</v>
      </c>
      <c r="J24" s="269">
        <v>3837.166666666667</v>
      </c>
      <c r="K24" s="268">
        <v>3646</v>
      </c>
      <c r="L24" s="268">
        <v>3489.65</v>
      </c>
      <c r="M24" s="268">
        <v>2.6762100000000002</v>
      </c>
      <c r="N24" s="1"/>
      <c r="O24" s="1"/>
    </row>
    <row r="25" spans="1:15" ht="12.75" customHeight="1">
      <c r="A25" s="53">
        <v>16</v>
      </c>
      <c r="B25" s="405" t="s">
        <v>240</v>
      </c>
      <c r="C25" s="268">
        <v>4029.4</v>
      </c>
      <c r="D25" s="269">
        <v>4079.3166666666671</v>
      </c>
      <c r="E25" s="269">
        <v>3941.1833333333343</v>
      </c>
      <c r="F25" s="269">
        <v>3852.9666666666672</v>
      </c>
      <c r="G25" s="269">
        <v>3714.8333333333344</v>
      </c>
      <c r="H25" s="269">
        <v>4167.5333333333347</v>
      </c>
      <c r="I25" s="269">
        <v>4305.6666666666661</v>
      </c>
      <c r="J25" s="269">
        <v>4393.8833333333341</v>
      </c>
      <c r="K25" s="268">
        <v>4217.45</v>
      </c>
      <c r="L25" s="268">
        <v>3991.1</v>
      </c>
      <c r="M25" s="268">
        <v>5.0877299999999996</v>
      </c>
      <c r="N25" s="1"/>
      <c r="O25" s="1"/>
    </row>
    <row r="26" spans="1:15" ht="12.75" customHeight="1">
      <c r="A26" s="53">
        <v>17</v>
      </c>
      <c r="B26" s="405" t="s">
        <v>241</v>
      </c>
      <c r="C26" s="268">
        <v>114.9</v>
      </c>
      <c r="D26" s="269">
        <v>115.26666666666667</v>
      </c>
      <c r="E26" s="269">
        <v>113.83333333333333</v>
      </c>
      <c r="F26" s="269">
        <v>112.76666666666667</v>
      </c>
      <c r="G26" s="269">
        <v>111.33333333333333</v>
      </c>
      <c r="H26" s="269">
        <v>116.33333333333333</v>
      </c>
      <c r="I26" s="269">
        <v>117.76666666666667</v>
      </c>
      <c r="J26" s="269">
        <v>118.83333333333333</v>
      </c>
      <c r="K26" s="268">
        <v>116.7</v>
      </c>
      <c r="L26" s="268">
        <v>114.2</v>
      </c>
      <c r="M26" s="268">
        <v>26.911249999999999</v>
      </c>
      <c r="N26" s="1"/>
      <c r="O26" s="1"/>
    </row>
    <row r="27" spans="1:15" ht="12.75" customHeight="1">
      <c r="A27" s="53">
        <v>18</v>
      </c>
      <c r="B27" s="405" t="s">
        <v>41</v>
      </c>
      <c r="C27" s="268">
        <v>330.75</v>
      </c>
      <c r="D27" s="269">
        <v>328.3</v>
      </c>
      <c r="E27" s="269">
        <v>323.90000000000003</v>
      </c>
      <c r="F27" s="269">
        <v>317.05</v>
      </c>
      <c r="G27" s="269">
        <v>312.65000000000003</v>
      </c>
      <c r="H27" s="269">
        <v>335.15000000000003</v>
      </c>
      <c r="I27" s="269">
        <v>339.55</v>
      </c>
      <c r="J27" s="269">
        <v>346.40000000000003</v>
      </c>
      <c r="K27" s="268">
        <v>332.7</v>
      </c>
      <c r="L27" s="268">
        <v>321.45</v>
      </c>
      <c r="M27" s="268">
        <v>19.777850000000001</v>
      </c>
      <c r="N27" s="1"/>
      <c r="O27" s="1"/>
    </row>
    <row r="28" spans="1:15" ht="12.75" customHeight="1">
      <c r="A28" s="53">
        <v>19</v>
      </c>
      <c r="B28" s="405" t="s">
        <v>52</v>
      </c>
      <c r="C28" s="268">
        <v>605.1</v>
      </c>
      <c r="D28" s="269">
        <v>605.93333333333339</v>
      </c>
      <c r="E28" s="269">
        <v>599.16666666666674</v>
      </c>
      <c r="F28" s="269">
        <v>593.23333333333335</v>
      </c>
      <c r="G28" s="269">
        <v>586.4666666666667</v>
      </c>
      <c r="H28" s="269">
        <v>611.86666666666679</v>
      </c>
      <c r="I28" s="269">
        <v>618.63333333333344</v>
      </c>
      <c r="J28" s="269">
        <v>624.56666666666683</v>
      </c>
      <c r="K28" s="268">
        <v>612.70000000000005</v>
      </c>
      <c r="L28" s="268">
        <v>600</v>
      </c>
      <c r="M28" s="268">
        <v>0.79801</v>
      </c>
      <c r="N28" s="1"/>
      <c r="O28" s="1"/>
    </row>
    <row r="29" spans="1:15" ht="12.75" customHeight="1">
      <c r="A29" s="53">
        <v>20</v>
      </c>
      <c r="B29" s="405" t="s">
        <v>48</v>
      </c>
      <c r="C29" s="268">
        <v>3249.15</v>
      </c>
      <c r="D29" s="269">
        <v>3220.0666666666671</v>
      </c>
      <c r="E29" s="269">
        <v>3175.1333333333341</v>
      </c>
      <c r="F29" s="269">
        <v>3101.1166666666672</v>
      </c>
      <c r="G29" s="269">
        <v>3056.1833333333343</v>
      </c>
      <c r="H29" s="269">
        <v>3294.0833333333339</v>
      </c>
      <c r="I29" s="269">
        <v>3339.0166666666673</v>
      </c>
      <c r="J29" s="269">
        <v>3413.0333333333338</v>
      </c>
      <c r="K29" s="268">
        <v>3265</v>
      </c>
      <c r="L29" s="268">
        <v>3146.05</v>
      </c>
      <c r="M29" s="268">
        <v>0.81130999999999998</v>
      </c>
      <c r="N29" s="1"/>
      <c r="O29" s="1"/>
    </row>
    <row r="30" spans="1:15" ht="12.75" customHeight="1">
      <c r="A30" s="53">
        <v>21</v>
      </c>
      <c r="B30" s="405" t="s">
        <v>51</v>
      </c>
      <c r="C30" s="268">
        <v>564.9</v>
      </c>
      <c r="D30" s="269">
        <v>550.61666666666667</v>
      </c>
      <c r="E30" s="269">
        <v>528.2833333333333</v>
      </c>
      <c r="F30" s="269">
        <v>491.66666666666663</v>
      </c>
      <c r="G30" s="269">
        <v>469.33333333333326</v>
      </c>
      <c r="H30" s="269">
        <v>587.23333333333335</v>
      </c>
      <c r="I30" s="269">
        <v>609.56666666666661</v>
      </c>
      <c r="J30" s="269">
        <v>646.18333333333339</v>
      </c>
      <c r="K30" s="268">
        <v>572.95000000000005</v>
      </c>
      <c r="L30" s="268">
        <v>514</v>
      </c>
      <c r="M30" s="268">
        <v>757.71182999999996</v>
      </c>
      <c r="N30" s="1"/>
      <c r="O30" s="1"/>
    </row>
    <row r="31" spans="1:15" ht="12.75" customHeight="1">
      <c r="A31" s="53">
        <v>22</v>
      </c>
      <c r="B31" s="405" t="s">
        <v>53</v>
      </c>
      <c r="C31" s="268">
        <v>4308.2</v>
      </c>
      <c r="D31" s="269">
        <v>4288.6333333333341</v>
      </c>
      <c r="E31" s="269">
        <v>4246.2666666666682</v>
      </c>
      <c r="F31" s="269">
        <v>4184.3333333333339</v>
      </c>
      <c r="G31" s="269">
        <v>4141.9666666666681</v>
      </c>
      <c r="H31" s="269">
        <v>4350.5666666666684</v>
      </c>
      <c r="I31" s="269">
        <v>4392.9333333333352</v>
      </c>
      <c r="J31" s="269">
        <v>4454.8666666666686</v>
      </c>
      <c r="K31" s="268">
        <v>4331</v>
      </c>
      <c r="L31" s="268">
        <v>4226.7</v>
      </c>
      <c r="M31" s="268">
        <v>2.6614</v>
      </c>
      <c r="N31" s="1"/>
      <c r="O31" s="1"/>
    </row>
    <row r="32" spans="1:15" ht="12.75" customHeight="1">
      <c r="A32" s="53">
        <v>23</v>
      </c>
      <c r="B32" s="405" t="s">
        <v>54</v>
      </c>
      <c r="C32" s="268">
        <v>288.75</v>
      </c>
      <c r="D32" s="269">
        <v>287.28333333333336</v>
      </c>
      <c r="E32" s="269">
        <v>282.4666666666667</v>
      </c>
      <c r="F32" s="269">
        <v>276.18333333333334</v>
      </c>
      <c r="G32" s="269">
        <v>271.36666666666667</v>
      </c>
      <c r="H32" s="269">
        <v>293.56666666666672</v>
      </c>
      <c r="I32" s="269">
        <v>298.38333333333344</v>
      </c>
      <c r="J32" s="269">
        <v>304.66666666666674</v>
      </c>
      <c r="K32" s="268">
        <v>292.10000000000002</v>
      </c>
      <c r="L32" s="268">
        <v>281</v>
      </c>
      <c r="M32" s="268">
        <v>65.260689999999997</v>
      </c>
      <c r="N32" s="1"/>
      <c r="O32" s="1"/>
    </row>
    <row r="33" spans="1:15" ht="12.75" customHeight="1">
      <c r="A33" s="53">
        <v>24</v>
      </c>
      <c r="B33" s="405" t="s">
        <v>55</v>
      </c>
      <c r="C33" s="268">
        <v>161.35</v>
      </c>
      <c r="D33" s="269">
        <v>161.04999999999998</v>
      </c>
      <c r="E33" s="269">
        <v>158.29999999999995</v>
      </c>
      <c r="F33" s="269">
        <v>155.24999999999997</v>
      </c>
      <c r="G33" s="269">
        <v>152.49999999999994</v>
      </c>
      <c r="H33" s="269">
        <v>164.09999999999997</v>
      </c>
      <c r="I33" s="269">
        <v>166.85000000000002</v>
      </c>
      <c r="J33" s="269">
        <v>169.89999999999998</v>
      </c>
      <c r="K33" s="268">
        <v>163.80000000000001</v>
      </c>
      <c r="L33" s="268">
        <v>158</v>
      </c>
      <c r="M33" s="268">
        <v>149.62263999999999</v>
      </c>
      <c r="N33" s="1"/>
      <c r="O33" s="1"/>
    </row>
    <row r="34" spans="1:15" ht="12.75" customHeight="1">
      <c r="A34" s="53">
        <v>25</v>
      </c>
      <c r="B34" s="405" t="s">
        <v>57</v>
      </c>
      <c r="C34" s="268">
        <v>3316.25</v>
      </c>
      <c r="D34" s="269">
        <v>3296.5500000000006</v>
      </c>
      <c r="E34" s="269">
        <v>3251.0000000000014</v>
      </c>
      <c r="F34" s="269">
        <v>3185.7500000000009</v>
      </c>
      <c r="G34" s="269">
        <v>3140.2000000000016</v>
      </c>
      <c r="H34" s="269">
        <v>3361.8000000000011</v>
      </c>
      <c r="I34" s="269">
        <v>3407.3500000000004</v>
      </c>
      <c r="J34" s="269">
        <v>3472.6000000000008</v>
      </c>
      <c r="K34" s="268">
        <v>3342.1</v>
      </c>
      <c r="L34" s="268">
        <v>3231.3</v>
      </c>
      <c r="M34" s="268">
        <v>10.135630000000001</v>
      </c>
      <c r="N34" s="1"/>
      <c r="O34" s="1"/>
    </row>
    <row r="35" spans="1:15" ht="12.75" customHeight="1">
      <c r="A35" s="53">
        <v>26</v>
      </c>
      <c r="B35" s="405" t="s">
        <v>302</v>
      </c>
      <c r="C35" s="268">
        <v>2374.6</v>
      </c>
      <c r="D35" s="269">
        <v>2355.8166666666666</v>
      </c>
      <c r="E35" s="269">
        <v>2313.833333333333</v>
      </c>
      <c r="F35" s="269">
        <v>2253.0666666666666</v>
      </c>
      <c r="G35" s="269">
        <v>2211.083333333333</v>
      </c>
      <c r="H35" s="269">
        <v>2416.583333333333</v>
      </c>
      <c r="I35" s="269">
        <v>2458.5666666666666</v>
      </c>
      <c r="J35" s="269">
        <v>2519.333333333333</v>
      </c>
      <c r="K35" s="268">
        <v>2397.8000000000002</v>
      </c>
      <c r="L35" s="268">
        <v>2295.0500000000002</v>
      </c>
      <c r="M35" s="268">
        <v>6.7366999999999999</v>
      </c>
      <c r="N35" s="1"/>
      <c r="O35" s="1"/>
    </row>
    <row r="36" spans="1:15" ht="12.75" customHeight="1">
      <c r="A36" s="53">
        <v>27</v>
      </c>
      <c r="B36" s="405" t="s">
        <v>60</v>
      </c>
      <c r="C36" s="268">
        <v>519.5</v>
      </c>
      <c r="D36" s="269">
        <v>524.05000000000007</v>
      </c>
      <c r="E36" s="269">
        <v>513.45000000000016</v>
      </c>
      <c r="F36" s="269">
        <v>507.40000000000009</v>
      </c>
      <c r="G36" s="269">
        <v>496.80000000000018</v>
      </c>
      <c r="H36" s="269">
        <v>530.10000000000014</v>
      </c>
      <c r="I36" s="269">
        <v>540.70000000000005</v>
      </c>
      <c r="J36" s="269">
        <v>546.75000000000011</v>
      </c>
      <c r="K36" s="268">
        <v>534.65</v>
      </c>
      <c r="L36" s="268">
        <v>518</v>
      </c>
      <c r="M36" s="268">
        <v>12.16676</v>
      </c>
      <c r="N36" s="1"/>
      <c r="O36" s="1"/>
    </row>
    <row r="37" spans="1:15" ht="12.75" customHeight="1">
      <c r="A37" s="53">
        <v>28</v>
      </c>
      <c r="B37" s="405" t="s">
        <v>243</v>
      </c>
      <c r="C37" s="268">
        <v>4348</v>
      </c>
      <c r="D37" s="269">
        <v>4345.4833333333336</v>
      </c>
      <c r="E37" s="269">
        <v>4273.7666666666673</v>
      </c>
      <c r="F37" s="269">
        <v>4199.5333333333338</v>
      </c>
      <c r="G37" s="269">
        <v>4127.8166666666675</v>
      </c>
      <c r="H37" s="269">
        <v>4419.7166666666672</v>
      </c>
      <c r="I37" s="269">
        <v>4491.4333333333343</v>
      </c>
      <c r="J37" s="269">
        <v>4565.666666666667</v>
      </c>
      <c r="K37" s="268">
        <v>4417.2</v>
      </c>
      <c r="L37" s="268">
        <v>4271.25</v>
      </c>
      <c r="M37" s="268">
        <v>2.3575599999999999</v>
      </c>
      <c r="N37" s="1"/>
      <c r="O37" s="1"/>
    </row>
    <row r="38" spans="1:15" ht="12.75" customHeight="1">
      <c r="A38" s="53">
        <v>29</v>
      </c>
      <c r="B38" s="405" t="s">
        <v>61</v>
      </c>
      <c r="C38" s="268">
        <v>798.1</v>
      </c>
      <c r="D38" s="269">
        <v>795.6</v>
      </c>
      <c r="E38" s="269">
        <v>789.2</v>
      </c>
      <c r="F38" s="269">
        <v>780.30000000000007</v>
      </c>
      <c r="G38" s="269">
        <v>773.90000000000009</v>
      </c>
      <c r="H38" s="269">
        <v>804.5</v>
      </c>
      <c r="I38" s="269">
        <v>810.89999999999986</v>
      </c>
      <c r="J38" s="269">
        <v>819.8</v>
      </c>
      <c r="K38" s="268">
        <v>802</v>
      </c>
      <c r="L38" s="268">
        <v>786.7</v>
      </c>
      <c r="M38" s="268">
        <v>114.27799</v>
      </c>
      <c r="N38" s="1"/>
      <c r="O38" s="1"/>
    </row>
    <row r="39" spans="1:15" ht="12.75" customHeight="1">
      <c r="A39" s="53">
        <v>30</v>
      </c>
      <c r="B39" s="405" t="s">
        <v>62</v>
      </c>
      <c r="C39" s="268">
        <v>3708.25</v>
      </c>
      <c r="D39" s="269">
        <v>3700.4</v>
      </c>
      <c r="E39" s="269">
        <v>3668.9500000000003</v>
      </c>
      <c r="F39" s="269">
        <v>3629.65</v>
      </c>
      <c r="G39" s="269">
        <v>3598.2000000000003</v>
      </c>
      <c r="H39" s="269">
        <v>3739.7000000000003</v>
      </c>
      <c r="I39" s="269">
        <v>3771.15</v>
      </c>
      <c r="J39" s="269">
        <v>3810.4500000000003</v>
      </c>
      <c r="K39" s="268">
        <v>3731.85</v>
      </c>
      <c r="L39" s="268">
        <v>3661.1</v>
      </c>
      <c r="M39" s="268">
        <v>4.5494199999999996</v>
      </c>
      <c r="N39" s="1"/>
      <c r="O39" s="1"/>
    </row>
    <row r="40" spans="1:15" ht="12.75" customHeight="1">
      <c r="A40" s="53">
        <v>31</v>
      </c>
      <c r="B40" s="405" t="s">
        <v>65</v>
      </c>
      <c r="C40" s="268">
        <v>7496.1</v>
      </c>
      <c r="D40" s="269">
        <v>7403.833333333333</v>
      </c>
      <c r="E40" s="269">
        <v>7283.2166666666662</v>
      </c>
      <c r="F40" s="269">
        <v>7070.333333333333</v>
      </c>
      <c r="G40" s="269">
        <v>6949.7166666666662</v>
      </c>
      <c r="H40" s="269">
        <v>7616.7166666666662</v>
      </c>
      <c r="I40" s="269">
        <v>7737.333333333333</v>
      </c>
      <c r="J40" s="269">
        <v>7950.2166666666662</v>
      </c>
      <c r="K40" s="268">
        <v>7524.45</v>
      </c>
      <c r="L40" s="268">
        <v>7190.95</v>
      </c>
      <c r="M40" s="268">
        <v>16.481169999999999</v>
      </c>
      <c r="N40" s="1"/>
      <c r="O40" s="1"/>
    </row>
    <row r="41" spans="1:15" ht="12.75" customHeight="1">
      <c r="A41" s="53">
        <v>32</v>
      </c>
      <c r="B41" s="405" t="s">
        <v>64</v>
      </c>
      <c r="C41" s="268">
        <v>1765.95</v>
      </c>
      <c r="D41" s="269">
        <v>1760.75</v>
      </c>
      <c r="E41" s="269">
        <v>1742.2</v>
      </c>
      <c r="F41" s="269">
        <v>1718.45</v>
      </c>
      <c r="G41" s="269">
        <v>1699.9</v>
      </c>
      <c r="H41" s="269">
        <v>1784.5</v>
      </c>
      <c r="I41" s="269">
        <v>1803.0500000000002</v>
      </c>
      <c r="J41" s="269">
        <v>1826.8</v>
      </c>
      <c r="K41" s="268">
        <v>1779.3</v>
      </c>
      <c r="L41" s="268">
        <v>1737</v>
      </c>
      <c r="M41" s="268">
        <v>23.09647</v>
      </c>
      <c r="N41" s="1"/>
      <c r="O41" s="1"/>
    </row>
    <row r="42" spans="1:15" ht="12.75" customHeight="1">
      <c r="A42" s="53">
        <v>33</v>
      </c>
      <c r="B42" s="405" t="s">
        <v>244</v>
      </c>
      <c r="C42" s="268">
        <v>6881.05</v>
      </c>
      <c r="D42" s="269">
        <v>6869.7666666666664</v>
      </c>
      <c r="E42" s="269">
        <v>6779.5333333333328</v>
      </c>
      <c r="F42" s="269">
        <v>6678.0166666666664</v>
      </c>
      <c r="G42" s="269">
        <v>6587.7833333333328</v>
      </c>
      <c r="H42" s="269">
        <v>6971.2833333333328</v>
      </c>
      <c r="I42" s="269">
        <v>7061.5166666666664</v>
      </c>
      <c r="J42" s="269">
        <v>7163.0333333333328</v>
      </c>
      <c r="K42" s="268">
        <v>6960</v>
      </c>
      <c r="L42" s="268">
        <v>6768.25</v>
      </c>
      <c r="M42" s="268">
        <v>1.3519600000000001</v>
      </c>
      <c r="N42" s="1"/>
      <c r="O42" s="1"/>
    </row>
    <row r="43" spans="1:15" ht="12.75" customHeight="1">
      <c r="A43" s="53">
        <v>34</v>
      </c>
      <c r="B43" s="405" t="s">
        <v>66</v>
      </c>
      <c r="C43" s="268">
        <v>1914.3</v>
      </c>
      <c r="D43" s="269">
        <v>1913.45</v>
      </c>
      <c r="E43" s="269">
        <v>1886.9</v>
      </c>
      <c r="F43" s="269">
        <v>1859.5</v>
      </c>
      <c r="G43" s="269">
        <v>1832.95</v>
      </c>
      <c r="H43" s="269">
        <v>1940.8500000000001</v>
      </c>
      <c r="I43" s="269">
        <v>1967.3999999999999</v>
      </c>
      <c r="J43" s="269">
        <v>1994.8000000000002</v>
      </c>
      <c r="K43" s="268">
        <v>1940</v>
      </c>
      <c r="L43" s="268">
        <v>1886.05</v>
      </c>
      <c r="M43" s="268">
        <v>7.7404299999999999</v>
      </c>
      <c r="N43" s="1"/>
      <c r="O43" s="1"/>
    </row>
    <row r="44" spans="1:15" ht="12.75" customHeight="1">
      <c r="A44" s="53">
        <v>35</v>
      </c>
      <c r="B44" s="405" t="s">
        <v>67</v>
      </c>
      <c r="C44" s="268">
        <v>289.25</v>
      </c>
      <c r="D44" s="269">
        <v>290.41666666666669</v>
      </c>
      <c r="E44" s="269">
        <v>285.83333333333337</v>
      </c>
      <c r="F44" s="269">
        <v>282.41666666666669</v>
      </c>
      <c r="G44" s="269">
        <v>277.83333333333337</v>
      </c>
      <c r="H44" s="269">
        <v>293.83333333333337</v>
      </c>
      <c r="I44" s="269">
        <v>298.41666666666674</v>
      </c>
      <c r="J44" s="269">
        <v>301.83333333333337</v>
      </c>
      <c r="K44" s="268">
        <v>295</v>
      </c>
      <c r="L44" s="268">
        <v>287</v>
      </c>
      <c r="M44" s="268">
        <v>62.497880000000002</v>
      </c>
      <c r="N44" s="1"/>
      <c r="O44" s="1"/>
    </row>
    <row r="45" spans="1:15" ht="12.75" customHeight="1">
      <c r="A45" s="53">
        <v>36</v>
      </c>
      <c r="B45" s="405" t="s">
        <v>68</v>
      </c>
      <c r="C45" s="268">
        <v>141.05000000000001</v>
      </c>
      <c r="D45" s="269">
        <v>140.28333333333333</v>
      </c>
      <c r="E45" s="269">
        <v>137.11666666666667</v>
      </c>
      <c r="F45" s="269">
        <v>133.18333333333334</v>
      </c>
      <c r="G45" s="269">
        <v>130.01666666666668</v>
      </c>
      <c r="H45" s="269">
        <v>144.21666666666667</v>
      </c>
      <c r="I45" s="269">
        <v>147.38333333333335</v>
      </c>
      <c r="J45" s="269">
        <v>151.31666666666666</v>
      </c>
      <c r="K45" s="268">
        <v>143.44999999999999</v>
      </c>
      <c r="L45" s="268">
        <v>136.35</v>
      </c>
      <c r="M45" s="268">
        <v>302.61991999999998</v>
      </c>
      <c r="N45" s="1"/>
      <c r="O45" s="1"/>
    </row>
    <row r="46" spans="1:15" ht="12.75" customHeight="1">
      <c r="A46" s="53">
        <v>37</v>
      </c>
      <c r="B46" s="405" t="s">
        <v>245</v>
      </c>
      <c r="C46" s="268">
        <v>52.55</v>
      </c>
      <c r="D46" s="269">
        <v>52.233333333333327</v>
      </c>
      <c r="E46" s="269">
        <v>51.316666666666656</v>
      </c>
      <c r="F46" s="269">
        <v>50.083333333333329</v>
      </c>
      <c r="G46" s="269">
        <v>49.166666666666657</v>
      </c>
      <c r="H46" s="269">
        <v>53.466666666666654</v>
      </c>
      <c r="I46" s="269">
        <v>54.383333333333326</v>
      </c>
      <c r="J46" s="269">
        <v>55.616666666666653</v>
      </c>
      <c r="K46" s="268">
        <v>53.15</v>
      </c>
      <c r="L46" s="268">
        <v>51</v>
      </c>
      <c r="M46" s="268">
        <v>50.56765</v>
      </c>
      <c r="N46" s="1"/>
      <c r="O46" s="1"/>
    </row>
    <row r="47" spans="1:15" ht="12.75" customHeight="1">
      <c r="A47" s="53">
        <v>38</v>
      </c>
      <c r="B47" s="405" t="s">
        <v>69</v>
      </c>
      <c r="C47" s="268">
        <v>1850</v>
      </c>
      <c r="D47" s="269">
        <v>1842.2333333333333</v>
      </c>
      <c r="E47" s="269">
        <v>1828.9666666666667</v>
      </c>
      <c r="F47" s="269">
        <v>1807.9333333333334</v>
      </c>
      <c r="G47" s="269">
        <v>1794.6666666666667</v>
      </c>
      <c r="H47" s="269">
        <v>1863.2666666666667</v>
      </c>
      <c r="I47" s="269">
        <v>1876.5333333333335</v>
      </c>
      <c r="J47" s="269">
        <v>1897.5666666666666</v>
      </c>
      <c r="K47" s="268">
        <v>1855.5</v>
      </c>
      <c r="L47" s="268">
        <v>1821.2</v>
      </c>
      <c r="M47" s="268">
        <v>3.13306</v>
      </c>
      <c r="N47" s="1"/>
      <c r="O47" s="1"/>
    </row>
    <row r="48" spans="1:15" ht="12.75" customHeight="1">
      <c r="A48" s="53">
        <v>39</v>
      </c>
      <c r="B48" s="405" t="s">
        <v>72</v>
      </c>
      <c r="C48" s="268">
        <v>631.6</v>
      </c>
      <c r="D48" s="269">
        <v>632.93333333333339</v>
      </c>
      <c r="E48" s="269">
        <v>620.91666666666674</v>
      </c>
      <c r="F48" s="269">
        <v>610.23333333333335</v>
      </c>
      <c r="G48" s="269">
        <v>598.2166666666667</v>
      </c>
      <c r="H48" s="269">
        <v>643.61666666666679</v>
      </c>
      <c r="I48" s="269">
        <v>655.63333333333344</v>
      </c>
      <c r="J48" s="269">
        <v>666.31666666666683</v>
      </c>
      <c r="K48" s="268">
        <v>644.95000000000005</v>
      </c>
      <c r="L48" s="268">
        <v>622.25</v>
      </c>
      <c r="M48" s="268">
        <v>7.1959499999999998</v>
      </c>
      <c r="N48" s="1"/>
      <c r="O48" s="1"/>
    </row>
    <row r="49" spans="1:15" ht="12.75" customHeight="1">
      <c r="A49" s="53">
        <v>40</v>
      </c>
      <c r="B49" s="405" t="s">
        <v>71</v>
      </c>
      <c r="C49" s="268">
        <v>110.5</v>
      </c>
      <c r="D49" s="269">
        <v>111.41666666666667</v>
      </c>
      <c r="E49" s="269">
        <v>109.08333333333334</v>
      </c>
      <c r="F49" s="269">
        <v>107.66666666666667</v>
      </c>
      <c r="G49" s="269">
        <v>105.33333333333334</v>
      </c>
      <c r="H49" s="269">
        <v>112.83333333333334</v>
      </c>
      <c r="I49" s="269">
        <v>115.16666666666669</v>
      </c>
      <c r="J49" s="269">
        <v>116.58333333333334</v>
      </c>
      <c r="K49" s="268">
        <v>113.75</v>
      </c>
      <c r="L49" s="268">
        <v>110</v>
      </c>
      <c r="M49" s="268">
        <v>185.03443999999999</v>
      </c>
      <c r="N49" s="1"/>
      <c r="O49" s="1"/>
    </row>
    <row r="50" spans="1:15" ht="12.75" customHeight="1">
      <c r="A50" s="53">
        <v>41</v>
      </c>
      <c r="B50" s="405" t="s">
        <v>73</v>
      </c>
      <c r="C50" s="268">
        <v>736.5</v>
      </c>
      <c r="D50" s="269">
        <v>740.66666666666663</v>
      </c>
      <c r="E50" s="269">
        <v>729.93333333333328</v>
      </c>
      <c r="F50" s="269">
        <v>723.36666666666667</v>
      </c>
      <c r="G50" s="269">
        <v>712.63333333333333</v>
      </c>
      <c r="H50" s="269">
        <v>747.23333333333323</v>
      </c>
      <c r="I50" s="269">
        <v>757.96666666666658</v>
      </c>
      <c r="J50" s="269">
        <v>764.53333333333319</v>
      </c>
      <c r="K50" s="268">
        <v>751.4</v>
      </c>
      <c r="L50" s="268">
        <v>734.1</v>
      </c>
      <c r="M50" s="268">
        <v>11.80189</v>
      </c>
      <c r="N50" s="1"/>
      <c r="O50" s="1"/>
    </row>
    <row r="51" spans="1:15" ht="12.75" customHeight="1">
      <c r="A51" s="53">
        <v>42</v>
      </c>
      <c r="B51" s="405" t="s">
        <v>76</v>
      </c>
      <c r="C51" s="268">
        <v>59.2</v>
      </c>
      <c r="D51" s="269">
        <v>59.5</v>
      </c>
      <c r="E51" s="269">
        <v>58.7</v>
      </c>
      <c r="F51" s="269">
        <v>58.2</v>
      </c>
      <c r="G51" s="269">
        <v>57.400000000000006</v>
      </c>
      <c r="H51" s="269">
        <v>60</v>
      </c>
      <c r="I51" s="269">
        <v>60.8</v>
      </c>
      <c r="J51" s="269">
        <v>61.3</v>
      </c>
      <c r="K51" s="268">
        <v>60.3</v>
      </c>
      <c r="L51" s="268">
        <v>59</v>
      </c>
      <c r="M51" s="268">
        <v>146.71037999999999</v>
      </c>
      <c r="N51" s="1"/>
      <c r="O51" s="1"/>
    </row>
    <row r="52" spans="1:15" ht="12.75" customHeight="1">
      <c r="A52" s="53">
        <v>43</v>
      </c>
      <c r="B52" s="405" t="s">
        <v>80</v>
      </c>
      <c r="C52" s="268">
        <v>320.89999999999998</v>
      </c>
      <c r="D52" s="269">
        <v>321.54999999999995</v>
      </c>
      <c r="E52" s="269">
        <v>318.39999999999992</v>
      </c>
      <c r="F52" s="269">
        <v>315.89999999999998</v>
      </c>
      <c r="G52" s="269">
        <v>312.74999999999994</v>
      </c>
      <c r="H52" s="269">
        <v>324.0499999999999</v>
      </c>
      <c r="I52" s="269">
        <v>327.2</v>
      </c>
      <c r="J52" s="269">
        <v>329.69999999999987</v>
      </c>
      <c r="K52" s="268">
        <v>324.7</v>
      </c>
      <c r="L52" s="268">
        <v>319.05</v>
      </c>
      <c r="M52" s="268">
        <v>27.36853</v>
      </c>
      <c r="N52" s="1"/>
      <c r="O52" s="1"/>
    </row>
    <row r="53" spans="1:15" ht="12.75" customHeight="1">
      <c r="A53" s="53">
        <v>44</v>
      </c>
      <c r="B53" s="405" t="s">
        <v>75</v>
      </c>
      <c r="C53" s="268">
        <v>782.75</v>
      </c>
      <c r="D53" s="269">
        <v>780.31666666666661</v>
      </c>
      <c r="E53" s="269">
        <v>774.63333333333321</v>
      </c>
      <c r="F53" s="269">
        <v>766.51666666666665</v>
      </c>
      <c r="G53" s="269">
        <v>760.83333333333326</v>
      </c>
      <c r="H53" s="269">
        <v>788.43333333333317</v>
      </c>
      <c r="I53" s="269">
        <v>794.11666666666656</v>
      </c>
      <c r="J53" s="269">
        <v>802.23333333333312</v>
      </c>
      <c r="K53" s="268">
        <v>786</v>
      </c>
      <c r="L53" s="268">
        <v>772.2</v>
      </c>
      <c r="M53" s="268">
        <v>57.60313</v>
      </c>
      <c r="N53" s="1"/>
      <c r="O53" s="1"/>
    </row>
    <row r="54" spans="1:15" ht="12.75" customHeight="1">
      <c r="A54" s="53">
        <v>45</v>
      </c>
      <c r="B54" s="405" t="s">
        <v>77</v>
      </c>
      <c r="C54" s="268">
        <v>290</v>
      </c>
      <c r="D54" s="269">
        <v>289.68333333333334</v>
      </c>
      <c r="E54" s="269">
        <v>286.41666666666669</v>
      </c>
      <c r="F54" s="269">
        <v>282.83333333333337</v>
      </c>
      <c r="G54" s="269">
        <v>279.56666666666672</v>
      </c>
      <c r="H54" s="269">
        <v>293.26666666666665</v>
      </c>
      <c r="I54" s="269">
        <v>296.5333333333333</v>
      </c>
      <c r="J54" s="269">
        <v>300.11666666666662</v>
      </c>
      <c r="K54" s="268">
        <v>292.95</v>
      </c>
      <c r="L54" s="268">
        <v>286.10000000000002</v>
      </c>
      <c r="M54" s="268">
        <v>13.19012</v>
      </c>
      <c r="N54" s="1"/>
      <c r="O54" s="1"/>
    </row>
    <row r="55" spans="1:15" ht="12.75" customHeight="1">
      <c r="A55" s="53">
        <v>46</v>
      </c>
      <c r="B55" s="405" t="s">
        <v>78</v>
      </c>
      <c r="C55" s="268">
        <v>16856.650000000001</v>
      </c>
      <c r="D55" s="269">
        <v>16901.266666666666</v>
      </c>
      <c r="E55" s="269">
        <v>16657.533333333333</v>
      </c>
      <c r="F55" s="269">
        <v>16458.416666666668</v>
      </c>
      <c r="G55" s="269">
        <v>16214.683333333334</v>
      </c>
      <c r="H55" s="269">
        <v>17100.383333333331</v>
      </c>
      <c r="I55" s="269">
        <v>17344.116666666661</v>
      </c>
      <c r="J55" s="269">
        <v>17543.23333333333</v>
      </c>
      <c r="K55" s="268">
        <v>17145</v>
      </c>
      <c r="L55" s="268">
        <v>16702.150000000001</v>
      </c>
      <c r="M55" s="268">
        <v>0.27328000000000002</v>
      </c>
      <c r="N55" s="1"/>
      <c r="O55" s="1"/>
    </row>
    <row r="56" spans="1:15" ht="12.75" customHeight="1">
      <c r="A56" s="53">
        <v>47</v>
      </c>
      <c r="B56" s="405" t="s">
        <v>81</v>
      </c>
      <c r="C56" s="268">
        <v>3592.35</v>
      </c>
      <c r="D56" s="269">
        <v>3599.5333333333333</v>
      </c>
      <c r="E56" s="269">
        <v>3556.9166666666665</v>
      </c>
      <c r="F56" s="269">
        <v>3521.4833333333331</v>
      </c>
      <c r="G56" s="269">
        <v>3478.8666666666663</v>
      </c>
      <c r="H56" s="269">
        <v>3634.9666666666667</v>
      </c>
      <c r="I56" s="269">
        <v>3677.5833333333335</v>
      </c>
      <c r="J56" s="269">
        <v>3713.0166666666669</v>
      </c>
      <c r="K56" s="268">
        <v>3642.15</v>
      </c>
      <c r="L56" s="268">
        <v>3564.1</v>
      </c>
      <c r="M56" s="268">
        <v>2.11795</v>
      </c>
      <c r="N56" s="1"/>
      <c r="O56" s="1"/>
    </row>
    <row r="57" spans="1:15" ht="12.75" customHeight="1">
      <c r="A57" s="53">
        <v>48</v>
      </c>
      <c r="B57" s="405" t="s">
        <v>82</v>
      </c>
      <c r="C57" s="268">
        <v>246.95</v>
      </c>
      <c r="D57" s="269">
        <v>247.76666666666665</v>
      </c>
      <c r="E57" s="269">
        <v>242.2833333333333</v>
      </c>
      <c r="F57" s="269">
        <v>237.61666666666665</v>
      </c>
      <c r="G57" s="269">
        <v>232.1333333333333</v>
      </c>
      <c r="H57" s="269">
        <v>252.43333333333331</v>
      </c>
      <c r="I57" s="269">
        <v>257.91666666666663</v>
      </c>
      <c r="J57" s="269">
        <v>262.58333333333331</v>
      </c>
      <c r="K57" s="268">
        <v>253.25</v>
      </c>
      <c r="L57" s="268">
        <v>243.1</v>
      </c>
      <c r="M57" s="268">
        <v>116.43375</v>
      </c>
      <c r="N57" s="1"/>
      <c r="O57" s="1"/>
    </row>
    <row r="58" spans="1:15" ht="12.75" customHeight="1">
      <c r="A58" s="53">
        <v>49</v>
      </c>
      <c r="B58" s="405" t="s">
        <v>83</v>
      </c>
      <c r="C58" s="268">
        <v>785.65</v>
      </c>
      <c r="D58" s="269">
        <v>779.71666666666658</v>
      </c>
      <c r="E58" s="269">
        <v>770.98333333333312</v>
      </c>
      <c r="F58" s="269">
        <v>756.31666666666649</v>
      </c>
      <c r="G58" s="269">
        <v>747.58333333333303</v>
      </c>
      <c r="H58" s="269">
        <v>794.38333333333321</v>
      </c>
      <c r="I58" s="269">
        <v>803.11666666666656</v>
      </c>
      <c r="J58" s="269">
        <v>817.7833333333333</v>
      </c>
      <c r="K58" s="268">
        <v>788.45</v>
      </c>
      <c r="L58" s="268">
        <v>765.05</v>
      </c>
      <c r="M58" s="268">
        <v>11.515700000000001</v>
      </c>
      <c r="N58" s="1"/>
      <c r="O58" s="1"/>
    </row>
    <row r="59" spans="1:15" ht="12.75" customHeight="1">
      <c r="A59" s="53">
        <v>50</v>
      </c>
      <c r="B59" s="405" t="s">
        <v>84</v>
      </c>
      <c r="C59" s="268">
        <v>1036.3</v>
      </c>
      <c r="D59" s="269">
        <v>1031.75</v>
      </c>
      <c r="E59" s="269">
        <v>1019.55</v>
      </c>
      <c r="F59" s="269">
        <v>1002.8</v>
      </c>
      <c r="G59" s="269">
        <v>990.59999999999991</v>
      </c>
      <c r="H59" s="269">
        <v>1048.5</v>
      </c>
      <c r="I59" s="269">
        <v>1060.6999999999998</v>
      </c>
      <c r="J59" s="269">
        <v>1077.45</v>
      </c>
      <c r="K59" s="268">
        <v>1043.95</v>
      </c>
      <c r="L59" s="268">
        <v>1015</v>
      </c>
      <c r="M59" s="268">
        <v>20.736730000000001</v>
      </c>
      <c r="N59" s="1"/>
      <c r="O59" s="1"/>
    </row>
    <row r="60" spans="1:15" ht="12.75" customHeight="1">
      <c r="A60" s="53">
        <v>51</v>
      </c>
      <c r="B60" s="405" t="s">
        <v>830</v>
      </c>
      <c r="C60" s="268">
        <v>1902.1</v>
      </c>
      <c r="D60" s="269">
        <v>1895.7</v>
      </c>
      <c r="E60" s="269">
        <v>1871.4</v>
      </c>
      <c r="F60" s="269">
        <v>1840.7</v>
      </c>
      <c r="G60" s="269">
        <v>1816.4</v>
      </c>
      <c r="H60" s="269">
        <v>1926.4</v>
      </c>
      <c r="I60" s="269">
        <v>1950.6999999999998</v>
      </c>
      <c r="J60" s="269">
        <v>1981.4</v>
      </c>
      <c r="K60" s="268">
        <v>1920</v>
      </c>
      <c r="L60" s="268">
        <v>1865</v>
      </c>
      <c r="M60" s="268">
        <v>0.97453999999999996</v>
      </c>
      <c r="N60" s="1"/>
      <c r="O60" s="1"/>
    </row>
    <row r="61" spans="1:15" ht="12.75" customHeight="1">
      <c r="A61" s="53">
        <v>52</v>
      </c>
      <c r="B61" s="405" t="s">
        <v>85</v>
      </c>
      <c r="C61" s="268">
        <v>229.9</v>
      </c>
      <c r="D61" s="269">
        <v>230.41666666666666</v>
      </c>
      <c r="E61" s="269">
        <v>228.18333333333331</v>
      </c>
      <c r="F61" s="269">
        <v>226.46666666666664</v>
      </c>
      <c r="G61" s="269">
        <v>224.23333333333329</v>
      </c>
      <c r="H61" s="269">
        <v>232.13333333333333</v>
      </c>
      <c r="I61" s="269">
        <v>234.36666666666667</v>
      </c>
      <c r="J61" s="269">
        <v>236.08333333333334</v>
      </c>
      <c r="K61" s="268">
        <v>232.65</v>
      </c>
      <c r="L61" s="268">
        <v>228.7</v>
      </c>
      <c r="M61" s="268">
        <v>40.115969999999997</v>
      </c>
      <c r="N61" s="1"/>
      <c r="O61" s="1"/>
    </row>
    <row r="62" spans="1:15" ht="12.75" customHeight="1">
      <c r="A62" s="53">
        <v>53</v>
      </c>
      <c r="B62" s="405" t="s">
        <v>87</v>
      </c>
      <c r="C62" s="268">
        <v>3235.95</v>
      </c>
      <c r="D62" s="269">
        <v>3248.6666666666665</v>
      </c>
      <c r="E62" s="269">
        <v>3197.333333333333</v>
      </c>
      <c r="F62" s="269">
        <v>3158.7166666666667</v>
      </c>
      <c r="G62" s="269">
        <v>3107.3833333333332</v>
      </c>
      <c r="H62" s="269">
        <v>3287.2833333333328</v>
      </c>
      <c r="I62" s="269">
        <v>3338.6166666666659</v>
      </c>
      <c r="J62" s="269">
        <v>3377.2333333333327</v>
      </c>
      <c r="K62" s="268">
        <v>3300</v>
      </c>
      <c r="L62" s="268">
        <v>3210.05</v>
      </c>
      <c r="M62" s="268">
        <v>2.2521</v>
      </c>
      <c r="N62" s="1"/>
      <c r="O62" s="1"/>
    </row>
    <row r="63" spans="1:15" ht="12.75" customHeight="1">
      <c r="A63" s="53">
        <v>54</v>
      </c>
      <c r="B63" s="405" t="s">
        <v>88</v>
      </c>
      <c r="C63" s="268">
        <v>1579.9</v>
      </c>
      <c r="D63" s="269">
        <v>1574.5666666666666</v>
      </c>
      <c r="E63" s="269">
        <v>1562.8333333333333</v>
      </c>
      <c r="F63" s="269">
        <v>1545.7666666666667</v>
      </c>
      <c r="G63" s="269">
        <v>1534.0333333333333</v>
      </c>
      <c r="H63" s="269">
        <v>1591.6333333333332</v>
      </c>
      <c r="I63" s="269">
        <v>1603.3666666666668</v>
      </c>
      <c r="J63" s="269">
        <v>1620.4333333333332</v>
      </c>
      <c r="K63" s="268">
        <v>1586.3</v>
      </c>
      <c r="L63" s="268">
        <v>1557.5</v>
      </c>
      <c r="M63" s="268">
        <v>1.7397100000000001</v>
      </c>
      <c r="N63" s="1"/>
      <c r="O63" s="1"/>
    </row>
    <row r="64" spans="1:15" ht="12.75" customHeight="1">
      <c r="A64" s="53">
        <v>55</v>
      </c>
      <c r="B64" s="405" t="s">
        <v>89</v>
      </c>
      <c r="C64" s="268">
        <v>747.65</v>
      </c>
      <c r="D64" s="269">
        <v>747.9666666666667</v>
      </c>
      <c r="E64" s="269">
        <v>736.08333333333337</v>
      </c>
      <c r="F64" s="269">
        <v>724.51666666666665</v>
      </c>
      <c r="G64" s="269">
        <v>712.63333333333333</v>
      </c>
      <c r="H64" s="269">
        <v>759.53333333333342</v>
      </c>
      <c r="I64" s="269">
        <v>771.41666666666663</v>
      </c>
      <c r="J64" s="269">
        <v>782.98333333333346</v>
      </c>
      <c r="K64" s="268">
        <v>759.85</v>
      </c>
      <c r="L64" s="268">
        <v>736.4</v>
      </c>
      <c r="M64" s="268">
        <v>16.80817</v>
      </c>
      <c r="N64" s="1"/>
      <c r="O64" s="1"/>
    </row>
    <row r="65" spans="1:15" ht="12.75" customHeight="1">
      <c r="A65" s="53">
        <v>56</v>
      </c>
      <c r="B65" s="405" t="s">
        <v>90</v>
      </c>
      <c r="C65" s="268">
        <v>1014.55</v>
      </c>
      <c r="D65" s="269">
        <v>1018.2833333333333</v>
      </c>
      <c r="E65" s="269">
        <v>1007.2666666666667</v>
      </c>
      <c r="F65" s="269">
        <v>999.98333333333335</v>
      </c>
      <c r="G65" s="269">
        <v>988.9666666666667</v>
      </c>
      <c r="H65" s="269">
        <v>1025.5666666666666</v>
      </c>
      <c r="I65" s="269">
        <v>1036.5833333333333</v>
      </c>
      <c r="J65" s="269">
        <v>1043.8666666666666</v>
      </c>
      <c r="K65" s="268">
        <v>1029.3</v>
      </c>
      <c r="L65" s="268">
        <v>1011</v>
      </c>
      <c r="M65" s="268">
        <v>2.7346200000000001</v>
      </c>
      <c r="N65" s="1"/>
      <c r="O65" s="1"/>
    </row>
    <row r="66" spans="1:15" ht="12.75" customHeight="1">
      <c r="A66" s="53">
        <v>57</v>
      </c>
      <c r="B66" s="405" t="s">
        <v>249</v>
      </c>
      <c r="C66" s="268">
        <v>393</v>
      </c>
      <c r="D66" s="269">
        <v>396.15000000000003</v>
      </c>
      <c r="E66" s="269">
        <v>387.90000000000009</v>
      </c>
      <c r="F66" s="269">
        <v>382.80000000000007</v>
      </c>
      <c r="G66" s="269">
        <v>374.55000000000013</v>
      </c>
      <c r="H66" s="269">
        <v>401.25000000000006</v>
      </c>
      <c r="I66" s="269">
        <v>409.49999999999994</v>
      </c>
      <c r="J66" s="269">
        <v>414.6</v>
      </c>
      <c r="K66" s="268">
        <v>404.4</v>
      </c>
      <c r="L66" s="268">
        <v>391.05</v>
      </c>
      <c r="M66" s="268">
        <v>10.80015</v>
      </c>
      <c r="N66" s="1"/>
      <c r="O66" s="1"/>
    </row>
    <row r="67" spans="1:15" ht="12.75" customHeight="1">
      <c r="A67" s="53">
        <v>58</v>
      </c>
      <c r="B67" s="405" t="s">
        <v>92</v>
      </c>
      <c r="C67" s="268">
        <v>1202.05</v>
      </c>
      <c r="D67" s="269">
        <v>1196.8666666666666</v>
      </c>
      <c r="E67" s="269">
        <v>1180.6333333333332</v>
      </c>
      <c r="F67" s="269">
        <v>1159.2166666666667</v>
      </c>
      <c r="G67" s="269">
        <v>1142.9833333333333</v>
      </c>
      <c r="H67" s="269">
        <v>1218.2833333333331</v>
      </c>
      <c r="I67" s="269">
        <v>1234.5166666666662</v>
      </c>
      <c r="J67" s="269">
        <v>1255.9333333333329</v>
      </c>
      <c r="K67" s="268">
        <v>1213.0999999999999</v>
      </c>
      <c r="L67" s="268">
        <v>1175.45</v>
      </c>
      <c r="M67" s="268">
        <v>4.52318</v>
      </c>
      <c r="N67" s="1"/>
      <c r="O67" s="1"/>
    </row>
    <row r="68" spans="1:15" ht="12.75" customHeight="1">
      <c r="A68" s="53">
        <v>59</v>
      </c>
      <c r="B68" s="405" t="s">
        <v>97</v>
      </c>
      <c r="C68" s="268">
        <v>385.15</v>
      </c>
      <c r="D68" s="269">
        <v>387.55</v>
      </c>
      <c r="E68" s="269">
        <v>381.20000000000005</v>
      </c>
      <c r="F68" s="269">
        <v>377.25000000000006</v>
      </c>
      <c r="G68" s="269">
        <v>370.90000000000009</v>
      </c>
      <c r="H68" s="269">
        <v>391.5</v>
      </c>
      <c r="I68" s="269">
        <v>397.85</v>
      </c>
      <c r="J68" s="269">
        <v>401.79999999999995</v>
      </c>
      <c r="K68" s="268">
        <v>393.9</v>
      </c>
      <c r="L68" s="268">
        <v>383.6</v>
      </c>
      <c r="M68" s="268">
        <v>50.892859999999999</v>
      </c>
      <c r="N68" s="1"/>
      <c r="O68" s="1"/>
    </row>
    <row r="69" spans="1:15" ht="12.75" customHeight="1">
      <c r="A69" s="53">
        <v>60</v>
      </c>
      <c r="B69" s="405" t="s">
        <v>93</v>
      </c>
      <c r="C69" s="268">
        <v>548.15</v>
      </c>
      <c r="D69" s="269">
        <v>546.41666666666663</v>
      </c>
      <c r="E69" s="269">
        <v>542.0333333333333</v>
      </c>
      <c r="F69" s="269">
        <v>535.91666666666663</v>
      </c>
      <c r="G69" s="269">
        <v>531.5333333333333</v>
      </c>
      <c r="H69" s="269">
        <v>552.5333333333333</v>
      </c>
      <c r="I69" s="269">
        <v>556.91666666666674</v>
      </c>
      <c r="J69" s="269">
        <v>563.0333333333333</v>
      </c>
      <c r="K69" s="268">
        <v>550.79999999999995</v>
      </c>
      <c r="L69" s="268">
        <v>540.29999999999995</v>
      </c>
      <c r="M69" s="268">
        <v>6.8582799999999997</v>
      </c>
      <c r="N69" s="1"/>
      <c r="O69" s="1"/>
    </row>
    <row r="70" spans="1:15" ht="12.75" customHeight="1">
      <c r="A70" s="53">
        <v>61</v>
      </c>
      <c r="B70" s="405" t="s">
        <v>250</v>
      </c>
      <c r="C70" s="268">
        <v>1667.15</v>
      </c>
      <c r="D70" s="269">
        <v>1666.95</v>
      </c>
      <c r="E70" s="269">
        <v>1635.5</v>
      </c>
      <c r="F70" s="269">
        <v>1603.85</v>
      </c>
      <c r="G70" s="269">
        <v>1572.3999999999999</v>
      </c>
      <c r="H70" s="269">
        <v>1698.6000000000001</v>
      </c>
      <c r="I70" s="269">
        <v>1730.0500000000004</v>
      </c>
      <c r="J70" s="269">
        <v>1761.7000000000003</v>
      </c>
      <c r="K70" s="268">
        <v>1698.4</v>
      </c>
      <c r="L70" s="268">
        <v>1635.3</v>
      </c>
      <c r="M70" s="268">
        <v>2.0792799999999998</v>
      </c>
      <c r="N70" s="1"/>
      <c r="O70" s="1"/>
    </row>
    <row r="71" spans="1:15" ht="12.75" customHeight="1">
      <c r="A71" s="53">
        <v>62</v>
      </c>
      <c r="B71" s="405" t="s">
        <v>94</v>
      </c>
      <c r="C71" s="268">
        <v>2071.6999999999998</v>
      </c>
      <c r="D71" s="269">
        <v>2089.083333333333</v>
      </c>
      <c r="E71" s="269">
        <v>2046.0666666666662</v>
      </c>
      <c r="F71" s="269">
        <v>2020.4333333333329</v>
      </c>
      <c r="G71" s="269">
        <v>1977.4166666666661</v>
      </c>
      <c r="H71" s="269">
        <v>2114.7166666666662</v>
      </c>
      <c r="I71" s="269">
        <v>2157.7333333333327</v>
      </c>
      <c r="J71" s="269">
        <v>2183.3666666666663</v>
      </c>
      <c r="K71" s="268">
        <v>2132.1</v>
      </c>
      <c r="L71" s="268">
        <v>2063.4499999999998</v>
      </c>
      <c r="M71" s="268">
        <v>7.7295400000000001</v>
      </c>
      <c r="N71" s="1"/>
      <c r="O71" s="1"/>
    </row>
    <row r="72" spans="1:15" ht="12.75" customHeight="1">
      <c r="A72" s="53">
        <v>63</v>
      </c>
      <c r="B72" s="405" t="s">
        <v>95</v>
      </c>
      <c r="C72" s="268">
        <v>3619.55</v>
      </c>
      <c r="D72" s="269">
        <v>3603.9833333333336</v>
      </c>
      <c r="E72" s="269">
        <v>3575.6166666666672</v>
      </c>
      <c r="F72" s="269">
        <v>3531.6833333333338</v>
      </c>
      <c r="G72" s="269">
        <v>3503.3166666666675</v>
      </c>
      <c r="H72" s="269">
        <v>3647.916666666667</v>
      </c>
      <c r="I72" s="269">
        <v>3676.2833333333338</v>
      </c>
      <c r="J72" s="269">
        <v>3720.2166666666667</v>
      </c>
      <c r="K72" s="268">
        <v>3632.35</v>
      </c>
      <c r="L72" s="268">
        <v>3560.05</v>
      </c>
      <c r="M72" s="268">
        <v>3.8615200000000001</v>
      </c>
      <c r="N72" s="1"/>
      <c r="O72" s="1"/>
    </row>
    <row r="73" spans="1:15" ht="12.75" customHeight="1">
      <c r="A73" s="53">
        <v>64</v>
      </c>
      <c r="B73" s="405" t="s">
        <v>252</v>
      </c>
      <c r="C73" s="268">
        <v>4401.3500000000004</v>
      </c>
      <c r="D73" s="269">
        <v>4420.7</v>
      </c>
      <c r="E73" s="269">
        <v>4341.75</v>
      </c>
      <c r="F73" s="269">
        <v>4282.1500000000005</v>
      </c>
      <c r="G73" s="269">
        <v>4203.2000000000007</v>
      </c>
      <c r="H73" s="269">
        <v>4480.2999999999993</v>
      </c>
      <c r="I73" s="269">
        <v>4559.2499999999982</v>
      </c>
      <c r="J73" s="269">
        <v>4618.8499999999985</v>
      </c>
      <c r="K73" s="268">
        <v>4499.6499999999996</v>
      </c>
      <c r="L73" s="268">
        <v>4361.1000000000004</v>
      </c>
      <c r="M73" s="268">
        <v>1.44638</v>
      </c>
      <c r="N73" s="1"/>
      <c r="O73" s="1"/>
    </row>
    <row r="74" spans="1:15" ht="12.75" customHeight="1">
      <c r="A74" s="53">
        <v>65</v>
      </c>
      <c r="B74" s="405" t="s">
        <v>143</v>
      </c>
      <c r="C74" s="268">
        <v>2281.0500000000002</v>
      </c>
      <c r="D74" s="269">
        <v>2287.5166666666669</v>
      </c>
      <c r="E74" s="269">
        <v>2258.5333333333338</v>
      </c>
      <c r="F74" s="269">
        <v>2236.0166666666669</v>
      </c>
      <c r="G74" s="269">
        <v>2207.0333333333338</v>
      </c>
      <c r="H74" s="269">
        <v>2310.0333333333338</v>
      </c>
      <c r="I74" s="269">
        <v>2339.0166666666664</v>
      </c>
      <c r="J74" s="269">
        <v>2361.5333333333338</v>
      </c>
      <c r="K74" s="268">
        <v>2316.5</v>
      </c>
      <c r="L74" s="268">
        <v>2265</v>
      </c>
      <c r="M74" s="268">
        <v>1.2963899999999999</v>
      </c>
      <c r="N74" s="1"/>
      <c r="O74" s="1"/>
    </row>
    <row r="75" spans="1:15" ht="12.75" customHeight="1">
      <c r="A75" s="53">
        <v>66</v>
      </c>
      <c r="B75" s="405" t="s">
        <v>98</v>
      </c>
      <c r="C75" s="268">
        <v>4099.1499999999996</v>
      </c>
      <c r="D75" s="269">
        <v>4069.0666666666671</v>
      </c>
      <c r="E75" s="269">
        <v>4027.0833333333339</v>
      </c>
      <c r="F75" s="269">
        <v>3955.0166666666669</v>
      </c>
      <c r="G75" s="269">
        <v>3913.0333333333338</v>
      </c>
      <c r="H75" s="269">
        <v>4141.1333333333341</v>
      </c>
      <c r="I75" s="269">
        <v>4183.1166666666668</v>
      </c>
      <c r="J75" s="269">
        <v>4255.1833333333343</v>
      </c>
      <c r="K75" s="268">
        <v>4111.05</v>
      </c>
      <c r="L75" s="268">
        <v>3997</v>
      </c>
      <c r="M75" s="268">
        <v>3.01288</v>
      </c>
      <c r="N75" s="1"/>
      <c r="O75" s="1"/>
    </row>
    <row r="76" spans="1:15" ht="12.75" customHeight="1">
      <c r="A76" s="53">
        <v>67</v>
      </c>
      <c r="B76" s="405" t="s">
        <v>99</v>
      </c>
      <c r="C76" s="268">
        <v>3590.25</v>
      </c>
      <c r="D76" s="269">
        <v>3572.4666666666667</v>
      </c>
      <c r="E76" s="269">
        <v>3511.2333333333336</v>
      </c>
      <c r="F76" s="269">
        <v>3432.2166666666667</v>
      </c>
      <c r="G76" s="269">
        <v>3370.9833333333336</v>
      </c>
      <c r="H76" s="269">
        <v>3651.4833333333336</v>
      </c>
      <c r="I76" s="269">
        <v>3712.7166666666662</v>
      </c>
      <c r="J76" s="269">
        <v>3791.7333333333336</v>
      </c>
      <c r="K76" s="268">
        <v>3633.7</v>
      </c>
      <c r="L76" s="268">
        <v>3493.45</v>
      </c>
      <c r="M76" s="268">
        <v>5.17408</v>
      </c>
      <c r="N76" s="1"/>
      <c r="O76" s="1"/>
    </row>
    <row r="77" spans="1:15" ht="12.75" customHeight="1">
      <c r="A77" s="53">
        <v>68</v>
      </c>
      <c r="B77" s="405" t="s">
        <v>253</v>
      </c>
      <c r="C77" s="268">
        <v>490.3</v>
      </c>
      <c r="D77" s="269">
        <v>486.15000000000003</v>
      </c>
      <c r="E77" s="269">
        <v>477.40000000000009</v>
      </c>
      <c r="F77" s="269">
        <v>464.50000000000006</v>
      </c>
      <c r="G77" s="269">
        <v>455.75000000000011</v>
      </c>
      <c r="H77" s="269">
        <v>499.05000000000007</v>
      </c>
      <c r="I77" s="269">
        <v>507.79999999999995</v>
      </c>
      <c r="J77" s="269">
        <v>520.70000000000005</v>
      </c>
      <c r="K77" s="268">
        <v>494.9</v>
      </c>
      <c r="L77" s="268">
        <v>473.25</v>
      </c>
      <c r="M77" s="268">
        <v>1.4987999999999999</v>
      </c>
      <c r="N77" s="1"/>
      <c r="O77" s="1"/>
    </row>
    <row r="78" spans="1:15" ht="12.75" customHeight="1">
      <c r="A78" s="53">
        <v>69</v>
      </c>
      <c r="B78" s="405" t="s">
        <v>100</v>
      </c>
      <c r="C78" s="268">
        <v>2085.6999999999998</v>
      </c>
      <c r="D78" s="269">
        <v>2046.1833333333332</v>
      </c>
      <c r="E78" s="269">
        <v>1969.5166666666664</v>
      </c>
      <c r="F78" s="269">
        <v>1853.3333333333333</v>
      </c>
      <c r="G78" s="269">
        <v>1776.6666666666665</v>
      </c>
      <c r="H78" s="269">
        <v>2162.3666666666663</v>
      </c>
      <c r="I78" s="269">
        <v>2239.0333333333328</v>
      </c>
      <c r="J78" s="269">
        <v>2355.2166666666662</v>
      </c>
      <c r="K78" s="268">
        <v>2122.85</v>
      </c>
      <c r="L78" s="268">
        <v>1930</v>
      </c>
      <c r="M78" s="268">
        <v>38.07647</v>
      </c>
      <c r="N78" s="1"/>
      <c r="O78" s="1"/>
    </row>
    <row r="79" spans="1:15" ht="12.75" customHeight="1">
      <c r="A79" s="53">
        <v>70</v>
      </c>
      <c r="B79" s="405" t="s">
        <v>101</v>
      </c>
      <c r="C79" s="268">
        <v>165.5</v>
      </c>
      <c r="D79" s="269">
        <v>166.06666666666669</v>
      </c>
      <c r="E79" s="269">
        <v>163.83333333333337</v>
      </c>
      <c r="F79" s="269">
        <v>162.16666666666669</v>
      </c>
      <c r="G79" s="269">
        <v>159.93333333333337</v>
      </c>
      <c r="H79" s="269">
        <v>167.73333333333338</v>
      </c>
      <c r="I79" s="269">
        <v>169.96666666666667</v>
      </c>
      <c r="J79" s="269">
        <v>171.63333333333338</v>
      </c>
      <c r="K79" s="268">
        <v>168.3</v>
      </c>
      <c r="L79" s="268">
        <v>164.4</v>
      </c>
      <c r="M79" s="268">
        <v>24.732250000000001</v>
      </c>
      <c r="N79" s="1"/>
      <c r="O79" s="1"/>
    </row>
    <row r="80" spans="1:15" ht="12.75" customHeight="1">
      <c r="A80" s="53">
        <v>71</v>
      </c>
      <c r="B80" s="405" t="s">
        <v>831</v>
      </c>
      <c r="C80" s="268">
        <v>1337.75</v>
      </c>
      <c r="D80" s="269">
        <v>1346.5166666666667</v>
      </c>
      <c r="E80" s="269">
        <v>1324.2333333333333</v>
      </c>
      <c r="F80" s="269">
        <v>1310.7166666666667</v>
      </c>
      <c r="G80" s="269">
        <v>1288.4333333333334</v>
      </c>
      <c r="H80" s="269">
        <v>1360.0333333333333</v>
      </c>
      <c r="I80" s="269">
        <v>1382.3166666666666</v>
      </c>
      <c r="J80" s="269">
        <v>1395.8333333333333</v>
      </c>
      <c r="K80" s="268">
        <v>1368.8</v>
      </c>
      <c r="L80" s="268">
        <v>1333</v>
      </c>
      <c r="M80" s="268">
        <v>2.0891799999999998</v>
      </c>
      <c r="N80" s="1"/>
      <c r="O80" s="1"/>
    </row>
    <row r="81" spans="1:15" ht="12.75" customHeight="1">
      <c r="A81" s="53">
        <v>72</v>
      </c>
      <c r="B81" s="405" t="s">
        <v>102</v>
      </c>
      <c r="C81" s="268">
        <v>122.6</v>
      </c>
      <c r="D81" s="269">
        <v>122.33333333333333</v>
      </c>
      <c r="E81" s="269">
        <v>121.06666666666666</v>
      </c>
      <c r="F81" s="269">
        <v>119.53333333333333</v>
      </c>
      <c r="G81" s="269">
        <v>118.26666666666667</v>
      </c>
      <c r="H81" s="269">
        <v>123.86666666666666</v>
      </c>
      <c r="I81" s="269">
        <v>125.13333333333334</v>
      </c>
      <c r="J81" s="269">
        <v>126.66666666666666</v>
      </c>
      <c r="K81" s="268">
        <v>123.6</v>
      </c>
      <c r="L81" s="268">
        <v>120.8</v>
      </c>
      <c r="M81" s="268">
        <v>99.365030000000004</v>
      </c>
      <c r="N81" s="1"/>
      <c r="O81" s="1"/>
    </row>
    <row r="82" spans="1:15" ht="12.75" customHeight="1">
      <c r="A82" s="53">
        <v>73</v>
      </c>
      <c r="B82" s="405" t="s">
        <v>255</v>
      </c>
      <c r="C82" s="268">
        <v>321.05</v>
      </c>
      <c r="D82" s="269">
        <v>312.68333333333334</v>
      </c>
      <c r="E82" s="269">
        <v>300.36666666666667</v>
      </c>
      <c r="F82" s="269">
        <v>279.68333333333334</v>
      </c>
      <c r="G82" s="269">
        <v>267.36666666666667</v>
      </c>
      <c r="H82" s="269">
        <v>333.36666666666667</v>
      </c>
      <c r="I82" s="269">
        <v>345.68333333333339</v>
      </c>
      <c r="J82" s="269">
        <v>366.36666666666667</v>
      </c>
      <c r="K82" s="268">
        <v>325</v>
      </c>
      <c r="L82" s="268">
        <v>292</v>
      </c>
      <c r="M82" s="268">
        <v>65.378479999999996</v>
      </c>
      <c r="N82" s="1"/>
      <c r="O82" s="1"/>
    </row>
    <row r="83" spans="1:15" ht="12.75" customHeight="1">
      <c r="A83" s="53">
        <v>74</v>
      </c>
      <c r="B83" s="405" t="s">
        <v>103</v>
      </c>
      <c r="C83" s="268">
        <v>90</v>
      </c>
      <c r="D83" s="269">
        <v>90.683333333333337</v>
      </c>
      <c r="E83" s="269">
        <v>89.116666666666674</v>
      </c>
      <c r="F83" s="269">
        <v>88.233333333333334</v>
      </c>
      <c r="G83" s="269">
        <v>86.666666666666671</v>
      </c>
      <c r="H83" s="269">
        <v>91.566666666666677</v>
      </c>
      <c r="I83" s="269">
        <v>93.13333333333334</v>
      </c>
      <c r="J83" s="269">
        <v>94.01666666666668</v>
      </c>
      <c r="K83" s="268">
        <v>92.25</v>
      </c>
      <c r="L83" s="268">
        <v>89.8</v>
      </c>
      <c r="M83" s="268">
        <v>83.721779999999995</v>
      </c>
      <c r="N83" s="1"/>
      <c r="O83" s="1"/>
    </row>
    <row r="84" spans="1:15" ht="12.75" customHeight="1">
      <c r="A84" s="53">
        <v>75</v>
      </c>
      <c r="B84" s="405" t="s">
        <v>256</v>
      </c>
      <c r="C84" s="268">
        <v>2246.85</v>
      </c>
      <c r="D84" s="269">
        <v>2256.4166666666665</v>
      </c>
      <c r="E84" s="269">
        <v>2213.1833333333329</v>
      </c>
      <c r="F84" s="269">
        <v>2179.5166666666664</v>
      </c>
      <c r="G84" s="269">
        <v>2136.2833333333328</v>
      </c>
      <c r="H84" s="269">
        <v>2290.083333333333</v>
      </c>
      <c r="I84" s="269">
        <v>2333.3166666666666</v>
      </c>
      <c r="J84" s="269">
        <v>2366.9833333333331</v>
      </c>
      <c r="K84" s="268">
        <v>2299.65</v>
      </c>
      <c r="L84" s="268">
        <v>2222.75</v>
      </c>
      <c r="M84" s="268">
        <v>2.0575800000000002</v>
      </c>
      <c r="N84" s="1"/>
      <c r="O84" s="1"/>
    </row>
    <row r="85" spans="1:15" ht="12.75" customHeight="1">
      <c r="A85" s="53">
        <v>76</v>
      </c>
      <c r="B85" s="405" t="s">
        <v>104</v>
      </c>
      <c r="C85" s="268">
        <v>370.3</v>
      </c>
      <c r="D85" s="269">
        <v>370.45</v>
      </c>
      <c r="E85" s="269">
        <v>366.4</v>
      </c>
      <c r="F85" s="269">
        <v>362.5</v>
      </c>
      <c r="G85" s="269">
        <v>358.45</v>
      </c>
      <c r="H85" s="269">
        <v>374.34999999999997</v>
      </c>
      <c r="I85" s="269">
        <v>378.40000000000003</v>
      </c>
      <c r="J85" s="269">
        <v>382.29999999999995</v>
      </c>
      <c r="K85" s="268">
        <v>374.5</v>
      </c>
      <c r="L85" s="268">
        <v>366.55</v>
      </c>
      <c r="M85" s="268">
        <v>5.6530899999999997</v>
      </c>
      <c r="N85" s="1"/>
      <c r="O85" s="1"/>
    </row>
    <row r="86" spans="1:15" ht="12.75" customHeight="1">
      <c r="A86" s="53">
        <v>77</v>
      </c>
      <c r="B86" s="405" t="s">
        <v>107</v>
      </c>
      <c r="C86" s="268">
        <v>900.15</v>
      </c>
      <c r="D86" s="269">
        <v>895.46666666666658</v>
      </c>
      <c r="E86" s="269">
        <v>886.88333333333321</v>
      </c>
      <c r="F86" s="269">
        <v>873.61666666666667</v>
      </c>
      <c r="G86" s="269">
        <v>865.0333333333333</v>
      </c>
      <c r="H86" s="269">
        <v>908.73333333333312</v>
      </c>
      <c r="I86" s="269">
        <v>917.31666666666638</v>
      </c>
      <c r="J86" s="269">
        <v>930.58333333333303</v>
      </c>
      <c r="K86" s="268">
        <v>904.05</v>
      </c>
      <c r="L86" s="268">
        <v>882.2</v>
      </c>
      <c r="M86" s="268">
        <v>11.414960000000001</v>
      </c>
      <c r="N86" s="1"/>
      <c r="O86" s="1"/>
    </row>
    <row r="87" spans="1:15" ht="12.75" customHeight="1">
      <c r="A87" s="53">
        <v>78</v>
      </c>
      <c r="B87" s="405" t="s">
        <v>108</v>
      </c>
      <c r="C87" s="268">
        <v>1308.5999999999999</v>
      </c>
      <c r="D87" s="269">
        <v>1318.1666666666667</v>
      </c>
      <c r="E87" s="269">
        <v>1296.4333333333334</v>
      </c>
      <c r="F87" s="269">
        <v>1284.2666666666667</v>
      </c>
      <c r="G87" s="269">
        <v>1262.5333333333333</v>
      </c>
      <c r="H87" s="269">
        <v>1330.3333333333335</v>
      </c>
      <c r="I87" s="269">
        <v>1352.0666666666666</v>
      </c>
      <c r="J87" s="269">
        <v>1364.2333333333336</v>
      </c>
      <c r="K87" s="268">
        <v>1339.9</v>
      </c>
      <c r="L87" s="268">
        <v>1306</v>
      </c>
      <c r="M87" s="268">
        <v>5.7586199999999996</v>
      </c>
      <c r="N87" s="1"/>
      <c r="O87" s="1"/>
    </row>
    <row r="88" spans="1:15" ht="12.75" customHeight="1">
      <c r="A88" s="53">
        <v>79</v>
      </c>
      <c r="B88" s="405" t="s">
        <v>110</v>
      </c>
      <c r="C88" s="268">
        <v>1749.35</v>
      </c>
      <c r="D88" s="269">
        <v>1746.3</v>
      </c>
      <c r="E88" s="269">
        <v>1729.6499999999999</v>
      </c>
      <c r="F88" s="269">
        <v>1709.9499999999998</v>
      </c>
      <c r="G88" s="269">
        <v>1693.2999999999997</v>
      </c>
      <c r="H88" s="269">
        <v>1766</v>
      </c>
      <c r="I88" s="269">
        <v>1782.65</v>
      </c>
      <c r="J88" s="269">
        <v>1802.3500000000001</v>
      </c>
      <c r="K88" s="268">
        <v>1762.95</v>
      </c>
      <c r="L88" s="268">
        <v>1726.6</v>
      </c>
      <c r="M88" s="268">
        <v>5.1533100000000003</v>
      </c>
      <c r="N88" s="1"/>
      <c r="O88" s="1"/>
    </row>
    <row r="89" spans="1:15" ht="12.75" customHeight="1">
      <c r="A89" s="53">
        <v>80</v>
      </c>
      <c r="B89" s="405" t="s">
        <v>111</v>
      </c>
      <c r="C89" s="268">
        <v>498</v>
      </c>
      <c r="D89" s="269">
        <v>498.43333333333334</v>
      </c>
      <c r="E89" s="269">
        <v>488.01666666666665</v>
      </c>
      <c r="F89" s="269">
        <v>478.0333333333333</v>
      </c>
      <c r="G89" s="269">
        <v>467.61666666666662</v>
      </c>
      <c r="H89" s="269">
        <v>508.41666666666669</v>
      </c>
      <c r="I89" s="269">
        <v>518.83333333333326</v>
      </c>
      <c r="J89" s="269">
        <v>528.81666666666672</v>
      </c>
      <c r="K89" s="268">
        <v>508.85</v>
      </c>
      <c r="L89" s="268">
        <v>488.45</v>
      </c>
      <c r="M89" s="268">
        <v>17.448640000000001</v>
      </c>
      <c r="N89" s="1"/>
      <c r="O89" s="1"/>
    </row>
    <row r="90" spans="1:15" ht="12.75" customHeight="1">
      <c r="A90" s="53">
        <v>81</v>
      </c>
      <c r="B90" s="405" t="s">
        <v>259</v>
      </c>
      <c r="C90" s="268">
        <v>238.45</v>
      </c>
      <c r="D90" s="269">
        <v>241.03333333333333</v>
      </c>
      <c r="E90" s="269">
        <v>234.41666666666666</v>
      </c>
      <c r="F90" s="269">
        <v>230.38333333333333</v>
      </c>
      <c r="G90" s="269">
        <v>223.76666666666665</v>
      </c>
      <c r="H90" s="269">
        <v>245.06666666666666</v>
      </c>
      <c r="I90" s="269">
        <v>251.68333333333334</v>
      </c>
      <c r="J90" s="269">
        <v>255.71666666666667</v>
      </c>
      <c r="K90" s="268">
        <v>247.65</v>
      </c>
      <c r="L90" s="268">
        <v>237</v>
      </c>
      <c r="M90" s="268">
        <v>8.1215299999999999</v>
      </c>
      <c r="N90" s="1"/>
      <c r="O90" s="1"/>
    </row>
    <row r="91" spans="1:15" ht="12.75" customHeight="1">
      <c r="A91" s="53">
        <v>82</v>
      </c>
      <c r="B91" s="405" t="s">
        <v>113</v>
      </c>
      <c r="C91" s="268">
        <v>897.8</v>
      </c>
      <c r="D91" s="269">
        <v>897.48333333333323</v>
      </c>
      <c r="E91" s="269">
        <v>887.81666666666649</v>
      </c>
      <c r="F91" s="269">
        <v>877.83333333333326</v>
      </c>
      <c r="G91" s="269">
        <v>868.16666666666652</v>
      </c>
      <c r="H91" s="269">
        <v>907.46666666666647</v>
      </c>
      <c r="I91" s="269">
        <v>917.13333333333321</v>
      </c>
      <c r="J91" s="269">
        <v>927.11666666666645</v>
      </c>
      <c r="K91" s="268">
        <v>907.15</v>
      </c>
      <c r="L91" s="268">
        <v>887.5</v>
      </c>
      <c r="M91" s="268">
        <v>26.86561</v>
      </c>
      <c r="N91" s="1"/>
      <c r="O91" s="1"/>
    </row>
    <row r="92" spans="1:15" ht="12.75" customHeight="1">
      <c r="A92" s="53">
        <v>83</v>
      </c>
      <c r="B92" s="405" t="s">
        <v>115</v>
      </c>
      <c r="C92" s="268">
        <v>1940.8</v>
      </c>
      <c r="D92" s="269">
        <v>1948.4499999999998</v>
      </c>
      <c r="E92" s="269">
        <v>1923.7999999999997</v>
      </c>
      <c r="F92" s="269">
        <v>1906.8</v>
      </c>
      <c r="G92" s="269">
        <v>1882.1499999999999</v>
      </c>
      <c r="H92" s="269">
        <v>1965.4499999999996</v>
      </c>
      <c r="I92" s="269">
        <v>1990.0999999999997</v>
      </c>
      <c r="J92" s="269">
        <v>2007.0999999999995</v>
      </c>
      <c r="K92" s="268">
        <v>1973.1</v>
      </c>
      <c r="L92" s="268">
        <v>1931.45</v>
      </c>
      <c r="M92" s="268">
        <v>1.4371100000000001</v>
      </c>
      <c r="N92" s="1"/>
      <c r="O92" s="1"/>
    </row>
    <row r="93" spans="1:15" ht="12.75" customHeight="1">
      <c r="A93" s="53">
        <v>84</v>
      </c>
      <c r="B93" s="405" t="s">
        <v>116</v>
      </c>
      <c r="C93" s="268">
        <v>1502.6</v>
      </c>
      <c r="D93" s="269">
        <v>1498.8666666666668</v>
      </c>
      <c r="E93" s="269">
        <v>1483.7333333333336</v>
      </c>
      <c r="F93" s="269">
        <v>1464.8666666666668</v>
      </c>
      <c r="G93" s="269">
        <v>1449.7333333333336</v>
      </c>
      <c r="H93" s="269">
        <v>1517.7333333333336</v>
      </c>
      <c r="I93" s="269">
        <v>1532.8666666666668</v>
      </c>
      <c r="J93" s="269">
        <v>1551.7333333333336</v>
      </c>
      <c r="K93" s="268">
        <v>1514</v>
      </c>
      <c r="L93" s="268">
        <v>1480</v>
      </c>
      <c r="M93" s="268">
        <v>60.380189999999999</v>
      </c>
      <c r="N93" s="1"/>
      <c r="O93" s="1"/>
    </row>
    <row r="94" spans="1:15" ht="12.75" customHeight="1">
      <c r="A94" s="53">
        <v>85</v>
      </c>
      <c r="B94" s="405" t="s">
        <v>117</v>
      </c>
      <c r="C94" s="268">
        <v>548.1</v>
      </c>
      <c r="D94" s="269">
        <v>549.36666666666667</v>
      </c>
      <c r="E94" s="269">
        <v>541.73333333333335</v>
      </c>
      <c r="F94" s="269">
        <v>535.36666666666667</v>
      </c>
      <c r="G94" s="269">
        <v>527.73333333333335</v>
      </c>
      <c r="H94" s="269">
        <v>555.73333333333335</v>
      </c>
      <c r="I94" s="269">
        <v>563.36666666666679</v>
      </c>
      <c r="J94" s="269">
        <v>569.73333333333335</v>
      </c>
      <c r="K94" s="268">
        <v>557</v>
      </c>
      <c r="L94" s="268">
        <v>543</v>
      </c>
      <c r="M94" s="268">
        <v>46.574539999999999</v>
      </c>
      <c r="N94" s="1"/>
      <c r="O94" s="1"/>
    </row>
    <row r="95" spans="1:15" ht="12.75" customHeight="1">
      <c r="A95" s="53">
        <v>86</v>
      </c>
      <c r="B95" s="405" t="s">
        <v>112</v>
      </c>
      <c r="C95" s="268">
        <v>1313.35</v>
      </c>
      <c r="D95" s="269">
        <v>1305.9166666666667</v>
      </c>
      <c r="E95" s="269">
        <v>1291.8333333333335</v>
      </c>
      <c r="F95" s="269">
        <v>1270.3166666666668</v>
      </c>
      <c r="G95" s="269">
        <v>1256.2333333333336</v>
      </c>
      <c r="H95" s="269">
        <v>1327.4333333333334</v>
      </c>
      <c r="I95" s="269">
        <v>1341.5166666666669</v>
      </c>
      <c r="J95" s="269">
        <v>1363.0333333333333</v>
      </c>
      <c r="K95" s="268">
        <v>1320</v>
      </c>
      <c r="L95" s="268">
        <v>1284.4000000000001</v>
      </c>
      <c r="M95" s="268">
        <v>3.7046700000000001</v>
      </c>
      <c r="N95" s="1"/>
      <c r="O95" s="1"/>
    </row>
    <row r="96" spans="1:15" ht="12.75" customHeight="1">
      <c r="A96" s="53">
        <v>87</v>
      </c>
      <c r="B96" s="405" t="s">
        <v>118</v>
      </c>
      <c r="C96" s="268">
        <v>2704.4</v>
      </c>
      <c r="D96" s="269">
        <v>2698.0666666666671</v>
      </c>
      <c r="E96" s="269">
        <v>2671.1833333333343</v>
      </c>
      <c r="F96" s="269">
        <v>2637.9666666666672</v>
      </c>
      <c r="G96" s="269">
        <v>2611.0833333333344</v>
      </c>
      <c r="H96" s="269">
        <v>2731.2833333333342</v>
      </c>
      <c r="I96" s="269">
        <v>2758.1666666666665</v>
      </c>
      <c r="J96" s="269">
        <v>2791.3833333333341</v>
      </c>
      <c r="K96" s="268">
        <v>2724.95</v>
      </c>
      <c r="L96" s="268">
        <v>2664.85</v>
      </c>
      <c r="M96" s="268">
        <v>5.3486200000000004</v>
      </c>
      <c r="N96" s="1"/>
      <c r="O96" s="1"/>
    </row>
    <row r="97" spans="1:15" ht="12.75" customHeight="1">
      <c r="A97" s="53">
        <v>88</v>
      </c>
      <c r="B97" s="405" t="s">
        <v>120</v>
      </c>
      <c r="C97" s="268">
        <v>412.15</v>
      </c>
      <c r="D97" s="269">
        <v>411.34999999999997</v>
      </c>
      <c r="E97" s="269">
        <v>406.44999999999993</v>
      </c>
      <c r="F97" s="269">
        <v>400.74999999999994</v>
      </c>
      <c r="G97" s="269">
        <v>395.84999999999991</v>
      </c>
      <c r="H97" s="269">
        <v>417.04999999999995</v>
      </c>
      <c r="I97" s="269">
        <v>421.94999999999993</v>
      </c>
      <c r="J97" s="269">
        <v>427.65</v>
      </c>
      <c r="K97" s="268">
        <v>416.25</v>
      </c>
      <c r="L97" s="268">
        <v>405.65</v>
      </c>
      <c r="M97" s="268">
        <v>60.802010000000003</v>
      </c>
      <c r="N97" s="1"/>
      <c r="O97" s="1"/>
    </row>
    <row r="98" spans="1:15" ht="12.75" customHeight="1">
      <c r="A98" s="53">
        <v>89</v>
      </c>
      <c r="B98" s="405" t="s">
        <v>260</v>
      </c>
      <c r="C98" s="268">
        <v>2481.1</v>
      </c>
      <c r="D98" s="269">
        <v>2482.3999999999996</v>
      </c>
      <c r="E98" s="269">
        <v>2434.8499999999995</v>
      </c>
      <c r="F98" s="269">
        <v>2388.6</v>
      </c>
      <c r="G98" s="269">
        <v>2341.0499999999997</v>
      </c>
      <c r="H98" s="269">
        <v>2528.6499999999992</v>
      </c>
      <c r="I98" s="269">
        <v>2576.1999999999994</v>
      </c>
      <c r="J98" s="269">
        <v>2622.4499999999989</v>
      </c>
      <c r="K98" s="268">
        <v>2529.9499999999998</v>
      </c>
      <c r="L98" s="268">
        <v>2436.15</v>
      </c>
      <c r="M98" s="268">
        <v>11.38996</v>
      </c>
      <c r="N98" s="1"/>
      <c r="O98" s="1"/>
    </row>
    <row r="99" spans="1:15" ht="12.75" customHeight="1">
      <c r="A99" s="53">
        <v>90</v>
      </c>
      <c r="B99" s="405" t="s">
        <v>121</v>
      </c>
      <c r="C99" s="268">
        <v>233.6</v>
      </c>
      <c r="D99" s="269">
        <v>233.51666666666665</v>
      </c>
      <c r="E99" s="269">
        <v>230.58333333333331</v>
      </c>
      <c r="F99" s="269">
        <v>227.56666666666666</v>
      </c>
      <c r="G99" s="269">
        <v>224.63333333333333</v>
      </c>
      <c r="H99" s="269">
        <v>236.5333333333333</v>
      </c>
      <c r="I99" s="269">
        <v>239.46666666666664</v>
      </c>
      <c r="J99" s="269">
        <v>242.48333333333329</v>
      </c>
      <c r="K99" s="268">
        <v>236.45</v>
      </c>
      <c r="L99" s="268">
        <v>230.5</v>
      </c>
      <c r="M99" s="268">
        <v>35.34449</v>
      </c>
      <c r="N99" s="1"/>
      <c r="O99" s="1"/>
    </row>
    <row r="100" spans="1:15" ht="12.75" customHeight="1">
      <c r="A100" s="53">
        <v>91</v>
      </c>
      <c r="B100" s="405" t="s">
        <v>122</v>
      </c>
      <c r="C100" s="268">
        <v>2579.25</v>
      </c>
      <c r="D100" s="269">
        <v>2558.4333333333334</v>
      </c>
      <c r="E100" s="269">
        <v>2528.8666666666668</v>
      </c>
      <c r="F100" s="269">
        <v>2478.4833333333336</v>
      </c>
      <c r="G100" s="269">
        <v>2448.916666666667</v>
      </c>
      <c r="H100" s="269">
        <v>2608.8166666666666</v>
      </c>
      <c r="I100" s="269">
        <v>2638.3833333333332</v>
      </c>
      <c r="J100" s="269">
        <v>2688.7666666666664</v>
      </c>
      <c r="K100" s="268">
        <v>2588</v>
      </c>
      <c r="L100" s="268">
        <v>2508.0500000000002</v>
      </c>
      <c r="M100" s="268">
        <v>11.667249999999999</v>
      </c>
      <c r="N100" s="1"/>
      <c r="O100" s="1"/>
    </row>
    <row r="101" spans="1:15" ht="12.75" customHeight="1">
      <c r="A101" s="53">
        <v>92</v>
      </c>
      <c r="B101" s="405" t="s">
        <v>261</v>
      </c>
      <c r="C101" s="268">
        <v>275.39999999999998</v>
      </c>
      <c r="D101" s="269">
        <v>277.93333333333334</v>
      </c>
      <c r="E101" s="269">
        <v>272.11666666666667</v>
      </c>
      <c r="F101" s="269">
        <v>268.83333333333331</v>
      </c>
      <c r="G101" s="269">
        <v>263.01666666666665</v>
      </c>
      <c r="H101" s="269">
        <v>281.2166666666667</v>
      </c>
      <c r="I101" s="269">
        <v>287.03333333333342</v>
      </c>
      <c r="J101" s="269">
        <v>290.31666666666672</v>
      </c>
      <c r="K101" s="268">
        <v>283.75</v>
      </c>
      <c r="L101" s="268">
        <v>274.64999999999998</v>
      </c>
      <c r="M101" s="268">
        <v>5.3841900000000003</v>
      </c>
      <c r="N101" s="1"/>
      <c r="O101" s="1"/>
    </row>
    <row r="102" spans="1:15" ht="12.75" customHeight="1">
      <c r="A102" s="53">
        <v>93</v>
      </c>
      <c r="B102" s="405" t="s">
        <v>380</v>
      </c>
      <c r="C102" s="268">
        <v>40569.5</v>
      </c>
      <c r="D102" s="269">
        <v>40556.48333333333</v>
      </c>
      <c r="E102" s="269">
        <v>40133.016666666663</v>
      </c>
      <c r="F102" s="269">
        <v>39696.533333333333</v>
      </c>
      <c r="G102" s="269">
        <v>39273.066666666666</v>
      </c>
      <c r="H102" s="269">
        <v>40992.96666666666</v>
      </c>
      <c r="I102" s="269">
        <v>41416.43333333332</v>
      </c>
      <c r="J102" s="269">
        <v>41852.916666666657</v>
      </c>
      <c r="K102" s="268">
        <v>40979.949999999997</v>
      </c>
      <c r="L102" s="268">
        <v>40120</v>
      </c>
      <c r="M102" s="268">
        <v>1.813E-2</v>
      </c>
      <c r="N102" s="1"/>
      <c r="O102" s="1"/>
    </row>
    <row r="103" spans="1:15" ht="12.75" customHeight="1">
      <c r="A103" s="53">
        <v>94</v>
      </c>
      <c r="B103" s="405" t="s">
        <v>114</v>
      </c>
      <c r="C103" s="268">
        <v>2441.4</v>
      </c>
      <c r="D103" s="269">
        <v>2427.9833333333336</v>
      </c>
      <c r="E103" s="269">
        <v>2406.166666666667</v>
      </c>
      <c r="F103" s="269">
        <v>2370.9333333333334</v>
      </c>
      <c r="G103" s="269">
        <v>2349.1166666666668</v>
      </c>
      <c r="H103" s="269">
        <v>2463.2166666666672</v>
      </c>
      <c r="I103" s="269">
        <v>2485.0333333333338</v>
      </c>
      <c r="J103" s="269">
        <v>2520.2666666666673</v>
      </c>
      <c r="K103" s="268">
        <v>2449.8000000000002</v>
      </c>
      <c r="L103" s="268">
        <v>2392.75</v>
      </c>
      <c r="M103" s="268">
        <v>29.90194</v>
      </c>
      <c r="N103" s="1"/>
      <c r="O103" s="1"/>
    </row>
    <row r="104" spans="1:15" ht="12.75" customHeight="1">
      <c r="A104" s="53">
        <v>95</v>
      </c>
      <c r="B104" s="405" t="s">
        <v>124</v>
      </c>
      <c r="C104" s="268">
        <v>899.2</v>
      </c>
      <c r="D104" s="269">
        <v>902.35</v>
      </c>
      <c r="E104" s="269">
        <v>892.2</v>
      </c>
      <c r="F104" s="269">
        <v>885.2</v>
      </c>
      <c r="G104" s="269">
        <v>875.05000000000007</v>
      </c>
      <c r="H104" s="269">
        <v>909.35</v>
      </c>
      <c r="I104" s="269">
        <v>919.49999999999989</v>
      </c>
      <c r="J104" s="269">
        <v>926.5</v>
      </c>
      <c r="K104" s="268">
        <v>912.5</v>
      </c>
      <c r="L104" s="268">
        <v>895.35</v>
      </c>
      <c r="M104" s="268">
        <v>112.35656</v>
      </c>
      <c r="N104" s="1"/>
      <c r="O104" s="1"/>
    </row>
    <row r="105" spans="1:15" ht="12.75" customHeight="1">
      <c r="A105" s="53">
        <v>96</v>
      </c>
      <c r="B105" s="405" t="s">
        <v>125</v>
      </c>
      <c r="C105" s="268">
        <v>1208</v>
      </c>
      <c r="D105" s="269">
        <v>1208.9333333333334</v>
      </c>
      <c r="E105" s="269">
        <v>1196.1166666666668</v>
      </c>
      <c r="F105" s="269">
        <v>1184.2333333333333</v>
      </c>
      <c r="G105" s="269">
        <v>1171.4166666666667</v>
      </c>
      <c r="H105" s="269">
        <v>1220.8166666666668</v>
      </c>
      <c r="I105" s="269">
        <v>1233.6333333333334</v>
      </c>
      <c r="J105" s="269">
        <v>1245.5166666666669</v>
      </c>
      <c r="K105" s="268">
        <v>1221.75</v>
      </c>
      <c r="L105" s="268">
        <v>1197.05</v>
      </c>
      <c r="M105" s="268">
        <v>3.29474</v>
      </c>
      <c r="N105" s="1"/>
      <c r="O105" s="1"/>
    </row>
    <row r="106" spans="1:15" ht="12.75" customHeight="1">
      <c r="A106" s="53">
        <v>97</v>
      </c>
      <c r="B106" s="405" t="s">
        <v>126</v>
      </c>
      <c r="C106" s="268">
        <v>557.04999999999995</v>
      </c>
      <c r="D106" s="269">
        <v>555.6</v>
      </c>
      <c r="E106" s="269">
        <v>548.45000000000005</v>
      </c>
      <c r="F106" s="269">
        <v>539.85</v>
      </c>
      <c r="G106" s="269">
        <v>532.70000000000005</v>
      </c>
      <c r="H106" s="269">
        <v>564.20000000000005</v>
      </c>
      <c r="I106" s="269">
        <v>571.34999999999991</v>
      </c>
      <c r="J106" s="269">
        <v>579.95000000000005</v>
      </c>
      <c r="K106" s="268">
        <v>562.75</v>
      </c>
      <c r="L106" s="268">
        <v>547</v>
      </c>
      <c r="M106" s="268">
        <v>9.7827500000000001</v>
      </c>
      <c r="N106" s="1"/>
      <c r="O106" s="1"/>
    </row>
    <row r="107" spans="1:15" ht="12.75" customHeight="1">
      <c r="A107" s="53">
        <v>98</v>
      </c>
      <c r="B107" s="405" t="s">
        <v>262</v>
      </c>
      <c r="C107" s="268">
        <v>548.65</v>
      </c>
      <c r="D107" s="269">
        <v>542.55000000000007</v>
      </c>
      <c r="E107" s="269">
        <v>527.10000000000014</v>
      </c>
      <c r="F107" s="269">
        <v>505.55000000000007</v>
      </c>
      <c r="G107" s="269">
        <v>490.10000000000014</v>
      </c>
      <c r="H107" s="269">
        <v>564.10000000000014</v>
      </c>
      <c r="I107" s="269">
        <v>579.55000000000018</v>
      </c>
      <c r="J107" s="269">
        <v>601.10000000000014</v>
      </c>
      <c r="K107" s="268">
        <v>558</v>
      </c>
      <c r="L107" s="268">
        <v>521</v>
      </c>
      <c r="M107" s="268">
        <v>7.9287200000000002</v>
      </c>
      <c r="N107" s="1"/>
      <c r="O107" s="1"/>
    </row>
    <row r="108" spans="1:15" ht="12.75" customHeight="1">
      <c r="A108" s="53">
        <v>99</v>
      </c>
      <c r="B108" s="405" t="s">
        <v>383</v>
      </c>
      <c r="C108" s="268">
        <v>44.5</v>
      </c>
      <c r="D108" s="269">
        <v>44.550000000000004</v>
      </c>
      <c r="E108" s="269">
        <v>43.850000000000009</v>
      </c>
      <c r="F108" s="269">
        <v>43.2</v>
      </c>
      <c r="G108" s="269">
        <v>42.500000000000007</v>
      </c>
      <c r="H108" s="269">
        <v>45.20000000000001</v>
      </c>
      <c r="I108" s="269">
        <v>45.900000000000013</v>
      </c>
      <c r="J108" s="269">
        <v>46.550000000000011</v>
      </c>
      <c r="K108" s="268">
        <v>45.25</v>
      </c>
      <c r="L108" s="268">
        <v>43.9</v>
      </c>
      <c r="M108" s="268">
        <v>81.430160000000001</v>
      </c>
      <c r="N108" s="1"/>
      <c r="O108" s="1"/>
    </row>
    <row r="109" spans="1:15" ht="12.75" customHeight="1">
      <c r="A109" s="53">
        <v>100</v>
      </c>
      <c r="B109" s="405" t="s">
        <v>128</v>
      </c>
      <c r="C109" s="268">
        <v>51.1</v>
      </c>
      <c r="D109" s="269">
        <v>51.216666666666669</v>
      </c>
      <c r="E109" s="269">
        <v>50.483333333333334</v>
      </c>
      <c r="F109" s="269">
        <v>49.866666666666667</v>
      </c>
      <c r="G109" s="269">
        <v>49.133333333333333</v>
      </c>
      <c r="H109" s="269">
        <v>51.833333333333336</v>
      </c>
      <c r="I109" s="269">
        <v>52.56666666666667</v>
      </c>
      <c r="J109" s="269">
        <v>53.183333333333337</v>
      </c>
      <c r="K109" s="268">
        <v>51.95</v>
      </c>
      <c r="L109" s="268">
        <v>50.6</v>
      </c>
      <c r="M109" s="268">
        <v>271.48660999999998</v>
      </c>
      <c r="N109" s="1"/>
      <c r="O109" s="1"/>
    </row>
    <row r="110" spans="1:15" ht="12.75" customHeight="1">
      <c r="A110" s="53">
        <v>101</v>
      </c>
      <c r="B110" s="405" t="s">
        <v>137</v>
      </c>
      <c r="C110" s="268">
        <v>335.6</v>
      </c>
      <c r="D110" s="269">
        <v>333.86666666666667</v>
      </c>
      <c r="E110" s="269">
        <v>330.83333333333337</v>
      </c>
      <c r="F110" s="269">
        <v>326.06666666666672</v>
      </c>
      <c r="G110" s="269">
        <v>323.03333333333342</v>
      </c>
      <c r="H110" s="269">
        <v>338.63333333333333</v>
      </c>
      <c r="I110" s="269">
        <v>341.66666666666663</v>
      </c>
      <c r="J110" s="269">
        <v>346.43333333333328</v>
      </c>
      <c r="K110" s="268">
        <v>336.9</v>
      </c>
      <c r="L110" s="268">
        <v>329.1</v>
      </c>
      <c r="M110" s="268">
        <v>143.65460999999999</v>
      </c>
      <c r="N110" s="1"/>
      <c r="O110" s="1"/>
    </row>
    <row r="111" spans="1:15" ht="12.75" customHeight="1">
      <c r="A111" s="53">
        <v>102</v>
      </c>
      <c r="B111" s="405" t="s">
        <v>263</v>
      </c>
      <c r="C111" s="268">
        <v>4407.8500000000004</v>
      </c>
      <c r="D111" s="269">
        <v>4433.5333333333338</v>
      </c>
      <c r="E111" s="269">
        <v>4351.0666666666675</v>
      </c>
      <c r="F111" s="269">
        <v>4294.2833333333338</v>
      </c>
      <c r="G111" s="269">
        <v>4211.8166666666675</v>
      </c>
      <c r="H111" s="269">
        <v>4490.3166666666675</v>
      </c>
      <c r="I111" s="269">
        <v>4572.7833333333328</v>
      </c>
      <c r="J111" s="269">
        <v>4629.5666666666675</v>
      </c>
      <c r="K111" s="268">
        <v>4516</v>
      </c>
      <c r="L111" s="268">
        <v>4376.75</v>
      </c>
      <c r="M111" s="268">
        <v>0.68186999999999998</v>
      </c>
      <c r="N111" s="1"/>
      <c r="O111" s="1"/>
    </row>
    <row r="112" spans="1:15" ht="12.75" customHeight="1">
      <c r="A112" s="53">
        <v>103</v>
      </c>
      <c r="B112" s="405" t="s">
        <v>393</v>
      </c>
      <c r="C112" s="268">
        <v>203.9</v>
      </c>
      <c r="D112" s="269">
        <v>201.36666666666665</v>
      </c>
      <c r="E112" s="269">
        <v>197.73333333333329</v>
      </c>
      <c r="F112" s="269">
        <v>191.56666666666663</v>
      </c>
      <c r="G112" s="269">
        <v>187.93333333333328</v>
      </c>
      <c r="H112" s="269">
        <v>207.5333333333333</v>
      </c>
      <c r="I112" s="269">
        <v>211.16666666666669</v>
      </c>
      <c r="J112" s="269">
        <v>217.33333333333331</v>
      </c>
      <c r="K112" s="268">
        <v>205</v>
      </c>
      <c r="L112" s="268">
        <v>195.2</v>
      </c>
      <c r="M112" s="268">
        <v>22.320430000000002</v>
      </c>
      <c r="N112" s="1"/>
      <c r="O112" s="1"/>
    </row>
    <row r="113" spans="1:15" ht="12.75" customHeight="1">
      <c r="A113" s="53">
        <v>104</v>
      </c>
      <c r="B113" s="405" t="s">
        <v>394</v>
      </c>
      <c r="C113" s="268">
        <v>152.94999999999999</v>
      </c>
      <c r="D113" s="269">
        <v>154.56666666666666</v>
      </c>
      <c r="E113" s="269">
        <v>150.93333333333334</v>
      </c>
      <c r="F113" s="269">
        <v>148.91666666666669</v>
      </c>
      <c r="G113" s="269">
        <v>145.28333333333336</v>
      </c>
      <c r="H113" s="269">
        <v>156.58333333333331</v>
      </c>
      <c r="I113" s="269">
        <v>160.21666666666664</v>
      </c>
      <c r="J113" s="269">
        <v>162.23333333333329</v>
      </c>
      <c r="K113" s="268">
        <v>158.19999999999999</v>
      </c>
      <c r="L113" s="268">
        <v>152.55000000000001</v>
      </c>
      <c r="M113" s="268">
        <v>74.069540000000003</v>
      </c>
      <c r="N113" s="1"/>
      <c r="O113" s="1"/>
    </row>
    <row r="114" spans="1:15" ht="12.75" customHeight="1">
      <c r="A114" s="53">
        <v>105</v>
      </c>
      <c r="B114" s="405" t="s">
        <v>130</v>
      </c>
      <c r="C114" s="268">
        <v>319.75</v>
      </c>
      <c r="D114" s="269">
        <v>320.31666666666666</v>
      </c>
      <c r="E114" s="269">
        <v>316.13333333333333</v>
      </c>
      <c r="F114" s="269">
        <v>312.51666666666665</v>
      </c>
      <c r="G114" s="269">
        <v>308.33333333333331</v>
      </c>
      <c r="H114" s="269">
        <v>323.93333333333334</v>
      </c>
      <c r="I114" s="269">
        <v>328.11666666666662</v>
      </c>
      <c r="J114" s="269">
        <v>331.73333333333335</v>
      </c>
      <c r="K114" s="268">
        <v>324.5</v>
      </c>
      <c r="L114" s="268">
        <v>316.7</v>
      </c>
      <c r="M114" s="268">
        <v>52.871519999999997</v>
      </c>
      <c r="N114" s="1"/>
      <c r="O114" s="1"/>
    </row>
    <row r="115" spans="1:15" ht="12.75" customHeight="1">
      <c r="A115" s="53">
        <v>106</v>
      </c>
      <c r="B115" s="405" t="s">
        <v>135</v>
      </c>
      <c r="C115" s="268">
        <v>69.650000000000006</v>
      </c>
      <c r="D115" s="269">
        <v>69.88333333333334</v>
      </c>
      <c r="E115" s="269">
        <v>69.366666666666674</v>
      </c>
      <c r="F115" s="269">
        <v>69.083333333333329</v>
      </c>
      <c r="G115" s="269">
        <v>68.566666666666663</v>
      </c>
      <c r="H115" s="269">
        <v>70.166666666666686</v>
      </c>
      <c r="I115" s="269">
        <v>70.683333333333366</v>
      </c>
      <c r="J115" s="269">
        <v>70.966666666666697</v>
      </c>
      <c r="K115" s="268">
        <v>70.400000000000006</v>
      </c>
      <c r="L115" s="268">
        <v>69.599999999999994</v>
      </c>
      <c r="M115" s="268">
        <v>135.95148</v>
      </c>
      <c r="N115" s="1"/>
      <c r="O115" s="1"/>
    </row>
    <row r="116" spans="1:15" ht="12.75" customHeight="1">
      <c r="A116" s="53">
        <v>107</v>
      </c>
      <c r="B116" s="405" t="s">
        <v>136</v>
      </c>
      <c r="C116" s="268">
        <v>692</v>
      </c>
      <c r="D116" s="269">
        <v>697.06666666666661</v>
      </c>
      <c r="E116" s="269">
        <v>684.73333333333323</v>
      </c>
      <c r="F116" s="269">
        <v>677.46666666666658</v>
      </c>
      <c r="G116" s="269">
        <v>665.13333333333321</v>
      </c>
      <c r="H116" s="269">
        <v>704.33333333333326</v>
      </c>
      <c r="I116" s="269">
        <v>716.66666666666674</v>
      </c>
      <c r="J116" s="269">
        <v>723.93333333333328</v>
      </c>
      <c r="K116" s="268">
        <v>709.4</v>
      </c>
      <c r="L116" s="268">
        <v>689.8</v>
      </c>
      <c r="M116" s="268">
        <v>22.63251</v>
      </c>
      <c r="N116" s="1"/>
      <c r="O116" s="1"/>
    </row>
    <row r="117" spans="1:15" ht="12.75" customHeight="1">
      <c r="A117" s="53">
        <v>108</v>
      </c>
      <c r="B117" s="405" t="s">
        <v>129</v>
      </c>
      <c r="C117" s="268">
        <v>418.05</v>
      </c>
      <c r="D117" s="269">
        <v>420.01666666666665</v>
      </c>
      <c r="E117" s="269">
        <v>411.48333333333329</v>
      </c>
      <c r="F117" s="269">
        <v>404.91666666666663</v>
      </c>
      <c r="G117" s="269">
        <v>396.38333333333327</v>
      </c>
      <c r="H117" s="269">
        <v>426.58333333333331</v>
      </c>
      <c r="I117" s="269">
        <v>435.11666666666662</v>
      </c>
      <c r="J117" s="269">
        <v>441.68333333333334</v>
      </c>
      <c r="K117" s="268">
        <v>428.55</v>
      </c>
      <c r="L117" s="268">
        <v>413.45</v>
      </c>
      <c r="M117" s="268">
        <v>17.464770000000001</v>
      </c>
      <c r="N117" s="1"/>
      <c r="O117" s="1"/>
    </row>
    <row r="118" spans="1:15" ht="12.75" customHeight="1">
      <c r="A118" s="53">
        <v>109</v>
      </c>
      <c r="B118" s="405" t="s">
        <v>133</v>
      </c>
      <c r="C118" s="268">
        <v>198</v>
      </c>
      <c r="D118" s="269">
        <v>199.96666666666667</v>
      </c>
      <c r="E118" s="269">
        <v>195.13333333333333</v>
      </c>
      <c r="F118" s="269">
        <v>192.26666666666665</v>
      </c>
      <c r="G118" s="269">
        <v>187.43333333333331</v>
      </c>
      <c r="H118" s="269">
        <v>202.83333333333334</v>
      </c>
      <c r="I118" s="269">
        <v>207.66666666666666</v>
      </c>
      <c r="J118" s="269">
        <v>210.53333333333336</v>
      </c>
      <c r="K118" s="268">
        <v>204.8</v>
      </c>
      <c r="L118" s="268">
        <v>197.1</v>
      </c>
      <c r="M118" s="268">
        <v>20.842469999999999</v>
      </c>
      <c r="N118" s="1"/>
      <c r="O118" s="1"/>
    </row>
    <row r="119" spans="1:15" ht="12.75" customHeight="1">
      <c r="A119" s="53">
        <v>110</v>
      </c>
      <c r="B119" s="405" t="s">
        <v>132</v>
      </c>
      <c r="C119" s="268">
        <v>1225.75</v>
      </c>
      <c r="D119" s="269">
        <v>1233.25</v>
      </c>
      <c r="E119" s="269">
        <v>1210.5</v>
      </c>
      <c r="F119" s="269">
        <v>1195.25</v>
      </c>
      <c r="G119" s="269">
        <v>1172.5</v>
      </c>
      <c r="H119" s="269">
        <v>1248.5</v>
      </c>
      <c r="I119" s="269">
        <v>1271.25</v>
      </c>
      <c r="J119" s="269">
        <v>1286.5</v>
      </c>
      <c r="K119" s="268">
        <v>1256</v>
      </c>
      <c r="L119" s="268">
        <v>1218</v>
      </c>
      <c r="M119" s="268">
        <v>60.748890000000003</v>
      </c>
      <c r="N119" s="1"/>
      <c r="O119" s="1"/>
    </row>
    <row r="120" spans="1:15" ht="12.75" customHeight="1">
      <c r="A120" s="53">
        <v>111</v>
      </c>
      <c r="B120" s="405" t="s">
        <v>164</v>
      </c>
      <c r="C120" s="268">
        <v>4015.5</v>
      </c>
      <c r="D120" s="269">
        <v>4047.1333333333332</v>
      </c>
      <c r="E120" s="269">
        <v>3934.3666666666668</v>
      </c>
      <c r="F120" s="269">
        <v>3853.2333333333336</v>
      </c>
      <c r="G120" s="269">
        <v>3740.4666666666672</v>
      </c>
      <c r="H120" s="269">
        <v>4128.2666666666664</v>
      </c>
      <c r="I120" s="269">
        <v>4241.0333333333328</v>
      </c>
      <c r="J120" s="269">
        <v>4322.1666666666661</v>
      </c>
      <c r="K120" s="268">
        <v>4159.8999999999996</v>
      </c>
      <c r="L120" s="268">
        <v>3966</v>
      </c>
      <c r="M120" s="268">
        <v>3.7920799999999999</v>
      </c>
      <c r="N120" s="1"/>
      <c r="O120" s="1"/>
    </row>
    <row r="121" spans="1:15" ht="12.75" customHeight="1">
      <c r="A121" s="53">
        <v>112</v>
      </c>
      <c r="B121" s="405" t="s">
        <v>134</v>
      </c>
      <c r="C121" s="268">
        <v>1390.3</v>
      </c>
      <c r="D121" s="269">
        <v>1392.3</v>
      </c>
      <c r="E121" s="269">
        <v>1378.6</v>
      </c>
      <c r="F121" s="269">
        <v>1366.8999999999999</v>
      </c>
      <c r="G121" s="269">
        <v>1353.1999999999998</v>
      </c>
      <c r="H121" s="269">
        <v>1404</v>
      </c>
      <c r="I121" s="269">
        <v>1417.7000000000003</v>
      </c>
      <c r="J121" s="269">
        <v>1429.4</v>
      </c>
      <c r="K121" s="268">
        <v>1406</v>
      </c>
      <c r="L121" s="268">
        <v>1380.6</v>
      </c>
      <c r="M121" s="268">
        <v>65.95241</v>
      </c>
      <c r="N121" s="1"/>
      <c r="O121" s="1"/>
    </row>
    <row r="122" spans="1:15" ht="12.75" customHeight="1">
      <c r="A122" s="53">
        <v>113</v>
      </c>
      <c r="B122" s="405" t="s">
        <v>131</v>
      </c>
      <c r="C122" s="268">
        <v>1838.55</v>
      </c>
      <c r="D122" s="269">
        <v>1832.1666666666667</v>
      </c>
      <c r="E122" s="269">
        <v>1818.3833333333334</v>
      </c>
      <c r="F122" s="269">
        <v>1798.2166666666667</v>
      </c>
      <c r="G122" s="269">
        <v>1784.4333333333334</v>
      </c>
      <c r="H122" s="269">
        <v>1852.3333333333335</v>
      </c>
      <c r="I122" s="269">
        <v>1866.1166666666668</v>
      </c>
      <c r="J122" s="269">
        <v>1886.2833333333335</v>
      </c>
      <c r="K122" s="268">
        <v>1845.95</v>
      </c>
      <c r="L122" s="268">
        <v>1812</v>
      </c>
      <c r="M122" s="268">
        <v>5.1885599999999998</v>
      </c>
      <c r="N122" s="1"/>
      <c r="O122" s="1"/>
    </row>
    <row r="123" spans="1:15" ht="12.75" customHeight="1">
      <c r="A123" s="53">
        <v>114</v>
      </c>
      <c r="B123" s="405" t="s">
        <v>264</v>
      </c>
      <c r="C123" s="268">
        <v>858.45</v>
      </c>
      <c r="D123" s="269">
        <v>859.73333333333323</v>
      </c>
      <c r="E123" s="269">
        <v>851.46666666666647</v>
      </c>
      <c r="F123" s="269">
        <v>844.48333333333323</v>
      </c>
      <c r="G123" s="269">
        <v>836.21666666666647</v>
      </c>
      <c r="H123" s="269">
        <v>866.71666666666647</v>
      </c>
      <c r="I123" s="269">
        <v>874.98333333333312</v>
      </c>
      <c r="J123" s="269">
        <v>881.96666666666647</v>
      </c>
      <c r="K123" s="268">
        <v>868</v>
      </c>
      <c r="L123" s="268">
        <v>852.75</v>
      </c>
      <c r="M123" s="268">
        <v>1.2626200000000001</v>
      </c>
      <c r="N123" s="1"/>
      <c r="O123" s="1"/>
    </row>
    <row r="124" spans="1:15" ht="12.75" customHeight="1">
      <c r="A124" s="53">
        <v>115</v>
      </c>
      <c r="B124" s="405" t="s">
        <v>265</v>
      </c>
      <c r="C124" s="268">
        <v>344.3</v>
      </c>
      <c r="D124" s="269">
        <v>337.45</v>
      </c>
      <c r="E124" s="269">
        <v>326.2</v>
      </c>
      <c r="F124" s="269">
        <v>308.10000000000002</v>
      </c>
      <c r="G124" s="269">
        <v>296.85000000000002</v>
      </c>
      <c r="H124" s="269">
        <v>355.54999999999995</v>
      </c>
      <c r="I124" s="269">
        <v>366.79999999999995</v>
      </c>
      <c r="J124" s="269">
        <v>384.89999999999992</v>
      </c>
      <c r="K124" s="268">
        <v>348.7</v>
      </c>
      <c r="L124" s="268">
        <v>319.35000000000002</v>
      </c>
      <c r="M124" s="268">
        <v>17.905200000000001</v>
      </c>
      <c r="N124" s="1"/>
      <c r="O124" s="1"/>
    </row>
    <row r="125" spans="1:15" ht="12.75" customHeight="1">
      <c r="A125" s="53">
        <v>116</v>
      </c>
      <c r="B125" s="405" t="s">
        <v>139</v>
      </c>
      <c r="C125" s="268">
        <v>679.95</v>
      </c>
      <c r="D125" s="269">
        <v>682.26666666666677</v>
      </c>
      <c r="E125" s="269">
        <v>673.03333333333353</v>
      </c>
      <c r="F125" s="269">
        <v>666.11666666666679</v>
      </c>
      <c r="G125" s="269">
        <v>656.88333333333355</v>
      </c>
      <c r="H125" s="269">
        <v>689.18333333333351</v>
      </c>
      <c r="I125" s="269">
        <v>698.41666666666686</v>
      </c>
      <c r="J125" s="269">
        <v>705.33333333333348</v>
      </c>
      <c r="K125" s="268">
        <v>691.5</v>
      </c>
      <c r="L125" s="268">
        <v>675.35</v>
      </c>
      <c r="M125" s="268">
        <v>17.087230000000002</v>
      </c>
      <c r="N125" s="1"/>
      <c r="O125" s="1"/>
    </row>
    <row r="126" spans="1:15" ht="12.75" customHeight="1">
      <c r="A126" s="53">
        <v>117</v>
      </c>
      <c r="B126" s="405" t="s">
        <v>138</v>
      </c>
      <c r="C126" s="268">
        <v>431.65</v>
      </c>
      <c r="D126" s="269">
        <v>433.2</v>
      </c>
      <c r="E126" s="269">
        <v>427.15</v>
      </c>
      <c r="F126" s="269">
        <v>422.65</v>
      </c>
      <c r="G126" s="269">
        <v>416.59999999999997</v>
      </c>
      <c r="H126" s="269">
        <v>437.7</v>
      </c>
      <c r="I126" s="269">
        <v>443.75000000000006</v>
      </c>
      <c r="J126" s="269">
        <v>448.25</v>
      </c>
      <c r="K126" s="268">
        <v>439.25</v>
      </c>
      <c r="L126" s="268">
        <v>428.7</v>
      </c>
      <c r="M126" s="268">
        <v>27.076419999999999</v>
      </c>
      <c r="N126" s="1"/>
      <c r="O126" s="1"/>
    </row>
    <row r="127" spans="1:15" ht="12.75" customHeight="1">
      <c r="A127" s="53">
        <v>118</v>
      </c>
      <c r="B127" s="405" t="s">
        <v>140</v>
      </c>
      <c r="C127" s="268">
        <v>614.70000000000005</v>
      </c>
      <c r="D127" s="269">
        <v>615.91666666666663</v>
      </c>
      <c r="E127" s="269">
        <v>605.88333333333321</v>
      </c>
      <c r="F127" s="269">
        <v>597.06666666666661</v>
      </c>
      <c r="G127" s="269">
        <v>587.03333333333319</v>
      </c>
      <c r="H127" s="269">
        <v>624.73333333333323</v>
      </c>
      <c r="I127" s="269">
        <v>634.76666666666677</v>
      </c>
      <c r="J127" s="269">
        <v>643.58333333333326</v>
      </c>
      <c r="K127" s="268">
        <v>625.95000000000005</v>
      </c>
      <c r="L127" s="268">
        <v>607.1</v>
      </c>
      <c r="M127" s="268">
        <v>26.53096</v>
      </c>
      <c r="N127" s="1"/>
      <c r="O127" s="1"/>
    </row>
    <row r="128" spans="1:15" ht="12.75" customHeight="1">
      <c r="A128" s="53">
        <v>119</v>
      </c>
      <c r="B128" s="405" t="s">
        <v>141</v>
      </c>
      <c r="C128" s="268">
        <v>1929.5</v>
      </c>
      <c r="D128" s="269">
        <v>1925.6833333333334</v>
      </c>
      <c r="E128" s="269">
        <v>1911.3666666666668</v>
      </c>
      <c r="F128" s="269">
        <v>1893.2333333333333</v>
      </c>
      <c r="G128" s="269">
        <v>1878.9166666666667</v>
      </c>
      <c r="H128" s="269">
        <v>1943.8166666666668</v>
      </c>
      <c r="I128" s="269">
        <v>1958.1333333333334</v>
      </c>
      <c r="J128" s="269">
        <v>1976.2666666666669</v>
      </c>
      <c r="K128" s="268">
        <v>1940</v>
      </c>
      <c r="L128" s="268">
        <v>1907.55</v>
      </c>
      <c r="M128" s="268">
        <v>16.759119999999999</v>
      </c>
      <c r="N128" s="1"/>
      <c r="O128" s="1"/>
    </row>
    <row r="129" spans="1:15" ht="12.75" customHeight="1">
      <c r="A129" s="53">
        <v>120</v>
      </c>
      <c r="B129" s="405" t="s">
        <v>142</v>
      </c>
      <c r="C129" s="268">
        <v>80.75</v>
      </c>
      <c r="D129" s="269">
        <v>81.5</v>
      </c>
      <c r="E129" s="269">
        <v>79.75</v>
      </c>
      <c r="F129" s="269">
        <v>78.75</v>
      </c>
      <c r="G129" s="269">
        <v>77</v>
      </c>
      <c r="H129" s="269">
        <v>82.5</v>
      </c>
      <c r="I129" s="269">
        <v>84.25</v>
      </c>
      <c r="J129" s="269">
        <v>85.25</v>
      </c>
      <c r="K129" s="268">
        <v>83.25</v>
      </c>
      <c r="L129" s="268">
        <v>80.5</v>
      </c>
      <c r="M129" s="268">
        <v>49.972299999999997</v>
      </c>
      <c r="N129" s="1"/>
      <c r="O129" s="1"/>
    </row>
    <row r="130" spans="1:15" ht="12.75" customHeight="1">
      <c r="A130" s="53">
        <v>121</v>
      </c>
      <c r="B130" s="405" t="s">
        <v>147</v>
      </c>
      <c r="C130" s="268">
        <v>3343.3</v>
      </c>
      <c r="D130" s="269">
        <v>3379.4166666666665</v>
      </c>
      <c r="E130" s="269">
        <v>3286.8833333333332</v>
      </c>
      <c r="F130" s="269">
        <v>3230.4666666666667</v>
      </c>
      <c r="G130" s="269">
        <v>3137.9333333333334</v>
      </c>
      <c r="H130" s="269">
        <v>3435.833333333333</v>
      </c>
      <c r="I130" s="269">
        <v>3528.3666666666668</v>
      </c>
      <c r="J130" s="269">
        <v>3584.7833333333328</v>
      </c>
      <c r="K130" s="268">
        <v>3471.95</v>
      </c>
      <c r="L130" s="268">
        <v>3323</v>
      </c>
      <c r="M130" s="268">
        <v>4.0459199999999997</v>
      </c>
      <c r="N130" s="1"/>
      <c r="O130" s="1"/>
    </row>
    <row r="131" spans="1:15" ht="12.75" customHeight="1">
      <c r="A131" s="53">
        <v>122</v>
      </c>
      <c r="B131" s="405" t="s">
        <v>144</v>
      </c>
      <c r="C131" s="268">
        <v>413.5</v>
      </c>
      <c r="D131" s="269">
        <v>417.23333333333335</v>
      </c>
      <c r="E131" s="269">
        <v>408.4666666666667</v>
      </c>
      <c r="F131" s="269">
        <v>403.43333333333334</v>
      </c>
      <c r="G131" s="269">
        <v>394.66666666666669</v>
      </c>
      <c r="H131" s="269">
        <v>422.26666666666671</v>
      </c>
      <c r="I131" s="269">
        <v>431.03333333333336</v>
      </c>
      <c r="J131" s="269">
        <v>436.06666666666672</v>
      </c>
      <c r="K131" s="268">
        <v>426</v>
      </c>
      <c r="L131" s="268">
        <v>412.2</v>
      </c>
      <c r="M131" s="268">
        <v>22.093139999999998</v>
      </c>
      <c r="N131" s="1"/>
      <c r="O131" s="1"/>
    </row>
    <row r="132" spans="1:15" ht="12.75" customHeight="1">
      <c r="A132" s="53">
        <v>123</v>
      </c>
      <c r="B132" s="405" t="s">
        <v>146</v>
      </c>
      <c r="C132" s="268">
        <v>4354.2</v>
      </c>
      <c r="D132" s="269">
        <v>4335.1833333333334</v>
      </c>
      <c r="E132" s="269">
        <v>4280.3666666666668</v>
      </c>
      <c r="F132" s="269">
        <v>4206.5333333333338</v>
      </c>
      <c r="G132" s="269">
        <v>4151.7166666666672</v>
      </c>
      <c r="H132" s="269">
        <v>4409.0166666666664</v>
      </c>
      <c r="I132" s="269">
        <v>4463.8333333333339</v>
      </c>
      <c r="J132" s="269">
        <v>4537.6666666666661</v>
      </c>
      <c r="K132" s="268">
        <v>4390</v>
      </c>
      <c r="L132" s="268">
        <v>4261.3500000000004</v>
      </c>
      <c r="M132" s="268">
        <v>3.3231600000000001</v>
      </c>
      <c r="N132" s="1"/>
      <c r="O132" s="1"/>
    </row>
    <row r="133" spans="1:15" ht="12.75" customHeight="1">
      <c r="A133" s="53">
        <v>124</v>
      </c>
      <c r="B133" s="405" t="s">
        <v>145</v>
      </c>
      <c r="C133" s="268">
        <v>1910.7</v>
      </c>
      <c r="D133" s="269">
        <v>1915.8833333333332</v>
      </c>
      <c r="E133" s="269">
        <v>1899.8166666666664</v>
      </c>
      <c r="F133" s="269">
        <v>1888.9333333333332</v>
      </c>
      <c r="G133" s="269">
        <v>1872.8666666666663</v>
      </c>
      <c r="H133" s="269">
        <v>1926.7666666666664</v>
      </c>
      <c r="I133" s="269">
        <v>1942.833333333333</v>
      </c>
      <c r="J133" s="269">
        <v>1953.7166666666665</v>
      </c>
      <c r="K133" s="268">
        <v>1931.95</v>
      </c>
      <c r="L133" s="268">
        <v>1905</v>
      </c>
      <c r="M133" s="268">
        <v>17.554559999999999</v>
      </c>
      <c r="N133" s="1"/>
      <c r="O133" s="1"/>
    </row>
    <row r="134" spans="1:15" ht="12.75" customHeight="1">
      <c r="A134" s="53">
        <v>125</v>
      </c>
      <c r="B134" s="405" t="s">
        <v>266</v>
      </c>
      <c r="C134" s="268">
        <v>507.45</v>
      </c>
      <c r="D134" s="269">
        <v>510.4666666666667</v>
      </c>
      <c r="E134" s="269">
        <v>502.98333333333335</v>
      </c>
      <c r="F134" s="269">
        <v>498.51666666666665</v>
      </c>
      <c r="G134" s="269">
        <v>491.0333333333333</v>
      </c>
      <c r="H134" s="269">
        <v>514.93333333333339</v>
      </c>
      <c r="I134" s="269">
        <v>522.41666666666674</v>
      </c>
      <c r="J134" s="269">
        <v>526.88333333333344</v>
      </c>
      <c r="K134" s="268">
        <v>517.95000000000005</v>
      </c>
      <c r="L134" s="268">
        <v>506</v>
      </c>
      <c r="M134" s="268">
        <v>10.267440000000001</v>
      </c>
      <c r="N134" s="1"/>
      <c r="O134" s="1"/>
    </row>
    <row r="135" spans="1:15" ht="12.75" customHeight="1">
      <c r="A135" s="53">
        <v>126</v>
      </c>
      <c r="B135" s="405" t="s">
        <v>148</v>
      </c>
      <c r="C135" s="268">
        <v>641.25</v>
      </c>
      <c r="D135" s="269">
        <v>636.68333333333328</v>
      </c>
      <c r="E135" s="269">
        <v>627.56666666666661</v>
      </c>
      <c r="F135" s="269">
        <v>613.88333333333333</v>
      </c>
      <c r="G135" s="269">
        <v>604.76666666666665</v>
      </c>
      <c r="H135" s="269">
        <v>650.36666666666656</v>
      </c>
      <c r="I135" s="269">
        <v>659.48333333333312</v>
      </c>
      <c r="J135" s="269">
        <v>673.16666666666652</v>
      </c>
      <c r="K135" s="268">
        <v>645.79999999999995</v>
      </c>
      <c r="L135" s="268">
        <v>623</v>
      </c>
      <c r="M135" s="268">
        <v>11.540430000000001</v>
      </c>
      <c r="N135" s="1"/>
      <c r="O135" s="1"/>
    </row>
    <row r="136" spans="1:15" ht="12.75" customHeight="1">
      <c r="A136" s="53">
        <v>127</v>
      </c>
      <c r="B136" s="405" t="s">
        <v>160</v>
      </c>
      <c r="C136" s="268">
        <v>86352.8</v>
      </c>
      <c r="D136" s="269">
        <v>86184.266666666663</v>
      </c>
      <c r="E136" s="269">
        <v>84768.533333333326</v>
      </c>
      <c r="F136" s="269">
        <v>83184.266666666663</v>
      </c>
      <c r="G136" s="269">
        <v>81768.533333333326</v>
      </c>
      <c r="H136" s="269">
        <v>87768.533333333326</v>
      </c>
      <c r="I136" s="269">
        <v>89184.266666666663</v>
      </c>
      <c r="J136" s="269">
        <v>90768.533333333326</v>
      </c>
      <c r="K136" s="268">
        <v>87600</v>
      </c>
      <c r="L136" s="268">
        <v>84600</v>
      </c>
      <c r="M136" s="268">
        <v>0.35698999999999997</v>
      </c>
      <c r="N136" s="1"/>
      <c r="O136" s="1"/>
    </row>
    <row r="137" spans="1:15" ht="12.75" customHeight="1">
      <c r="A137" s="53">
        <v>128</v>
      </c>
      <c r="B137" s="405" t="s">
        <v>150</v>
      </c>
      <c r="C137" s="268">
        <v>223.4</v>
      </c>
      <c r="D137" s="269">
        <v>224.29999999999998</v>
      </c>
      <c r="E137" s="269">
        <v>220.24999999999997</v>
      </c>
      <c r="F137" s="269">
        <v>217.1</v>
      </c>
      <c r="G137" s="269">
        <v>213.04999999999998</v>
      </c>
      <c r="H137" s="269">
        <v>227.44999999999996</v>
      </c>
      <c r="I137" s="269">
        <v>231.49999999999997</v>
      </c>
      <c r="J137" s="269">
        <v>234.64999999999995</v>
      </c>
      <c r="K137" s="268">
        <v>228.35</v>
      </c>
      <c r="L137" s="268">
        <v>221.15</v>
      </c>
      <c r="M137" s="268">
        <v>25.17839</v>
      </c>
      <c r="N137" s="1"/>
      <c r="O137" s="1"/>
    </row>
    <row r="138" spans="1:15" ht="12.75" customHeight="1">
      <c r="A138" s="53">
        <v>129</v>
      </c>
      <c r="B138" s="405" t="s">
        <v>149</v>
      </c>
      <c r="C138" s="268">
        <v>1288.6500000000001</v>
      </c>
      <c r="D138" s="269">
        <v>1279.0666666666668</v>
      </c>
      <c r="E138" s="269">
        <v>1259.6833333333336</v>
      </c>
      <c r="F138" s="269">
        <v>1230.7166666666667</v>
      </c>
      <c r="G138" s="269">
        <v>1211.3333333333335</v>
      </c>
      <c r="H138" s="269">
        <v>1308.0333333333338</v>
      </c>
      <c r="I138" s="269">
        <v>1327.416666666667</v>
      </c>
      <c r="J138" s="269">
        <v>1356.3833333333339</v>
      </c>
      <c r="K138" s="268">
        <v>1298.45</v>
      </c>
      <c r="L138" s="268">
        <v>1250.0999999999999</v>
      </c>
      <c r="M138" s="268">
        <v>44.76773</v>
      </c>
      <c r="N138" s="1"/>
      <c r="O138" s="1"/>
    </row>
    <row r="139" spans="1:15" ht="12.75" customHeight="1">
      <c r="A139" s="53">
        <v>130</v>
      </c>
      <c r="B139" s="405" t="s">
        <v>151</v>
      </c>
      <c r="C139" s="268">
        <v>98.6</v>
      </c>
      <c r="D139" s="269">
        <v>99.016666666666666</v>
      </c>
      <c r="E139" s="269">
        <v>97.583333333333329</v>
      </c>
      <c r="F139" s="269">
        <v>96.566666666666663</v>
      </c>
      <c r="G139" s="269">
        <v>95.133333333333326</v>
      </c>
      <c r="H139" s="269">
        <v>100.03333333333333</v>
      </c>
      <c r="I139" s="269">
        <v>101.46666666666667</v>
      </c>
      <c r="J139" s="269">
        <v>102.48333333333333</v>
      </c>
      <c r="K139" s="268">
        <v>100.45</v>
      </c>
      <c r="L139" s="268">
        <v>98</v>
      </c>
      <c r="M139" s="268">
        <v>51.476509999999998</v>
      </c>
      <c r="N139" s="1"/>
      <c r="O139" s="1"/>
    </row>
    <row r="140" spans="1:15" ht="12.75" customHeight="1">
      <c r="A140" s="53">
        <v>131</v>
      </c>
      <c r="B140" s="405" t="s">
        <v>152</v>
      </c>
      <c r="C140" s="268">
        <v>512.15</v>
      </c>
      <c r="D140" s="269">
        <v>510.70000000000005</v>
      </c>
      <c r="E140" s="269">
        <v>507.15000000000009</v>
      </c>
      <c r="F140" s="269">
        <v>502.15000000000003</v>
      </c>
      <c r="G140" s="269">
        <v>498.60000000000008</v>
      </c>
      <c r="H140" s="269">
        <v>515.70000000000005</v>
      </c>
      <c r="I140" s="269">
        <v>519.25</v>
      </c>
      <c r="J140" s="269">
        <v>524.25000000000011</v>
      </c>
      <c r="K140" s="268">
        <v>514.25</v>
      </c>
      <c r="L140" s="268">
        <v>505.7</v>
      </c>
      <c r="M140" s="268">
        <v>6.3527100000000001</v>
      </c>
      <c r="N140" s="1"/>
      <c r="O140" s="1"/>
    </row>
    <row r="141" spans="1:15" ht="12.75" customHeight="1">
      <c r="A141" s="53">
        <v>132</v>
      </c>
      <c r="B141" s="405" t="s">
        <v>153</v>
      </c>
      <c r="C141" s="268">
        <v>9280.85</v>
      </c>
      <c r="D141" s="269">
        <v>9231.4333333333343</v>
      </c>
      <c r="E141" s="269">
        <v>9119.4166666666679</v>
      </c>
      <c r="F141" s="269">
        <v>8957.9833333333336</v>
      </c>
      <c r="G141" s="269">
        <v>8845.9666666666672</v>
      </c>
      <c r="H141" s="269">
        <v>9392.8666666666686</v>
      </c>
      <c r="I141" s="269">
        <v>9504.883333333335</v>
      </c>
      <c r="J141" s="269">
        <v>9666.3166666666693</v>
      </c>
      <c r="K141" s="268">
        <v>9343.4500000000007</v>
      </c>
      <c r="L141" s="268">
        <v>9070</v>
      </c>
      <c r="M141" s="268">
        <v>7.2702400000000003</v>
      </c>
      <c r="N141" s="1"/>
      <c r="O141" s="1"/>
    </row>
    <row r="142" spans="1:15" ht="12.75" customHeight="1">
      <c r="A142" s="53">
        <v>133</v>
      </c>
      <c r="B142" s="405" t="s">
        <v>156</v>
      </c>
      <c r="C142" s="268">
        <v>849.45</v>
      </c>
      <c r="D142" s="269">
        <v>841.23333333333323</v>
      </c>
      <c r="E142" s="269">
        <v>825.56666666666649</v>
      </c>
      <c r="F142" s="269">
        <v>801.68333333333328</v>
      </c>
      <c r="G142" s="269">
        <v>786.01666666666654</v>
      </c>
      <c r="H142" s="269">
        <v>865.11666666666645</v>
      </c>
      <c r="I142" s="269">
        <v>880.78333333333319</v>
      </c>
      <c r="J142" s="269">
        <v>904.6666666666664</v>
      </c>
      <c r="K142" s="268">
        <v>856.9</v>
      </c>
      <c r="L142" s="268">
        <v>817.35</v>
      </c>
      <c r="M142" s="268">
        <v>14.443059999999999</v>
      </c>
      <c r="N142" s="1"/>
      <c r="O142" s="1"/>
    </row>
    <row r="143" spans="1:15" ht="12.75" customHeight="1">
      <c r="A143" s="53">
        <v>134</v>
      </c>
      <c r="B143" s="405" t="s">
        <v>429</v>
      </c>
      <c r="C143" s="268">
        <v>424.75</v>
      </c>
      <c r="D143" s="269">
        <v>426.83333333333331</v>
      </c>
      <c r="E143" s="269">
        <v>416.16666666666663</v>
      </c>
      <c r="F143" s="269">
        <v>407.58333333333331</v>
      </c>
      <c r="G143" s="269">
        <v>396.91666666666663</v>
      </c>
      <c r="H143" s="269">
        <v>435.41666666666663</v>
      </c>
      <c r="I143" s="269">
        <v>446.08333333333326</v>
      </c>
      <c r="J143" s="269">
        <v>454.66666666666663</v>
      </c>
      <c r="K143" s="268">
        <v>437.5</v>
      </c>
      <c r="L143" s="268">
        <v>418.25</v>
      </c>
      <c r="M143" s="268">
        <v>16.644580000000001</v>
      </c>
      <c r="N143" s="1"/>
      <c r="O143" s="1"/>
    </row>
    <row r="144" spans="1:15" ht="12.75" customHeight="1">
      <c r="A144" s="53">
        <v>135</v>
      </c>
      <c r="B144" s="405" t="s">
        <v>155</v>
      </c>
      <c r="C144" s="268">
        <v>1329.5</v>
      </c>
      <c r="D144" s="269">
        <v>1342.7666666666667</v>
      </c>
      <c r="E144" s="269">
        <v>1307.9833333333333</v>
      </c>
      <c r="F144" s="269">
        <v>1286.4666666666667</v>
      </c>
      <c r="G144" s="269">
        <v>1251.6833333333334</v>
      </c>
      <c r="H144" s="269">
        <v>1364.2833333333333</v>
      </c>
      <c r="I144" s="269">
        <v>1399.0666666666666</v>
      </c>
      <c r="J144" s="269">
        <v>1420.5833333333333</v>
      </c>
      <c r="K144" s="268">
        <v>1377.55</v>
      </c>
      <c r="L144" s="268">
        <v>1321.25</v>
      </c>
      <c r="M144" s="268">
        <v>2.3354599999999999</v>
      </c>
      <c r="N144" s="1"/>
      <c r="O144" s="1"/>
    </row>
    <row r="145" spans="1:15" ht="12.75" customHeight="1">
      <c r="A145" s="53">
        <v>136</v>
      </c>
      <c r="B145" s="405" t="s">
        <v>158</v>
      </c>
      <c r="C145" s="268">
        <v>3112.15</v>
      </c>
      <c r="D145" s="269">
        <v>3092.6</v>
      </c>
      <c r="E145" s="269">
        <v>3055.6</v>
      </c>
      <c r="F145" s="269">
        <v>2999.05</v>
      </c>
      <c r="G145" s="269">
        <v>2962.05</v>
      </c>
      <c r="H145" s="269">
        <v>3149.1499999999996</v>
      </c>
      <c r="I145" s="269">
        <v>3186.1499999999996</v>
      </c>
      <c r="J145" s="269">
        <v>3242.6999999999994</v>
      </c>
      <c r="K145" s="268">
        <v>3129.6</v>
      </c>
      <c r="L145" s="268">
        <v>3036.05</v>
      </c>
      <c r="M145" s="268">
        <v>5.8867599999999998</v>
      </c>
      <c r="N145" s="1"/>
      <c r="O145" s="1"/>
    </row>
    <row r="146" spans="1:15" ht="12.75" customHeight="1">
      <c r="A146" s="53">
        <v>137</v>
      </c>
      <c r="B146" s="405" t="s">
        <v>159</v>
      </c>
      <c r="C146" s="268">
        <v>2028.15</v>
      </c>
      <c r="D146" s="269">
        <v>2019.75</v>
      </c>
      <c r="E146" s="269">
        <v>1999.5</v>
      </c>
      <c r="F146" s="269">
        <v>1970.85</v>
      </c>
      <c r="G146" s="269">
        <v>1950.6</v>
      </c>
      <c r="H146" s="269">
        <v>2048.4</v>
      </c>
      <c r="I146" s="269">
        <v>2068.65</v>
      </c>
      <c r="J146" s="269">
        <v>2097.3000000000002</v>
      </c>
      <c r="K146" s="268">
        <v>2040</v>
      </c>
      <c r="L146" s="268">
        <v>1991.1</v>
      </c>
      <c r="M146" s="268">
        <v>4.4340999999999999</v>
      </c>
      <c r="N146" s="1"/>
      <c r="O146" s="1"/>
    </row>
    <row r="147" spans="1:15" ht="12.75" customHeight="1">
      <c r="A147" s="53">
        <v>138</v>
      </c>
      <c r="B147" s="405" t="s">
        <v>161</v>
      </c>
      <c r="C147" s="268">
        <v>1028.0999999999999</v>
      </c>
      <c r="D147" s="269">
        <v>1030.3999999999999</v>
      </c>
      <c r="E147" s="269">
        <v>1018.2999999999997</v>
      </c>
      <c r="F147" s="269">
        <v>1008.4999999999999</v>
      </c>
      <c r="G147" s="269">
        <v>996.39999999999975</v>
      </c>
      <c r="H147" s="269">
        <v>1040.1999999999998</v>
      </c>
      <c r="I147" s="269">
        <v>1052.2999999999997</v>
      </c>
      <c r="J147" s="269">
        <v>1062.0999999999997</v>
      </c>
      <c r="K147" s="268">
        <v>1042.5</v>
      </c>
      <c r="L147" s="268">
        <v>1020.6</v>
      </c>
      <c r="M147" s="268">
        <v>5.2857500000000002</v>
      </c>
      <c r="N147" s="1"/>
      <c r="O147" s="1"/>
    </row>
    <row r="148" spans="1:15" ht="12.75" customHeight="1">
      <c r="A148" s="53">
        <v>139</v>
      </c>
      <c r="B148" s="405" t="s">
        <v>167</v>
      </c>
      <c r="C148" s="268">
        <v>126.1</v>
      </c>
      <c r="D148" s="269">
        <v>125.91666666666667</v>
      </c>
      <c r="E148" s="269">
        <v>124.68333333333334</v>
      </c>
      <c r="F148" s="269">
        <v>123.26666666666667</v>
      </c>
      <c r="G148" s="269">
        <v>122.03333333333333</v>
      </c>
      <c r="H148" s="269">
        <v>127.33333333333334</v>
      </c>
      <c r="I148" s="269">
        <v>128.56666666666666</v>
      </c>
      <c r="J148" s="269">
        <v>129.98333333333335</v>
      </c>
      <c r="K148" s="268">
        <v>127.15</v>
      </c>
      <c r="L148" s="268">
        <v>124.5</v>
      </c>
      <c r="M148" s="268">
        <v>59.059220000000003</v>
      </c>
      <c r="N148" s="1"/>
      <c r="O148" s="1"/>
    </row>
    <row r="149" spans="1:15" ht="12.75" customHeight="1">
      <c r="A149" s="53">
        <v>140</v>
      </c>
      <c r="B149" s="405" t="s">
        <v>169</v>
      </c>
      <c r="C149" s="268">
        <v>171</v>
      </c>
      <c r="D149" s="269">
        <v>171.88333333333335</v>
      </c>
      <c r="E149" s="269">
        <v>169.66666666666671</v>
      </c>
      <c r="F149" s="269">
        <v>168.33333333333337</v>
      </c>
      <c r="G149" s="269">
        <v>166.11666666666673</v>
      </c>
      <c r="H149" s="269">
        <v>173.2166666666667</v>
      </c>
      <c r="I149" s="269">
        <v>175.43333333333334</v>
      </c>
      <c r="J149" s="269">
        <v>176.76666666666668</v>
      </c>
      <c r="K149" s="268">
        <v>174.1</v>
      </c>
      <c r="L149" s="268">
        <v>170.55</v>
      </c>
      <c r="M149" s="268">
        <v>133.0403</v>
      </c>
      <c r="N149" s="1"/>
      <c r="O149" s="1"/>
    </row>
    <row r="150" spans="1:15" ht="12.75" customHeight="1">
      <c r="A150" s="53">
        <v>141</v>
      </c>
      <c r="B150" s="405" t="s">
        <v>163</v>
      </c>
      <c r="C150" s="268">
        <v>74.400000000000006</v>
      </c>
      <c r="D150" s="269">
        <v>75.36666666666666</v>
      </c>
      <c r="E150" s="269">
        <v>73.133333333333326</v>
      </c>
      <c r="F150" s="269">
        <v>71.86666666666666</v>
      </c>
      <c r="G150" s="269">
        <v>69.633333333333326</v>
      </c>
      <c r="H150" s="269">
        <v>76.633333333333326</v>
      </c>
      <c r="I150" s="269">
        <v>78.866666666666646</v>
      </c>
      <c r="J150" s="269">
        <v>80.133333333333326</v>
      </c>
      <c r="K150" s="268">
        <v>77.599999999999994</v>
      </c>
      <c r="L150" s="268">
        <v>74.099999999999994</v>
      </c>
      <c r="M150" s="268">
        <v>151.47915</v>
      </c>
      <c r="N150" s="1"/>
      <c r="O150" s="1"/>
    </row>
    <row r="151" spans="1:15" ht="12.75" customHeight="1">
      <c r="A151" s="53">
        <v>142</v>
      </c>
      <c r="B151" s="405" t="s">
        <v>165</v>
      </c>
      <c r="C151" s="268">
        <v>4633.1499999999996</v>
      </c>
      <c r="D151" s="269">
        <v>4636.05</v>
      </c>
      <c r="E151" s="269">
        <v>4572.1000000000004</v>
      </c>
      <c r="F151" s="269">
        <v>4511.05</v>
      </c>
      <c r="G151" s="269">
        <v>4447.1000000000004</v>
      </c>
      <c r="H151" s="269">
        <v>4697.1000000000004</v>
      </c>
      <c r="I151" s="269">
        <v>4761.0499999999993</v>
      </c>
      <c r="J151" s="269">
        <v>4822.1000000000004</v>
      </c>
      <c r="K151" s="268">
        <v>4700</v>
      </c>
      <c r="L151" s="268">
        <v>4575</v>
      </c>
      <c r="M151" s="268">
        <v>1.3629800000000001</v>
      </c>
      <c r="N151" s="1"/>
      <c r="O151" s="1"/>
    </row>
    <row r="152" spans="1:15" ht="12.75" customHeight="1">
      <c r="A152" s="53">
        <v>143</v>
      </c>
      <c r="B152" s="405" t="s">
        <v>166</v>
      </c>
      <c r="C152" s="268">
        <v>18765.25</v>
      </c>
      <c r="D152" s="269">
        <v>18624.183333333334</v>
      </c>
      <c r="E152" s="269">
        <v>18408.366666666669</v>
      </c>
      <c r="F152" s="269">
        <v>18051.483333333334</v>
      </c>
      <c r="G152" s="269">
        <v>17835.666666666668</v>
      </c>
      <c r="H152" s="269">
        <v>18981.066666666669</v>
      </c>
      <c r="I152" s="269">
        <v>19196.883333333335</v>
      </c>
      <c r="J152" s="269">
        <v>19553.76666666667</v>
      </c>
      <c r="K152" s="268">
        <v>18840</v>
      </c>
      <c r="L152" s="268">
        <v>18267.3</v>
      </c>
      <c r="M152" s="268">
        <v>0.53630999999999995</v>
      </c>
      <c r="N152" s="1"/>
      <c r="O152" s="1"/>
    </row>
    <row r="153" spans="1:15" ht="12.75" customHeight="1">
      <c r="A153" s="53">
        <v>144</v>
      </c>
      <c r="B153" s="405" t="s">
        <v>162</v>
      </c>
      <c r="C153" s="268">
        <v>284.75</v>
      </c>
      <c r="D153" s="269">
        <v>287.55</v>
      </c>
      <c r="E153" s="269">
        <v>281.20000000000005</v>
      </c>
      <c r="F153" s="269">
        <v>277.65000000000003</v>
      </c>
      <c r="G153" s="269">
        <v>271.30000000000007</v>
      </c>
      <c r="H153" s="269">
        <v>291.10000000000002</v>
      </c>
      <c r="I153" s="269">
        <v>297.45000000000005</v>
      </c>
      <c r="J153" s="269">
        <v>301</v>
      </c>
      <c r="K153" s="268">
        <v>293.89999999999998</v>
      </c>
      <c r="L153" s="268">
        <v>284</v>
      </c>
      <c r="M153" s="268">
        <v>3.7236500000000001</v>
      </c>
      <c r="N153" s="1"/>
      <c r="O153" s="1"/>
    </row>
    <row r="154" spans="1:15" ht="12.75" customHeight="1">
      <c r="A154" s="53">
        <v>145</v>
      </c>
      <c r="B154" s="405" t="s">
        <v>268</v>
      </c>
      <c r="C154" s="268">
        <v>1014.15</v>
      </c>
      <c r="D154" s="269">
        <v>1017.1333333333332</v>
      </c>
      <c r="E154" s="269">
        <v>999.31666666666638</v>
      </c>
      <c r="F154" s="269">
        <v>984.48333333333312</v>
      </c>
      <c r="G154" s="269">
        <v>966.66666666666629</v>
      </c>
      <c r="H154" s="269">
        <v>1031.9666666666665</v>
      </c>
      <c r="I154" s="269">
        <v>1049.7833333333331</v>
      </c>
      <c r="J154" s="269">
        <v>1064.6166666666666</v>
      </c>
      <c r="K154" s="268">
        <v>1034.95</v>
      </c>
      <c r="L154" s="268">
        <v>1002.3</v>
      </c>
      <c r="M154" s="268">
        <v>5.8823499999999997</v>
      </c>
      <c r="N154" s="1"/>
      <c r="O154" s="1"/>
    </row>
    <row r="155" spans="1:15" ht="12.75" customHeight="1">
      <c r="A155" s="53">
        <v>146</v>
      </c>
      <c r="B155" s="405" t="s">
        <v>170</v>
      </c>
      <c r="C155" s="268">
        <v>130.55000000000001</v>
      </c>
      <c r="D155" s="269">
        <v>131.53333333333333</v>
      </c>
      <c r="E155" s="269">
        <v>128.71666666666667</v>
      </c>
      <c r="F155" s="269">
        <v>126.88333333333333</v>
      </c>
      <c r="G155" s="269">
        <v>124.06666666666666</v>
      </c>
      <c r="H155" s="269">
        <v>133.36666666666667</v>
      </c>
      <c r="I155" s="269">
        <v>136.18333333333334</v>
      </c>
      <c r="J155" s="269">
        <v>138.01666666666668</v>
      </c>
      <c r="K155" s="268">
        <v>134.35</v>
      </c>
      <c r="L155" s="268">
        <v>129.69999999999999</v>
      </c>
      <c r="M155" s="268">
        <v>194.11428000000001</v>
      </c>
      <c r="N155" s="1"/>
      <c r="O155" s="1"/>
    </row>
    <row r="156" spans="1:15" ht="12.75" customHeight="1">
      <c r="A156" s="53">
        <v>147</v>
      </c>
      <c r="B156" s="405" t="s">
        <v>269</v>
      </c>
      <c r="C156" s="268">
        <v>185.2</v>
      </c>
      <c r="D156" s="269">
        <v>186.46666666666667</v>
      </c>
      <c r="E156" s="269">
        <v>183.23333333333335</v>
      </c>
      <c r="F156" s="269">
        <v>181.26666666666668</v>
      </c>
      <c r="G156" s="269">
        <v>178.03333333333336</v>
      </c>
      <c r="H156" s="269">
        <v>188.43333333333334</v>
      </c>
      <c r="I156" s="269">
        <v>191.66666666666663</v>
      </c>
      <c r="J156" s="269">
        <v>193.63333333333333</v>
      </c>
      <c r="K156" s="268">
        <v>189.7</v>
      </c>
      <c r="L156" s="268">
        <v>184.5</v>
      </c>
      <c r="M156" s="268">
        <v>9.7030600000000007</v>
      </c>
      <c r="N156" s="1"/>
      <c r="O156" s="1"/>
    </row>
    <row r="157" spans="1:15" ht="12.75" customHeight="1">
      <c r="A157" s="53">
        <v>148</v>
      </c>
      <c r="B157" s="405" t="s">
        <v>832</v>
      </c>
      <c r="C157" s="268">
        <v>706.95</v>
      </c>
      <c r="D157" s="269">
        <v>711.31666666666661</v>
      </c>
      <c r="E157" s="269">
        <v>697.63333333333321</v>
      </c>
      <c r="F157" s="269">
        <v>688.31666666666661</v>
      </c>
      <c r="G157" s="269">
        <v>674.63333333333321</v>
      </c>
      <c r="H157" s="269">
        <v>720.63333333333321</v>
      </c>
      <c r="I157" s="269">
        <v>734.31666666666661</v>
      </c>
      <c r="J157" s="269">
        <v>743.63333333333321</v>
      </c>
      <c r="K157" s="268">
        <v>725</v>
      </c>
      <c r="L157" s="268">
        <v>702</v>
      </c>
      <c r="M157" s="268">
        <v>9.6797799999999992</v>
      </c>
      <c r="N157" s="1"/>
      <c r="O157" s="1"/>
    </row>
    <row r="158" spans="1:15" ht="12.75" customHeight="1">
      <c r="A158" s="53">
        <v>149</v>
      </c>
      <c r="B158" s="405" t="s">
        <v>442</v>
      </c>
      <c r="C158" s="268">
        <v>2999.35</v>
      </c>
      <c r="D158" s="269">
        <v>3016.5333333333328</v>
      </c>
      <c r="E158" s="269">
        <v>2975.1166666666659</v>
      </c>
      <c r="F158" s="269">
        <v>2950.8833333333332</v>
      </c>
      <c r="G158" s="269">
        <v>2909.4666666666662</v>
      </c>
      <c r="H158" s="269">
        <v>3040.7666666666655</v>
      </c>
      <c r="I158" s="269">
        <v>3082.1833333333325</v>
      </c>
      <c r="J158" s="269">
        <v>3106.4166666666652</v>
      </c>
      <c r="K158" s="268">
        <v>3057.95</v>
      </c>
      <c r="L158" s="268">
        <v>2992.3</v>
      </c>
      <c r="M158" s="268">
        <v>1.0466599999999999</v>
      </c>
      <c r="N158" s="1"/>
      <c r="O158" s="1"/>
    </row>
    <row r="159" spans="1:15" ht="12.75" customHeight="1">
      <c r="A159" s="53">
        <v>150</v>
      </c>
      <c r="B159" s="405" t="s">
        <v>833</v>
      </c>
      <c r="C159" s="268">
        <v>514</v>
      </c>
      <c r="D159" s="269">
        <v>512.16666666666663</v>
      </c>
      <c r="E159" s="269">
        <v>506.2833333333333</v>
      </c>
      <c r="F159" s="269">
        <v>498.56666666666666</v>
      </c>
      <c r="G159" s="269">
        <v>492.68333333333334</v>
      </c>
      <c r="H159" s="269">
        <v>519.88333333333321</v>
      </c>
      <c r="I159" s="269">
        <v>525.76666666666665</v>
      </c>
      <c r="J159" s="269">
        <v>533.48333333333323</v>
      </c>
      <c r="K159" s="268">
        <v>518.04999999999995</v>
      </c>
      <c r="L159" s="268">
        <v>504.45</v>
      </c>
      <c r="M159" s="268">
        <v>5.46631</v>
      </c>
      <c r="N159" s="1"/>
      <c r="O159" s="1"/>
    </row>
    <row r="160" spans="1:15" ht="12.75" customHeight="1">
      <c r="A160" s="53">
        <v>151</v>
      </c>
      <c r="B160" s="405" t="s">
        <v>177</v>
      </c>
      <c r="C160" s="268">
        <v>3129.45</v>
      </c>
      <c r="D160" s="269">
        <v>3121.15</v>
      </c>
      <c r="E160" s="269">
        <v>3076.3500000000004</v>
      </c>
      <c r="F160" s="269">
        <v>3023.2500000000005</v>
      </c>
      <c r="G160" s="269">
        <v>2978.4500000000007</v>
      </c>
      <c r="H160" s="269">
        <v>3174.25</v>
      </c>
      <c r="I160" s="269">
        <v>3219.05</v>
      </c>
      <c r="J160" s="269">
        <v>3272.1499999999996</v>
      </c>
      <c r="K160" s="268">
        <v>3165.95</v>
      </c>
      <c r="L160" s="268">
        <v>3068.05</v>
      </c>
      <c r="M160" s="268">
        <v>1.3816200000000001</v>
      </c>
      <c r="N160" s="1"/>
      <c r="O160" s="1"/>
    </row>
    <row r="161" spans="1:15" ht="12.75" customHeight="1">
      <c r="A161" s="53">
        <v>152</v>
      </c>
      <c r="B161" s="405" t="s">
        <v>171</v>
      </c>
      <c r="C161" s="268">
        <v>48638.15</v>
      </c>
      <c r="D161" s="269">
        <v>48457.733333333337</v>
      </c>
      <c r="E161" s="269">
        <v>48030.516666666677</v>
      </c>
      <c r="F161" s="269">
        <v>47422.883333333339</v>
      </c>
      <c r="G161" s="269">
        <v>46995.666666666679</v>
      </c>
      <c r="H161" s="269">
        <v>49065.366666666676</v>
      </c>
      <c r="I161" s="269">
        <v>49492.583333333336</v>
      </c>
      <c r="J161" s="269">
        <v>50100.216666666674</v>
      </c>
      <c r="K161" s="268">
        <v>48884.95</v>
      </c>
      <c r="L161" s="268">
        <v>47850.1</v>
      </c>
      <c r="M161" s="268">
        <v>0.12353</v>
      </c>
      <c r="N161" s="1"/>
      <c r="O161" s="1"/>
    </row>
    <row r="162" spans="1:15" ht="12.75" customHeight="1">
      <c r="A162" s="53">
        <v>153</v>
      </c>
      <c r="B162" s="405" t="s">
        <v>447</v>
      </c>
      <c r="C162" s="268">
        <v>3163</v>
      </c>
      <c r="D162" s="269">
        <v>3164.2833333333333</v>
      </c>
      <c r="E162" s="269">
        <v>3124.2166666666667</v>
      </c>
      <c r="F162" s="269">
        <v>3085.4333333333334</v>
      </c>
      <c r="G162" s="269">
        <v>3045.3666666666668</v>
      </c>
      <c r="H162" s="269">
        <v>3203.0666666666666</v>
      </c>
      <c r="I162" s="269">
        <v>3243.1333333333332</v>
      </c>
      <c r="J162" s="269">
        <v>3281.9166666666665</v>
      </c>
      <c r="K162" s="268">
        <v>3204.35</v>
      </c>
      <c r="L162" s="268">
        <v>3125.5</v>
      </c>
      <c r="M162" s="268">
        <v>1.42014</v>
      </c>
      <c r="N162" s="1"/>
      <c r="O162" s="1"/>
    </row>
    <row r="163" spans="1:15" ht="12.75" customHeight="1">
      <c r="A163" s="53">
        <v>154</v>
      </c>
      <c r="B163" s="405" t="s">
        <v>173</v>
      </c>
      <c r="C163" s="268">
        <v>208.4</v>
      </c>
      <c r="D163" s="269">
        <v>208.95000000000002</v>
      </c>
      <c r="E163" s="269">
        <v>206.95000000000005</v>
      </c>
      <c r="F163" s="269">
        <v>205.50000000000003</v>
      </c>
      <c r="G163" s="269">
        <v>203.50000000000006</v>
      </c>
      <c r="H163" s="269">
        <v>210.40000000000003</v>
      </c>
      <c r="I163" s="269">
        <v>212.39999999999998</v>
      </c>
      <c r="J163" s="269">
        <v>213.85000000000002</v>
      </c>
      <c r="K163" s="268">
        <v>210.95</v>
      </c>
      <c r="L163" s="268">
        <v>207.5</v>
      </c>
      <c r="M163" s="268">
        <v>8.1455199999999994</v>
      </c>
      <c r="N163" s="1"/>
      <c r="O163" s="1"/>
    </row>
    <row r="164" spans="1:15" ht="12.75" customHeight="1">
      <c r="A164" s="53">
        <v>155</v>
      </c>
      <c r="B164" s="405" t="s">
        <v>176</v>
      </c>
      <c r="C164" s="268">
        <v>2806.8</v>
      </c>
      <c r="D164" s="269">
        <v>2797.2333333333336</v>
      </c>
      <c r="E164" s="269">
        <v>2766.6166666666672</v>
      </c>
      <c r="F164" s="269">
        <v>2726.4333333333338</v>
      </c>
      <c r="G164" s="269">
        <v>2695.8166666666675</v>
      </c>
      <c r="H164" s="269">
        <v>2837.416666666667</v>
      </c>
      <c r="I164" s="269">
        <v>2868.0333333333338</v>
      </c>
      <c r="J164" s="269">
        <v>2908.2166666666667</v>
      </c>
      <c r="K164" s="268">
        <v>2827.85</v>
      </c>
      <c r="L164" s="268">
        <v>2757.05</v>
      </c>
      <c r="M164" s="268">
        <v>2.3011699999999999</v>
      </c>
      <c r="N164" s="1"/>
      <c r="O164" s="1"/>
    </row>
    <row r="165" spans="1:15" ht="12.75" customHeight="1">
      <c r="A165" s="53">
        <v>156</v>
      </c>
      <c r="B165" s="405" t="s">
        <v>172</v>
      </c>
      <c r="C165" s="268">
        <v>942.4</v>
      </c>
      <c r="D165" s="269">
        <v>951.38333333333321</v>
      </c>
      <c r="E165" s="269">
        <v>928.06666666666638</v>
      </c>
      <c r="F165" s="269">
        <v>913.73333333333312</v>
      </c>
      <c r="G165" s="269">
        <v>890.41666666666629</v>
      </c>
      <c r="H165" s="269">
        <v>965.71666666666647</v>
      </c>
      <c r="I165" s="269">
        <v>989.0333333333333</v>
      </c>
      <c r="J165" s="269">
        <v>1003.3666666666666</v>
      </c>
      <c r="K165" s="268">
        <v>974.7</v>
      </c>
      <c r="L165" s="268">
        <v>937.05</v>
      </c>
      <c r="M165" s="268">
        <v>8.7215000000000007</v>
      </c>
      <c r="N165" s="1"/>
      <c r="O165" s="1"/>
    </row>
    <row r="166" spans="1:15" ht="12.75" customHeight="1">
      <c r="A166" s="53">
        <v>157</v>
      </c>
      <c r="B166" s="405" t="s">
        <v>270</v>
      </c>
      <c r="C166" s="268">
        <v>2585</v>
      </c>
      <c r="D166" s="269">
        <v>2590.1</v>
      </c>
      <c r="E166" s="269">
        <v>2566.1999999999998</v>
      </c>
      <c r="F166" s="269">
        <v>2547.4</v>
      </c>
      <c r="G166" s="269">
        <v>2523.5</v>
      </c>
      <c r="H166" s="269">
        <v>2608.8999999999996</v>
      </c>
      <c r="I166" s="269">
        <v>2632.8</v>
      </c>
      <c r="J166" s="269">
        <v>2651.5999999999995</v>
      </c>
      <c r="K166" s="268">
        <v>2614</v>
      </c>
      <c r="L166" s="268">
        <v>2571.3000000000002</v>
      </c>
      <c r="M166" s="268">
        <v>1.72011</v>
      </c>
      <c r="N166" s="1"/>
      <c r="O166" s="1"/>
    </row>
    <row r="167" spans="1:15" ht="12.75" customHeight="1">
      <c r="A167" s="53">
        <v>158</v>
      </c>
      <c r="B167" s="405" t="s">
        <v>174</v>
      </c>
      <c r="C167" s="268">
        <v>112.8</v>
      </c>
      <c r="D167" s="269">
        <v>113.31666666666666</v>
      </c>
      <c r="E167" s="269">
        <v>111.98333333333332</v>
      </c>
      <c r="F167" s="269">
        <v>111.16666666666666</v>
      </c>
      <c r="G167" s="269">
        <v>109.83333333333331</v>
      </c>
      <c r="H167" s="269">
        <v>114.13333333333333</v>
      </c>
      <c r="I167" s="269">
        <v>115.46666666666667</v>
      </c>
      <c r="J167" s="269">
        <v>116.28333333333333</v>
      </c>
      <c r="K167" s="268">
        <v>114.65</v>
      </c>
      <c r="L167" s="268">
        <v>112.5</v>
      </c>
      <c r="M167" s="268">
        <v>57.063989999999997</v>
      </c>
      <c r="N167" s="1"/>
      <c r="O167" s="1"/>
    </row>
    <row r="168" spans="1:15" ht="12.75" customHeight="1">
      <c r="A168" s="53">
        <v>159</v>
      </c>
      <c r="B168" s="405" t="s">
        <v>179</v>
      </c>
      <c r="C168" s="268">
        <v>233.15</v>
      </c>
      <c r="D168" s="269">
        <v>234.29999999999998</v>
      </c>
      <c r="E168" s="269">
        <v>230.49999999999997</v>
      </c>
      <c r="F168" s="269">
        <v>227.85</v>
      </c>
      <c r="G168" s="269">
        <v>224.04999999999998</v>
      </c>
      <c r="H168" s="269">
        <v>236.94999999999996</v>
      </c>
      <c r="I168" s="269">
        <v>240.74999999999997</v>
      </c>
      <c r="J168" s="269">
        <v>243.39999999999995</v>
      </c>
      <c r="K168" s="268">
        <v>238.1</v>
      </c>
      <c r="L168" s="268">
        <v>231.65</v>
      </c>
      <c r="M168" s="268">
        <v>104.40035</v>
      </c>
      <c r="N168" s="1"/>
      <c r="O168" s="1"/>
    </row>
    <row r="169" spans="1:15" ht="12.75" customHeight="1">
      <c r="A169" s="53">
        <v>160</v>
      </c>
      <c r="B169" s="405" t="s">
        <v>271</v>
      </c>
      <c r="C169" s="268">
        <v>459.3</v>
      </c>
      <c r="D169" s="269">
        <v>456.76666666666665</v>
      </c>
      <c r="E169" s="269">
        <v>450.73333333333329</v>
      </c>
      <c r="F169" s="269">
        <v>442.16666666666663</v>
      </c>
      <c r="G169" s="269">
        <v>436.13333333333327</v>
      </c>
      <c r="H169" s="269">
        <v>465.33333333333331</v>
      </c>
      <c r="I169" s="269">
        <v>471.36666666666662</v>
      </c>
      <c r="J169" s="269">
        <v>479.93333333333334</v>
      </c>
      <c r="K169" s="268">
        <v>462.8</v>
      </c>
      <c r="L169" s="268">
        <v>448.2</v>
      </c>
      <c r="M169" s="268">
        <v>3.6821600000000001</v>
      </c>
      <c r="N169" s="1"/>
      <c r="O169" s="1"/>
    </row>
    <row r="170" spans="1:15" ht="12.75" customHeight="1">
      <c r="A170" s="53">
        <v>161</v>
      </c>
      <c r="B170" s="405" t="s">
        <v>272</v>
      </c>
      <c r="C170" s="268">
        <v>14666.2</v>
      </c>
      <c r="D170" s="269">
        <v>14556.833333333334</v>
      </c>
      <c r="E170" s="269">
        <v>14413.666666666668</v>
      </c>
      <c r="F170" s="269">
        <v>14161.133333333333</v>
      </c>
      <c r="G170" s="269">
        <v>14017.966666666667</v>
      </c>
      <c r="H170" s="269">
        <v>14809.366666666669</v>
      </c>
      <c r="I170" s="269">
        <v>14952.533333333336</v>
      </c>
      <c r="J170" s="269">
        <v>15205.066666666669</v>
      </c>
      <c r="K170" s="268">
        <v>14700</v>
      </c>
      <c r="L170" s="268">
        <v>14304.3</v>
      </c>
      <c r="M170" s="268">
        <v>3.1379999999999998E-2</v>
      </c>
      <c r="N170" s="1"/>
      <c r="O170" s="1"/>
    </row>
    <row r="171" spans="1:15" ht="12.75" customHeight="1">
      <c r="A171" s="53">
        <v>162</v>
      </c>
      <c r="B171" s="405" t="s">
        <v>178</v>
      </c>
      <c r="C171" s="268">
        <v>40.4</v>
      </c>
      <c r="D171" s="269">
        <v>40.466666666666669</v>
      </c>
      <c r="E171" s="269">
        <v>39.583333333333336</v>
      </c>
      <c r="F171" s="269">
        <v>38.766666666666666</v>
      </c>
      <c r="G171" s="269">
        <v>37.883333333333333</v>
      </c>
      <c r="H171" s="269">
        <v>41.283333333333339</v>
      </c>
      <c r="I171" s="269">
        <v>42.166666666666664</v>
      </c>
      <c r="J171" s="269">
        <v>42.983333333333341</v>
      </c>
      <c r="K171" s="268">
        <v>41.35</v>
      </c>
      <c r="L171" s="268">
        <v>39.65</v>
      </c>
      <c r="M171" s="268">
        <v>836.81823999999995</v>
      </c>
      <c r="N171" s="1"/>
      <c r="O171" s="1"/>
    </row>
    <row r="172" spans="1:15" ht="12.75" customHeight="1">
      <c r="A172" s="53">
        <v>163</v>
      </c>
      <c r="B172" s="405" t="s">
        <v>184</v>
      </c>
      <c r="C172" s="268">
        <v>103.1</v>
      </c>
      <c r="D172" s="269">
        <v>103.55</v>
      </c>
      <c r="E172" s="269">
        <v>102.35</v>
      </c>
      <c r="F172" s="269">
        <v>101.6</v>
      </c>
      <c r="G172" s="269">
        <v>100.39999999999999</v>
      </c>
      <c r="H172" s="269">
        <v>104.3</v>
      </c>
      <c r="I172" s="269">
        <v>105.50000000000001</v>
      </c>
      <c r="J172" s="269">
        <v>106.25</v>
      </c>
      <c r="K172" s="268">
        <v>104.75</v>
      </c>
      <c r="L172" s="268">
        <v>102.8</v>
      </c>
      <c r="M172" s="268">
        <v>29.175149999999999</v>
      </c>
      <c r="N172" s="1"/>
      <c r="O172" s="1"/>
    </row>
    <row r="173" spans="1:15" ht="12.75" customHeight="1">
      <c r="A173" s="53">
        <v>164</v>
      </c>
      <c r="B173" s="405" t="s">
        <v>185</v>
      </c>
      <c r="C173" s="268">
        <v>2502.4499999999998</v>
      </c>
      <c r="D173" s="269">
        <v>2502.1666666666665</v>
      </c>
      <c r="E173" s="269">
        <v>2481.6333333333332</v>
      </c>
      <c r="F173" s="269">
        <v>2460.8166666666666</v>
      </c>
      <c r="G173" s="269">
        <v>2440.2833333333333</v>
      </c>
      <c r="H173" s="269">
        <v>2522.9833333333331</v>
      </c>
      <c r="I173" s="269">
        <v>2543.5166666666669</v>
      </c>
      <c r="J173" s="269">
        <v>2564.333333333333</v>
      </c>
      <c r="K173" s="268">
        <v>2522.6999999999998</v>
      </c>
      <c r="L173" s="268">
        <v>2481.35</v>
      </c>
      <c r="M173" s="268">
        <v>34.982860000000002</v>
      </c>
      <c r="N173" s="1"/>
      <c r="O173" s="1"/>
    </row>
    <row r="174" spans="1:15" ht="12.75" customHeight="1">
      <c r="A174" s="53">
        <v>165</v>
      </c>
      <c r="B174" s="405" t="s">
        <v>273</v>
      </c>
      <c r="C174" s="268">
        <v>942.85</v>
      </c>
      <c r="D174" s="269">
        <v>940.88333333333333</v>
      </c>
      <c r="E174" s="269">
        <v>930.9666666666667</v>
      </c>
      <c r="F174" s="269">
        <v>919.08333333333337</v>
      </c>
      <c r="G174" s="269">
        <v>909.16666666666674</v>
      </c>
      <c r="H174" s="269">
        <v>952.76666666666665</v>
      </c>
      <c r="I174" s="269">
        <v>962.68333333333339</v>
      </c>
      <c r="J174" s="269">
        <v>974.56666666666661</v>
      </c>
      <c r="K174" s="268">
        <v>950.8</v>
      </c>
      <c r="L174" s="268">
        <v>929</v>
      </c>
      <c r="M174" s="268">
        <v>4.5380799999999999</v>
      </c>
      <c r="N174" s="1"/>
      <c r="O174" s="1"/>
    </row>
    <row r="175" spans="1:15" ht="12.75" customHeight="1">
      <c r="A175" s="53">
        <v>166</v>
      </c>
      <c r="B175" s="405" t="s">
        <v>187</v>
      </c>
      <c r="C175" s="268">
        <v>1303.3</v>
      </c>
      <c r="D175" s="269">
        <v>1294.5833333333333</v>
      </c>
      <c r="E175" s="269">
        <v>1281.1666666666665</v>
      </c>
      <c r="F175" s="269">
        <v>1259.0333333333333</v>
      </c>
      <c r="G175" s="269">
        <v>1245.6166666666666</v>
      </c>
      <c r="H175" s="269">
        <v>1316.7166666666665</v>
      </c>
      <c r="I175" s="269">
        <v>1330.133333333333</v>
      </c>
      <c r="J175" s="269">
        <v>1352.2666666666664</v>
      </c>
      <c r="K175" s="268">
        <v>1308</v>
      </c>
      <c r="L175" s="268">
        <v>1272.45</v>
      </c>
      <c r="M175" s="268">
        <v>8.5960699999999992</v>
      </c>
      <c r="N175" s="1"/>
      <c r="O175" s="1"/>
    </row>
    <row r="176" spans="1:15" ht="12.75" customHeight="1">
      <c r="A176" s="53">
        <v>167</v>
      </c>
      <c r="B176" s="405" t="s">
        <v>191</v>
      </c>
      <c r="C176" s="268">
        <v>2682.45</v>
      </c>
      <c r="D176" s="269">
        <v>2688.5499999999997</v>
      </c>
      <c r="E176" s="269">
        <v>2641.0999999999995</v>
      </c>
      <c r="F176" s="269">
        <v>2599.7499999999995</v>
      </c>
      <c r="G176" s="269">
        <v>2552.2999999999993</v>
      </c>
      <c r="H176" s="269">
        <v>2729.8999999999996</v>
      </c>
      <c r="I176" s="269">
        <v>2777.3499999999995</v>
      </c>
      <c r="J176" s="269">
        <v>2818.7</v>
      </c>
      <c r="K176" s="268">
        <v>2736</v>
      </c>
      <c r="L176" s="268">
        <v>2647.2</v>
      </c>
      <c r="M176" s="268">
        <v>6.3843100000000002</v>
      </c>
      <c r="N176" s="1"/>
      <c r="O176" s="1"/>
    </row>
    <row r="177" spans="1:15" ht="12.75" customHeight="1">
      <c r="A177" s="53">
        <v>168</v>
      </c>
      <c r="B177" s="405" t="s">
        <v>189</v>
      </c>
      <c r="C177" s="268">
        <v>23401.1</v>
      </c>
      <c r="D177" s="269">
        <v>23382.633333333331</v>
      </c>
      <c r="E177" s="269">
        <v>23029.966666666664</v>
      </c>
      <c r="F177" s="269">
        <v>22658.833333333332</v>
      </c>
      <c r="G177" s="269">
        <v>22306.166666666664</v>
      </c>
      <c r="H177" s="269">
        <v>23753.766666666663</v>
      </c>
      <c r="I177" s="269">
        <v>24106.433333333334</v>
      </c>
      <c r="J177" s="269">
        <v>24477.566666666662</v>
      </c>
      <c r="K177" s="268">
        <v>23735.3</v>
      </c>
      <c r="L177" s="268">
        <v>23011.5</v>
      </c>
      <c r="M177" s="268">
        <v>0.74382999999999999</v>
      </c>
      <c r="N177" s="1"/>
      <c r="O177" s="1"/>
    </row>
    <row r="178" spans="1:15" ht="12.75" customHeight="1">
      <c r="A178" s="53">
        <v>169</v>
      </c>
      <c r="B178" s="405" t="s">
        <v>192</v>
      </c>
      <c r="C178" s="268">
        <v>1286.9000000000001</v>
      </c>
      <c r="D178" s="269">
        <v>1291.7666666666667</v>
      </c>
      <c r="E178" s="269">
        <v>1275.2333333333333</v>
      </c>
      <c r="F178" s="269">
        <v>1263.5666666666666</v>
      </c>
      <c r="G178" s="269">
        <v>1247.0333333333333</v>
      </c>
      <c r="H178" s="269">
        <v>1303.4333333333334</v>
      </c>
      <c r="I178" s="269">
        <v>1319.9666666666667</v>
      </c>
      <c r="J178" s="269">
        <v>1331.6333333333334</v>
      </c>
      <c r="K178" s="268">
        <v>1308.3</v>
      </c>
      <c r="L178" s="268">
        <v>1280.0999999999999</v>
      </c>
      <c r="M178" s="268">
        <v>3.9384100000000002</v>
      </c>
      <c r="N178" s="1"/>
      <c r="O178" s="1"/>
    </row>
    <row r="179" spans="1:15" ht="12.75" customHeight="1">
      <c r="A179" s="53">
        <v>170</v>
      </c>
      <c r="B179" s="405" t="s">
        <v>190</v>
      </c>
      <c r="C179" s="268">
        <v>2958.55</v>
      </c>
      <c r="D179" s="269">
        <v>2957.9833333333336</v>
      </c>
      <c r="E179" s="269">
        <v>2929.6166666666672</v>
      </c>
      <c r="F179" s="269">
        <v>2900.6833333333338</v>
      </c>
      <c r="G179" s="269">
        <v>2872.3166666666675</v>
      </c>
      <c r="H179" s="269">
        <v>2986.916666666667</v>
      </c>
      <c r="I179" s="269">
        <v>3015.2833333333338</v>
      </c>
      <c r="J179" s="269">
        <v>3044.2166666666667</v>
      </c>
      <c r="K179" s="268">
        <v>2986.35</v>
      </c>
      <c r="L179" s="268">
        <v>2929.05</v>
      </c>
      <c r="M179" s="268">
        <v>3.28064</v>
      </c>
      <c r="N179" s="1"/>
      <c r="O179" s="1"/>
    </row>
    <row r="180" spans="1:15" ht="12.75" customHeight="1">
      <c r="A180" s="53">
        <v>171</v>
      </c>
      <c r="B180" s="405" t="s">
        <v>824</v>
      </c>
      <c r="C180" s="268">
        <v>515</v>
      </c>
      <c r="D180" s="269">
        <v>515.96666666666658</v>
      </c>
      <c r="E180" s="269">
        <v>512.08333333333314</v>
      </c>
      <c r="F180" s="269">
        <v>509.16666666666652</v>
      </c>
      <c r="G180" s="269">
        <v>505.28333333333308</v>
      </c>
      <c r="H180" s="269">
        <v>518.88333333333321</v>
      </c>
      <c r="I180" s="269">
        <v>522.76666666666665</v>
      </c>
      <c r="J180" s="269">
        <v>525.68333333333328</v>
      </c>
      <c r="K180" s="268">
        <v>519.85</v>
      </c>
      <c r="L180" s="268">
        <v>513.04999999999995</v>
      </c>
      <c r="M180" s="268">
        <v>20.96604</v>
      </c>
      <c r="N180" s="1"/>
      <c r="O180" s="1"/>
    </row>
    <row r="181" spans="1:15" ht="12.75" customHeight="1">
      <c r="A181" s="53">
        <v>172</v>
      </c>
      <c r="B181" s="405" t="s">
        <v>188</v>
      </c>
      <c r="C181" s="268">
        <v>572.25</v>
      </c>
      <c r="D181" s="269">
        <v>568.73333333333335</v>
      </c>
      <c r="E181" s="269">
        <v>563.06666666666672</v>
      </c>
      <c r="F181" s="269">
        <v>553.88333333333333</v>
      </c>
      <c r="G181" s="269">
        <v>548.2166666666667</v>
      </c>
      <c r="H181" s="269">
        <v>577.91666666666674</v>
      </c>
      <c r="I181" s="269">
        <v>583.58333333333326</v>
      </c>
      <c r="J181" s="269">
        <v>592.76666666666677</v>
      </c>
      <c r="K181" s="268">
        <v>574.4</v>
      </c>
      <c r="L181" s="268">
        <v>559.54999999999995</v>
      </c>
      <c r="M181" s="268">
        <v>111.94002999999999</v>
      </c>
      <c r="N181" s="1"/>
      <c r="O181" s="1"/>
    </row>
    <row r="182" spans="1:15" ht="12.75" customHeight="1">
      <c r="A182" s="53">
        <v>173</v>
      </c>
      <c r="B182" s="405" t="s">
        <v>186</v>
      </c>
      <c r="C182" s="268">
        <v>78.849999999999994</v>
      </c>
      <c r="D182" s="269">
        <v>79.399999999999991</v>
      </c>
      <c r="E182" s="269">
        <v>78.049999999999983</v>
      </c>
      <c r="F182" s="269">
        <v>77.249999999999986</v>
      </c>
      <c r="G182" s="269">
        <v>75.899999999999977</v>
      </c>
      <c r="H182" s="269">
        <v>80.199999999999989</v>
      </c>
      <c r="I182" s="269">
        <v>81.549999999999983</v>
      </c>
      <c r="J182" s="269">
        <v>82.35</v>
      </c>
      <c r="K182" s="268">
        <v>80.75</v>
      </c>
      <c r="L182" s="268">
        <v>78.599999999999994</v>
      </c>
      <c r="M182" s="268">
        <v>172.09181000000001</v>
      </c>
      <c r="N182" s="1"/>
      <c r="O182" s="1"/>
    </row>
    <row r="183" spans="1:15" ht="12.75" customHeight="1">
      <c r="A183" s="53">
        <v>174</v>
      </c>
      <c r="B183" s="405" t="s">
        <v>193</v>
      </c>
      <c r="C183" s="268">
        <v>874.85</v>
      </c>
      <c r="D183" s="269">
        <v>869.53333333333342</v>
      </c>
      <c r="E183" s="269">
        <v>862.11666666666679</v>
      </c>
      <c r="F183" s="269">
        <v>849.38333333333333</v>
      </c>
      <c r="G183" s="269">
        <v>841.9666666666667</v>
      </c>
      <c r="H183" s="269">
        <v>882.26666666666688</v>
      </c>
      <c r="I183" s="269">
        <v>889.68333333333362</v>
      </c>
      <c r="J183" s="269">
        <v>902.41666666666697</v>
      </c>
      <c r="K183" s="268">
        <v>876.95</v>
      </c>
      <c r="L183" s="268">
        <v>856.8</v>
      </c>
      <c r="M183" s="268">
        <v>19.207249999999998</v>
      </c>
      <c r="N183" s="1"/>
      <c r="O183" s="1"/>
    </row>
    <row r="184" spans="1:15" ht="12.75" customHeight="1">
      <c r="A184" s="53">
        <v>175</v>
      </c>
      <c r="B184" s="405" t="s">
        <v>194</v>
      </c>
      <c r="C184" s="268">
        <v>512.54999999999995</v>
      </c>
      <c r="D184" s="269">
        <v>511.48333333333335</v>
      </c>
      <c r="E184" s="269">
        <v>504.26666666666665</v>
      </c>
      <c r="F184" s="269">
        <v>495.98333333333329</v>
      </c>
      <c r="G184" s="269">
        <v>488.76666666666659</v>
      </c>
      <c r="H184" s="269">
        <v>519.76666666666665</v>
      </c>
      <c r="I184" s="269">
        <v>526.98333333333335</v>
      </c>
      <c r="J184" s="269">
        <v>535.26666666666677</v>
      </c>
      <c r="K184" s="268">
        <v>518.70000000000005</v>
      </c>
      <c r="L184" s="268">
        <v>503.2</v>
      </c>
      <c r="M184" s="268">
        <v>5.8190200000000001</v>
      </c>
      <c r="N184" s="1"/>
      <c r="O184" s="1"/>
    </row>
    <row r="185" spans="1:15" ht="12.75" customHeight="1">
      <c r="A185" s="53">
        <v>176</v>
      </c>
      <c r="B185" s="405" t="s">
        <v>275</v>
      </c>
      <c r="C185" s="268">
        <v>566.85</v>
      </c>
      <c r="D185" s="269">
        <v>565.05000000000007</v>
      </c>
      <c r="E185" s="269">
        <v>559.40000000000009</v>
      </c>
      <c r="F185" s="269">
        <v>551.95000000000005</v>
      </c>
      <c r="G185" s="269">
        <v>546.30000000000007</v>
      </c>
      <c r="H185" s="269">
        <v>572.50000000000011</v>
      </c>
      <c r="I185" s="269">
        <v>578.15</v>
      </c>
      <c r="J185" s="269">
        <v>585.60000000000014</v>
      </c>
      <c r="K185" s="268">
        <v>570.70000000000005</v>
      </c>
      <c r="L185" s="268">
        <v>557.6</v>
      </c>
      <c r="M185" s="268">
        <v>3.7429700000000001</v>
      </c>
      <c r="N185" s="1"/>
      <c r="O185" s="1"/>
    </row>
    <row r="186" spans="1:15" ht="12.75" customHeight="1">
      <c r="A186" s="53">
        <v>177</v>
      </c>
      <c r="B186" s="405" t="s">
        <v>206</v>
      </c>
      <c r="C186" s="268">
        <v>1027.2</v>
      </c>
      <c r="D186" s="269">
        <v>1028.1166666666666</v>
      </c>
      <c r="E186" s="269">
        <v>1015.2333333333331</v>
      </c>
      <c r="F186" s="269">
        <v>1003.2666666666665</v>
      </c>
      <c r="G186" s="269">
        <v>990.3833333333331</v>
      </c>
      <c r="H186" s="269">
        <v>1040.083333333333</v>
      </c>
      <c r="I186" s="269">
        <v>1052.9666666666667</v>
      </c>
      <c r="J186" s="269">
        <v>1064.9333333333332</v>
      </c>
      <c r="K186" s="268">
        <v>1041</v>
      </c>
      <c r="L186" s="268">
        <v>1016.15</v>
      </c>
      <c r="M186" s="268">
        <v>18.95834</v>
      </c>
      <c r="N186" s="1"/>
      <c r="O186" s="1"/>
    </row>
    <row r="187" spans="1:15" ht="12.75" customHeight="1">
      <c r="A187" s="53">
        <v>178</v>
      </c>
      <c r="B187" s="405" t="s">
        <v>195</v>
      </c>
      <c r="C187" s="268">
        <v>1102.75</v>
      </c>
      <c r="D187" s="269">
        <v>1103.5833333333333</v>
      </c>
      <c r="E187" s="269">
        <v>1089.1666666666665</v>
      </c>
      <c r="F187" s="269">
        <v>1075.5833333333333</v>
      </c>
      <c r="G187" s="269">
        <v>1061.1666666666665</v>
      </c>
      <c r="H187" s="269">
        <v>1117.1666666666665</v>
      </c>
      <c r="I187" s="269">
        <v>1131.583333333333</v>
      </c>
      <c r="J187" s="269">
        <v>1145.1666666666665</v>
      </c>
      <c r="K187" s="268">
        <v>1118</v>
      </c>
      <c r="L187" s="268">
        <v>1090</v>
      </c>
      <c r="M187" s="268">
        <v>11.99413</v>
      </c>
      <c r="N187" s="1"/>
      <c r="O187" s="1"/>
    </row>
    <row r="188" spans="1:15" ht="12.75" customHeight="1">
      <c r="A188" s="53">
        <v>179</v>
      </c>
      <c r="B188" s="405" t="s">
        <v>502</v>
      </c>
      <c r="C188" s="268">
        <v>1193.3</v>
      </c>
      <c r="D188" s="269">
        <v>1194.9666666666665</v>
      </c>
      <c r="E188" s="269">
        <v>1177.5333333333328</v>
      </c>
      <c r="F188" s="269">
        <v>1161.7666666666664</v>
      </c>
      <c r="G188" s="269">
        <v>1144.3333333333328</v>
      </c>
      <c r="H188" s="269">
        <v>1210.7333333333329</v>
      </c>
      <c r="I188" s="269">
        <v>1228.1666666666667</v>
      </c>
      <c r="J188" s="269">
        <v>1243.9333333333329</v>
      </c>
      <c r="K188" s="268">
        <v>1212.4000000000001</v>
      </c>
      <c r="L188" s="268">
        <v>1179.2</v>
      </c>
      <c r="M188" s="268">
        <v>4.2794699999999999</v>
      </c>
      <c r="N188" s="1"/>
      <c r="O188" s="1"/>
    </row>
    <row r="189" spans="1:15" ht="12.75" customHeight="1">
      <c r="A189" s="53">
        <v>180</v>
      </c>
      <c r="B189" s="405" t="s">
        <v>200</v>
      </c>
      <c r="C189" s="268">
        <v>3028.8</v>
      </c>
      <c r="D189" s="269">
        <v>3019.5333333333333</v>
      </c>
      <c r="E189" s="269">
        <v>2997.0666666666666</v>
      </c>
      <c r="F189" s="269">
        <v>2965.3333333333335</v>
      </c>
      <c r="G189" s="269">
        <v>2942.8666666666668</v>
      </c>
      <c r="H189" s="269">
        <v>3051.2666666666664</v>
      </c>
      <c r="I189" s="269">
        <v>3073.7333333333327</v>
      </c>
      <c r="J189" s="269">
        <v>3105.4666666666662</v>
      </c>
      <c r="K189" s="268">
        <v>3042</v>
      </c>
      <c r="L189" s="268">
        <v>2987.8</v>
      </c>
      <c r="M189" s="268">
        <v>20.722200000000001</v>
      </c>
      <c r="N189" s="1"/>
      <c r="O189" s="1"/>
    </row>
    <row r="190" spans="1:15" ht="12.75" customHeight="1">
      <c r="A190" s="53">
        <v>181</v>
      </c>
      <c r="B190" s="405" t="s">
        <v>196</v>
      </c>
      <c r="C190" s="268">
        <v>793</v>
      </c>
      <c r="D190" s="269">
        <v>794.18333333333339</v>
      </c>
      <c r="E190" s="269">
        <v>786.16666666666674</v>
      </c>
      <c r="F190" s="269">
        <v>779.33333333333337</v>
      </c>
      <c r="G190" s="269">
        <v>771.31666666666672</v>
      </c>
      <c r="H190" s="269">
        <v>801.01666666666677</v>
      </c>
      <c r="I190" s="269">
        <v>809.03333333333342</v>
      </c>
      <c r="J190" s="269">
        <v>815.86666666666679</v>
      </c>
      <c r="K190" s="268">
        <v>802.2</v>
      </c>
      <c r="L190" s="268">
        <v>787.35</v>
      </c>
      <c r="M190" s="268">
        <v>17.075579999999999</v>
      </c>
      <c r="N190" s="1"/>
      <c r="O190" s="1"/>
    </row>
    <row r="191" spans="1:15" ht="12.75" customHeight="1">
      <c r="A191" s="53">
        <v>182</v>
      </c>
      <c r="B191" s="405" t="s">
        <v>276</v>
      </c>
      <c r="C191" s="268">
        <v>8696.4</v>
      </c>
      <c r="D191" s="269">
        <v>8704.25</v>
      </c>
      <c r="E191" s="269">
        <v>8593.2999999999993</v>
      </c>
      <c r="F191" s="269">
        <v>8490.1999999999989</v>
      </c>
      <c r="G191" s="269">
        <v>8379.2499999999982</v>
      </c>
      <c r="H191" s="269">
        <v>8807.35</v>
      </c>
      <c r="I191" s="269">
        <v>8918.3000000000011</v>
      </c>
      <c r="J191" s="269">
        <v>9021.4000000000015</v>
      </c>
      <c r="K191" s="268">
        <v>8815.2000000000007</v>
      </c>
      <c r="L191" s="268">
        <v>8601.15</v>
      </c>
      <c r="M191" s="268">
        <v>1.7758400000000001</v>
      </c>
      <c r="N191" s="1"/>
      <c r="O191" s="1"/>
    </row>
    <row r="192" spans="1:15" ht="12.75" customHeight="1">
      <c r="A192" s="53">
        <v>183</v>
      </c>
      <c r="B192" s="405" t="s">
        <v>197</v>
      </c>
      <c r="C192" s="268">
        <v>425.45</v>
      </c>
      <c r="D192" s="269">
        <v>427.0333333333333</v>
      </c>
      <c r="E192" s="269">
        <v>422.46666666666658</v>
      </c>
      <c r="F192" s="269">
        <v>419.48333333333329</v>
      </c>
      <c r="G192" s="269">
        <v>414.91666666666657</v>
      </c>
      <c r="H192" s="269">
        <v>430.01666666666659</v>
      </c>
      <c r="I192" s="269">
        <v>434.58333333333331</v>
      </c>
      <c r="J192" s="269">
        <v>437.56666666666661</v>
      </c>
      <c r="K192" s="268">
        <v>431.6</v>
      </c>
      <c r="L192" s="268">
        <v>424.05</v>
      </c>
      <c r="M192" s="268">
        <v>152.36142000000001</v>
      </c>
      <c r="N192" s="1"/>
      <c r="O192" s="1"/>
    </row>
    <row r="193" spans="1:15" ht="12.75" customHeight="1">
      <c r="A193" s="53">
        <v>184</v>
      </c>
      <c r="B193" s="405" t="s">
        <v>198</v>
      </c>
      <c r="C193" s="268">
        <v>232.35</v>
      </c>
      <c r="D193" s="269">
        <v>234.06666666666663</v>
      </c>
      <c r="E193" s="269">
        <v>230.18333333333328</v>
      </c>
      <c r="F193" s="269">
        <v>228.01666666666665</v>
      </c>
      <c r="G193" s="269">
        <v>224.1333333333333</v>
      </c>
      <c r="H193" s="269">
        <v>236.23333333333326</v>
      </c>
      <c r="I193" s="269">
        <v>240.11666666666665</v>
      </c>
      <c r="J193" s="269">
        <v>242.28333333333325</v>
      </c>
      <c r="K193" s="268">
        <v>237.95</v>
      </c>
      <c r="L193" s="268">
        <v>231.9</v>
      </c>
      <c r="M193" s="268">
        <v>140.16637</v>
      </c>
      <c r="N193" s="1"/>
      <c r="O193" s="1"/>
    </row>
    <row r="194" spans="1:15" ht="12.75" customHeight="1">
      <c r="A194" s="53">
        <v>185</v>
      </c>
      <c r="B194" s="405" t="s">
        <v>199</v>
      </c>
      <c r="C194" s="268">
        <v>103.1</v>
      </c>
      <c r="D194" s="269">
        <v>104.10000000000001</v>
      </c>
      <c r="E194" s="269">
        <v>102.00000000000001</v>
      </c>
      <c r="F194" s="269">
        <v>100.9</v>
      </c>
      <c r="G194" s="269">
        <v>98.800000000000011</v>
      </c>
      <c r="H194" s="269">
        <v>105.20000000000002</v>
      </c>
      <c r="I194" s="269">
        <v>107.30000000000001</v>
      </c>
      <c r="J194" s="269">
        <v>108.40000000000002</v>
      </c>
      <c r="K194" s="268">
        <v>106.2</v>
      </c>
      <c r="L194" s="268">
        <v>103</v>
      </c>
      <c r="M194" s="268">
        <v>511.46568000000002</v>
      </c>
      <c r="N194" s="1"/>
      <c r="O194" s="1"/>
    </row>
    <row r="195" spans="1:15" ht="12.75" customHeight="1">
      <c r="A195" s="53">
        <v>186</v>
      </c>
      <c r="B195" s="405" t="s">
        <v>201</v>
      </c>
      <c r="C195" s="268">
        <v>1039.5</v>
      </c>
      <c r="D195" s="269">
        <v>1038.1499999999999</v>
      </c>
      <c r="E195" s="269">
        <v>1024.4499999999998</v>
      </c>
      <c r="F195" s="269">
        <v>1009.4</v>
      </c>
      <c r="G195" s="269">
        <v>995.69999999999993</v>
      </c>
      <c r="H195" s="269">
        <v>1053.1999999999998</v>
      </c>
      <c r="I195" s="269">
        <v>1066.9000000000001</v>
      </c>
      <c r="J195" s="269">
        <v>1081.9499999999996</v>
      </c>
      <c r="K195" s="268">
        <v>1051.8499999999999</v>
      </c>
      <c r="L195" s="268">
        <v>1023.1</v>
      </c>
      <c r="M195" s="268">
        <v>24.858260000000001</v>
      </c>
      <c r="N195" s="1"/>
      <c r="O195" s="1"/>
    </row>
    <row r="196" spans="1:15" ht="12.75" customHeight="1">
      <c r="A196" s="53">
        <v>187</v>
      </c>
      <c r="B196" s="405" t="s">
        <v>182</v>
      </c>
      <c r="C196" s="268">
        <v>765.1</v>
      </c>
      <c r="D196" s="269">
        <v>765.71666666666658</v>
      </c>
      <c r="E196" s="269">
        <v>752.43333333333317</v>
      </c>
      <c r="F196" s="269">
        <v>739.76666666666654</v>
      </c>
      <c r="G196" s="269">
        <v>726.48333333333312</v>
      </c>
      <c r="H196" s="269">
        <v>778.38333333333321</v>
      </c>
      <c r="I196" s="269">
        <v>791.66666666666674</v>
      </c>
      <c r="J196" s="269">
        <v>804.33333333333326</v>
      </c>
      <c r="K196" s="268">
        <v>779</v>
      </c>
      <c r="L196" s="268">
        <v>753.05</v>
      </c>
      <c r="M196" s="268">
        <v>6.2658500000000004</v>
      </c>
      <c r="N196" s="1"/>
      <c r="O196" s="1"/>
    </row>
    <row r="197" spans="1:15" ht="12.75" customHeight="1">
      <c r="A197" s="53">
        <v>188</v>
      </c>
      <c r="B197" s="405" t="s">
        <v>202</v>
      </c>
      <c r="C197" s="268">
        <v>2619.8000000000002</v>
      </c>
      <c r="D197" s="269">
        <v>2601.4500000000003</v>
      </c>
      <c r="E197" s="269">
        <v>2570.9000000000005</v>
      </c>
      <c r="F197" s="269">
        <v>2522.0000000000005</v>
      </c>
      <c r="G197" s="269">
        <v>2491.4500000000007</v>
      </c>
      <c r="H197" s="269">
        <v>2650.3500000000004</v>
      </c>
      <c r="I197" s="269">
        <v>2680.9000000000005</v>
      </c>
      <c r="J197" s="269">
        <v>2729.8</v>
      </c>
      <c r="K197" s="268">
        <v>2632</v>
      </c>
      <c r="L197" s="268">
        <v>2552.5500000000002</v>
      </c>
      <c r="M197" s="268">
        <v>8.0842100000000006</v>
      </c>
      <c r="N197" s="1"/>
      <c r="O197" s="1"/>
    </row>
    <row r="198" spans="1:15" ht="12.75" customHeight="1">
      <c r="A198" s="53">
        <v>189</v>
      </c>
      <c r="B198" s="405" t="s">
        <v>203</v>
      </c>
      <c r="C198" s="268">
        <v>1480.35</v>
      </c>
      <c r="D198" s="269">
        <v>1475.8333333333333</v>
      </c>
      <c r="E198" s="269">
        <v>1465.5666666666666</v>
      </c>
      <c r="F198" s="269">
        <v>1450.7833333333333</v>
      </c>
      <c r="G198" s="269">
        <v>1440.5166666666667</v>
      </c>
      <c r="H198" s="269">
        <v>1490.6166666666666</v>
      </c>
      <c r="I198" s="269">
        <v>1500.8833333333334</v>
      </c>
      <c r="J198" s="269">
        <v>1515.6666666666665</v>
      </c>
      <c r="K198" s="268">
        <v>1486.1</v>
      </c>
      <c r="L198" s="268">
        <v>1461.05</v>
      </c>
      <c r="M198" s="268">
        <v>1.02807</v>
      </c>
      <c r="N198" s="1"/>
      <c r="O198" s="1"/>
    </row>
    <row r="199" spans="1:15" ht="12.75" customHeight="1">
      <c r="A199" s="53">
        <v>190</v>
      </c>
      <c r="B199" s="405" t="s">
        <v>204</v>
      </c>
      <c r="C199" s="268">
        <v>539.1</v>
      </c>
      <c r="D199" s="269">
        <v>539.68333333333328</v>
      </c>
      <c r="E199" s="269">
        <v>532.86666666666656</v>
      </c>
      <c r="F199" s="269">
        <v>526.63333333333333</v>
      </c>
      <c r="G199" s="269">
        <v>519.81666666666661</v>
      </c>
      <c r="H199" s="269">
        <v>545.91666666666652</v>
      </c>
      <c r="I199" s="269">
        <v>552.73333333333335</v>
      </c>
      <c r="J199" s="269">
        <v>558.96666666666647</v>
      </c>
      <c r="K199" s="268">
        <v>546.5</v>
      </c>
      <c r="L199" s="268">
        <v>533.45000000000005</v>
      </c>
      <c r="M199" s="268">
        <v>2.2547799999999998</v>
      </c>
      <c r="N199" s="1"/>
      <c r="O199" s="1"/>
    </row>
    <row r="200" spans="1:15" ht="12.75" customHeight="1">
      <c r="A200" s="53">
        <v>191</v>
      </c>
      <c r="B200" s="405" t="s">
        <v>205</v>
      </c>
      <c r="C200" s="268">
        <v>1421.8</v>
      </c>
      <c r="D200" s="269">
        <v>1415.7666666666667</v>
      </c>
      <c r="E200" s="269">
        <v>1391.5333333333333</v>
      </c>
      <c r="F200" s="269">
        <v>1361.2666666666667</v>
      </c>
      <c r="G200" s="269">
        <v>1337.0333333333333</v>
      </c>
      <c r="H200" s="269">
        <v>1446.0333333333333</v>
      </c>
      <c r="I200" s="269">
        <v>1470.2666666666664</v>
      </c>
      <c r="J200" s="269">
        <v>1500.5333333333333</v>
      </c>
      <c r="K200" s="268">
        <v>1440</v>
      </c>
      <c r="L200" s="268">
        <v>1385.5</v>
      </c>
      <c r="M200" s="268">
        <v>6.2590199999999996</v>
      </c>
      <c r="N200" s="1"/>
      <c r="O200" s="1"/>
    </row>
    <row r="201" spans="1:15" ht="12.75" customHeight="1">
      <c r="A201" s="53">
        <v>192</v>
      </c>
      <c r="B201" s="405" t="s">
        <v>509</v>
      </c>
      <c r="C201" s="268">
        <v>37.9</v>
      </c>
      <c r="D201" s="269">
        <v>38.016666666666659</v>
      </c>
      <c r="E201" s="269">
        <v>37.48333333333332</v>
      </c>
      <c r="F201" s="269">
        <v>37.066666666666663</v>
      </c>
      <c r="G201" s="269">
        <v>36.533333333333324</v>
      </c>
      <c r="H201" s="269">
        <v>38.433333333333316</v>
      </c>
      <c r="I201" s="269">
        <v>38.966666666666661</v>
      </c>
      <c r="J201" s="269">
        <v>39.383333333333312</v>
      </c>
      <c r="K201" s="268">
        <v>38.549999999999997</v>
      </c>
      <c r="L201" s="268">
        <v>37.6</v>
      </c>
      <c r="M201" s="268">
        <v>56.21658</v>
      </c>
      <c r="N201" s="1"/>
      <c r="O201" s="1"/>
    </row>
    <row r="202" spans="1:15" ht="12.75" customHeight="1">
      <c r="A202" s="53">
        <v>193</v>
      </c>
      <c r="B202" s="405" t="s">
        <v>209</v>
      </c>
      <c r="C202" s="268">
        <v>712.25</v>
      </c>
      <c r="D202" s="269">
        <v>708.94999999999993</v>
      </c>
      <c r="E202" s="269">
        <v>699.34999999999991</v>
      </c>
      <c r="F202" s="269">
        <v>686.44999999999993</v>
      </c>
      <c r="G202" s="269">
        <v>676.84999999999991</v>
      </c>
      <c r="H202" s="269">
        <v>721.84999999999991</v>
      </c>
      <c r="I202" s="269">
        <v>731.45</v>
      </c>
      <c r="J202" s="269">
        <v>744.34999999999991</v>
      </c>
      <c r="K202" s="268">
        <v>718.55</v>
      </c>
      <c r="L202" s="268">
        <v>696.05</v>
      </c>
      <c r="M202" s="268">
        <v>21.89179</v>
      </c>
      <c r="N202" s="1"/>
      <c r="O202" s="1"/>
    </row>
    <row r="203" spans="1:15" ht="12.75" customHeight="1">
      <c r="A203" s="53">
        <v>194</v>
      </c>
      <c r="B203" s="405" t="s">
        <v>208</v>
      </c>
      <c r="C203" s="268">
        <v>6459.85</v>
      </c>
      <c r="D203" s="269">
        <v>6405.4666666666672</v>
      </c>
      <c r="E203" s="269">
        <v>6298.9833333333345</v>
      </c>
      <c r="F203" s="269">
        <v>6138.1166666666677</v>
      </c>
      <c r="G203" s="269">
        <v>6031.633333333335</v>
      </c>
      <c r="H203" s="269">
        <v>6566.3333333333339</v>
      </c>
      <c r="I203" s="269">
        <v>6672.8166666666675</v>
      </c>
      <c r="J203" s="269">
        <v>6833.6833333333334</v>
      </c>
      <c r="K203" s="268">
        <v>6511.95</v>
      </c>
      <c r="L203" s="268">
        <v>6244.6</v>
      </c>
      <c r="M203" s="268">
        <v>8.0880700000000001</v>
      </c>
      <c r="N203" s="1"/>
      <c r="O203" s="1"/>
    </row>
    <row r="204" spans="1:15" ht="12.75" customHeight="1">
      <c r="A204" s="53">
        <v>195</v>
      </c>
      <c r="B204" s="405" t="s">
        <v>277</v>
      </c>
      <c r="C204" s="268">
        <v>47</v>
      </c>
      <c r="D204" s="269">
        <v>47.333333333333336</v>
      </c>
      <c r="E204" s="269">
        <v>46.216666666666669</v>
      </c>
      <c r="F204" s="269">
        <v>45.43333333333333</v>
      </c>
      <c r="G204" s="269">
        <v>44.316666666666663</v>
      </c>
      <c r="H204" s="269">
        <v>48.116666666666674</v>
      </c>
      <c r="I204" s="269">
        <v>49.233333333333334</v>
      </c>
      <c r="J204" s="269">
        <v>50.01666666666668</v>
      </c>
      <c r="K204" s="268">
        <v>48.45</v>
      </c>
      <c r="L204" s="268">
        <v>46.55</v>
      </c>
      <c r="M204" s="268">
        <v>223.44736</v>
      </c>
      <c r="N204" s="1"/>
      <c r="O204" s="1"/>
    </row>
    <row r="205" spans="1:15" ht="12.75" customHeight="1">
      <c r="A205" s="53">
        <v>196</v>
      </c>
      <c r="B205" s="405" t="s">
        <v>207</v>
      </c>
      <c r="C205" s="268">
        <v>1643.3</v>
      </c>
      <c r="D205" s="269">
        <v>1638.4666666666665</v>
      </c>
      <c r="E205" s="269">
        <v>1625.883333333333</v>
      </c>
      <c r="F205" s="269">
        <v>1608.4666666666665</v>
      </c>
      <c r="G205" s="269">
        <v>1595.883333333333</v>
      </c>
      <c r="H205" s="269">
        <v>1655.883333333333</v>
      </c>
      <c r="I205" s="269">
        <v>1668.4666666666665</v>
      </c>
      <c r="J205" s="269">
        <v>1685.883333333333</v>
      </c>
      <c r="K205" s="268">
        <v>1651.05</v>
      </c>
      <c r="L205" s="268">
        <v>1621.05</v>
      </c>
      <c r="M205" s="268">
        <v>0.70242000000000004</v>
      </c>
      <c r="N205" s="1"/>
      <c r="O205" s="1"/>
    </row>
    <row r="206" spans="1:15" ht="12.75" customHeight="1">
      <c r="A206" s="53">
        <v>197</v>
      </c>
      <c r="B206" s="405" t="s">
        <v>154</v>
      </c>
      <c r="C206" s="268">
        <v>851.35</v>
      </c>
      <c r="D206" s="269">
        <v>846.06666666666672</v>
      </c>
      <c r="E206" s="269">
        <v>833.93333333333339</v>
      </c>
      <c r="F206" s="269">
        <v>816.51666666666665</v>
      </c>
      <c r="G206" s="269">
        <v>804.38333333333333</v>
      </c>
      <c r="H206" s="269">
        <v>863.48333333333346</v>
      </c>
      <c r="I206" s="269">
        <v>875.6166666666669</v>
      </c>
      <c r="J206" s="269">
        <v>893.03333333333353</v>
      </c>
      <c r="K206" s="268">
        <v>858.2</v>
      </c>
      <c r="L206" s="268">
        <v>828.65</v>
      </c>
      <c r="M206" s="268">
        <v>22.160820000000001</v>
      </c>
      <c r="N206" s="1"/>
      <c r="O206" s="1"/>
    </row>
    <row r="207" spans="1:15" ht="12.75" customHeight="1">
      <c r="A207" s="53">
        <v>198</v>
      </c>
      <c r="B207" s="405" t="s">
        <v>279</v>
      </c>
      <c r="C207" s="268">
        <v>1081.0999999999999</v>
      </c>
      <c r="D207" s="269">
        <v>1089.2499999999998</v>
      </c>
      <c r="E207" s="269">
        <v>1060.1999999999996</v>
      </c>
      <c r="F207" s="269">
        <v>1039.2999999999997</v>
      </c>
      <c r="G207" s="269">
        <v>1010.2499999999995</v>
      </c>
      <c r="H207" s="269">
        <v>1110.1499999999996</v>
      </c>
      <c r="I207" s="269">
        <v>1139.1999999999998</v>
      </c>
      <c r="J207" s="269">
        <v>1160.0999999999997</v>
      </c>
      <c r="K207" s="268">
        <v>1118.3</v>
      </c>
      <c r="L207" s="268">
        <v>1068.3499999999999</v>
      </c>
      <c r="M207" s="268">
        <v>8.2868099999999991</v>
      </c>
      <c r="N207" s="1"/>
      <c r="O207" s="1"/>
    </row>
    <row r="208" spans="1:15" ht="12.75" customHeight="1">
      <c r="A208" s="53">
        <v>199</v>
      </c>
      <c r="B208" s="405" t="s">
        <v>210</v>
      </c>
      <c r="C208" s="268">
        <v>281.64999999999998</v>
      </c>
      <c r="D208" s="269">
        <v>285.61666666666667</v>
      </c>
      <c r="E208" s="269">
        <v>276.43333333333334</v>
      </c>
      <c r="F208" s="269">
        <v>271.21666666666664</v>
      </c>
      <c r="G208" s="269">
        <v>262.0333333333333</v>
      </c>
      <c r="H208" s="269">
        <v>290.83333333333337</v>
      </c>
      <c r="I208" s="269">
        <v>300.01666666666677</v>
      </c>
      <c r="J208" s="269">
        <v>305.23333333333341</v>
      </c>
      <c r="K208" s="268">
        <v>294.8</v>
      </c>
      <c r="L208" s="268">
        <v>280.39999999999998</v>
      </c>
      <c r="M208" s="268">
        <v>176.30437000000001</v>
      </c>
      <c r="N208" s="1"/>
      <c r="O208" s="1"/>
    </row>
    <row r="209" spans="1:15" ht="12.75" customHeight="1">
      <c r="A209" s="53">
        <v>200</v>
      </c>
      <c r="B209" s="405" t="s">
        <v>127</v>
      </c>
      <c r="C209" s="268">
        <v>9.1</v>
      </c>
      <c r="D209" s="269">
        <v>9.15</v>
      </c>
      <c r="E209" s="269">
        <v>9</v>
      </c>
      <c r="F209" s="269">
        <v>8.9</v>
      </c>
      <c r="G209" s="269">
        <v>8.75</v>
      </c>
      <c r="H209" s="269">
        <v>9.25</v>
      </c>
      <c r="I209" s="269">
        <v>9.4000000000000021</v>
      </c>
      <c r="J209" s="269">
        <v>9.5</v>
      </c>
      <c r="K209" s="268">
        <v>9.3000000000000007</v>
      </c>
      <c r="L209" s="268">
        <v>9.0500000000000007</v>
      </c>
      <c r="M209" s="268">
        <v>1080.5692300000001</v>
      </c>
      <c r="N209" s="1"/>
      <c r="O209" s="1"/>
    </row>
    <row r="210" spans="1:15" ht="12.75" customHeight="1">
      <c r="A210" s="53">
        <v>201</v>
      </c>
      <c r="B210" s="405" t="s">
        <v>211</v>
      </c>
      <c r="C210" s="268">
        <v>899.25</v>
      </c>
      <c r="D210" s="269">
        <v>904.69999999999993</v>
      </c>
      <c r="E210" s="269">
        <v>889.54999999999984</v>
      </c>
      <c r="F210" s="269">
        <v>879.84999999999991</v>
      </c>
      <c r="G210" s="269">
        <v>864.69999999999982</v>
      </c>
      <c r="H210" s="269">
        <v>914.39999999999986</v>
      </c>
      <c r="I210" s="269">
        <v>929.55</v>
      </c>
      <c r="J210" s="269">
        <v>939.24999999999989</v>
      </c>
      <c r="K210" s="268">
        <v>919.85</v>
      </c>
      <c r="L210" s="268">
        <v>895</v>
      </c>
      <c r="M210" s="268">
        <v>15.75244</v>
      </c>
      <c r="N210" s="1"/>
      <c r="O210" s="1"/>
    </row>
    <row r="211" spans="1:15" ht="12.75" customHeight="1">
      <c r="A211" s="53">
        <v>202</v>
      </c>
      <c r="B211" s="405" t="s">
        <v>280</v>
      </c>
      <c r="C211" s="268">
        <v>1709.95</v>
      </c>
      <c r="D211" s="269">
        <v>1706.8500000000001</v>
      </c>
      <c r="E211" s="269">
        <v>1682.2500000000002</v>
      </c>
      <c r="F211" s="269">
        <v>1654.5500000000002</v>
      </c>
      <c r="G211" s="269">
        <v>1629.9500000000003</v>
      </c>
      <c r="H211" s="269">
        <v>1734.5500000000002</v>
      </c>
      <c r="I211" s="269">
        <v>1759.15</v>
      </c>
      <c r="J211" s="269">
        <v>1786.8500000000001</v>
      </c>
      <c r="K211" s="268">
        <v>1731.45</v>
      </c>
      <c r="L211" s="268">
        <v>1679.15</v>
      </c>
      <c r="M211" s="268">
        <v>1.0645500000000001</v>
      </c>
      <c r="N211" s="1"/>
      <c r="O211" s="1"/>
    </row>
    <row r="212" spans="1:15" ht="12.75" customHeight="1">
      <c r="A212" s="53">
        <v>203</v>
      </c>
      <c r="B212" s="405" t="s">
        <v>212</v>
      </c>
      <c r="C212" s="268">
        <v>401.95</v>
      </c>
      <c r="D212" s="269">
        <v>401.7166666666667</v>
      </c>
      <c r="E212" s="269">
        <v>397.23333333333341</v>
      </c>
      <c r="F212" s="269">
        <v>392.51666666666671</v>
      </c>
      <c r="G212" s="269">
        <v>388.03333333333342</v>
      </c>
      <c r="H212" s="269">
        <v>406.43333333333339</v>
      </c>
      <c r="I212" s="269">
        <v>410.91666666666674</v>
      </c>
      <c r="J212" s="269">
        <v>415.63333333333338</v>
      </c>
      <c r="K212" s="268">
        <v>406.2</v>
      </c>
      <c r="L212" s="268">
        <v>397</v>
      </c>
      <c r="M212" s="268">
        <v>67.920940000000002</v>
      </c>
      <c r="N212" s="1"/>
      <c r="O212" s="1"/>
    </row>
    <row r="213" spans="1:15" ht="12.75" customHeight="1">
      <c r="A213" s="53">
        <v>204</v>
      </c>
      <c r="B213" s="405" t="s">
        <v>281</v>
      </c>
      <c r="C213" s="268">
        <v>16.350000000000001</v>
      </c>
      <c r="D213" s="269">
        <v>16.483333333333334</v>
      </c>
      <c r="E213" s="269">
        <v>16.166666666666668</v>
      </c>
      <c r="F213" s="269">
        <v>15.983333333333334</v>
      </c>
      <c r="G213" s="269">
        <v>15.666666666666668</v>
      </c>
      <c r="H213" s="269">
        <v>16.666666666666668</v>
      </c>
      <c r="I213" s="269">
        <v>16.983333333333331</v>
      </c>
      <c r="J213" s="269">
        <v>17.166666666666668</v>
      </c>
      <c r="K213" s="268">
        <v>16.8</v>
      </c>
      <c r="L213" s="268">
        <v>16.3</v>
      </c>
      <c r="M213" s="268">
        <v>1030.0742299999999</v>
      </c>
      <c r="N213" s="1"/>
      <c r="O213" s="1"/>
    </row>
    <row r="214" spans="1:15" ht="12.75" customHeight="1">
      <c r="A214" s="53">
        <v>205</v>
      </c>
      <c r="B214" s="405" t="s">
        <v>213</v>
      </c>
      <c r="C214" s="268">
        <v>266.75</v>
      </c>
      <c r="D214" s="269">
        <v>265.61666666666667</v>
      </c>
      <c r="E214" s="269">
        <v>258.98333333333335</v>
      </c>
      <c r="F214" s="269">
        <v>251.2166666666667</v>
      </c>
      <c r="G214" s="269">
        <v>244.58333333333337</v>
      </c>
      <c r="H214" s="269">
        <v>273.38333333333333</v>
      </c>
      <c r="I214" s="269">
        <v>280.01666666666665</v>
      </c>
      <c r="J214" s="269">
        <v>287.7833333333333</v>
      </c>
      <c r="K214" s="268">
        <v>272.25</v>
      </c>
      <c r="L214" s="268">
        <v>257.85000000000002</v>
      </c>
      <c r="M214" s="268">
        <v>139.48567</v>
      </c>
      <c r="N214" s="1"/>
      <c r="O214" s="1"/>
    </row>
    <row r="215" spans="1:15" ht="12.75" customHeight="1">
      <c r="A215" s="53">
        <v>206</v>
      </c>
      <c r="B215" s="405" t="s">
        <v>834</v>
      </c>
      <c r="C215" s="268">
        <v>63.95</v>
      </c>
      <c r="D215" s="269">
        <v>64.283333333333346</v>
      </c>
      <c r="E215" s="269">
        <v>63.116666666666688</v>
      </c>
      <c r="F215" s="269">
        <v>62.283333333333346</v>
      </c>
      <c r="G215" s="269">
        <v>61.116666666666688</v>
      </c>
      <c r="H215" s="269">
        <v>65.116666666666688</v>
      </c>
      <c r="I215" s="269">
        <v>66.283333333333346</v>
      </c>
      <c r="J215" s="269">
        <v>67.116666666666688</v>
      </c>
      <c r="K215" s="268">
        <v>65.45</v>
      </c>
      <c r="L215" s="268">
        <v>63.45</v>
      </c>
      <c r="M215" s="268">
        <v>704.53099999999995</v>
      </c>
      <c r="N215" s="1"/>
      <c r="O215" s="1"/>
    </row>
    <row r="216" spans="1:15" ht="12.75" customHeight="1">
      <c r="A216" s="53">
        <v>207</v>
      </c>
      <c r="B216" s="405" t="s">
        <v>825</v>
      </c>
      <c r="C216" s="268">
        <v>359.85</v>
      </c>
      <c r="D216" s="269">
        <v>359.51666666666665</v>
      </c>
      <c r="E216" s="269">
        <v>355.83333333333331</v>
      </c>
      <c r="F216" s="269">
        <v>351.81666666666666</v>
      </c>
      <c r="G216" s="269">
        <v>348.13333333333333</v>
      </c>
      <c r="H216" s="269">
        <v>363.5333333333333</v>
      </c>
      <c r="I216" s="269">
        <v>367.2166666666667</v>
      </c>
      <c r="J216" s="269">
        <v>371.23333333333329</v>
      </c>
      <c r="K216" s="268">
        <v>363.2</v>
      </c>
      <c r="L216" s="268">
        <v>355.5</v>
      </c>
      <c r="M216" s="268">
        <v>5.8464499999999999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  <hyperlink ref="B169:M169" location="Future Intra!R1C1" display="PREVIOUS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17" sqref="C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5"/>
      <c r="B1" s="476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44824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8" t="s">
        <v>16</v>
      </c>
      <c r="B9" s="470" t="s">
        <v>18</v>
      </c>
      <c r="C9" s="474" t="s">
        <v>20</v>
      </c>
      <c r="D9" s="474" t="s">
        <v>21</v>
      </c>
      <c r="E9" s="465" t="s">
        <v>22</v>
      </c>
      <c r="F9" s="466"/>
      <c r="G9" s="467"/>
      <c r="H9" s="465" t="s">
        <v>23</v>
      </c>
      <c r="I9" s="466"/>
      <c r="J9" s="467"/>
      <c r="K9" s="23"/>
      <c r="L9" s="24"/>
      <c r="M9" s="50"/>
      <c r="N9" s="1"/>
      <c r="O9" s="1"/>
    </row>
    <row r="10" spans="1:15" ht="42.75" customHeight="1">
      <c r="A10" s="472"/>
      <c r="B10" s="473"/>
      <c r="C10" s="473"/>
      <c r="D10" s="47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23441.9</v>
      </c>
      <c r="D11" s="269">
        <v>23527.3</v>
      </c>
      <c r="E11" s="269">
        <v>22854.6</v>
      </c>
      <c r="F11" s="269">
        <v>22267.3</v>
      </c>
      <c r="G11" s="269">
        <v>21594.6</v>
      </c>
      <c r="H11" s="269">
        <v>24114.6</v>
      </c>
      <c r="I11" s="269">
        <v>24787.300000000003</v>
      </c>
      <c r="J11" s="269">
        <v>25374.6</v>
      </c>
      <c r="K11" s="268">
        <v>24200</v>
      </c>
      <c r="L11" s="268">
        <v>22940</v>
      </c>
      <c r="M11" s="268">
        <v>7.6480000000000006E-2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3157.8</v>
      </c>
      <c r="D12" s="269">
        <v>3162.3833333333337</v>
      </c>
      <c r="E12" s="269">
        <v>3101.4666666666672</v>
      </c>
      <c r="F12" s="269">
        <v>3045.1333333333337</v>
      </c>
      <c r="G12" s="269">
        <v>2984.2166666666672</v>
      </c>
      <c r="H12" s="269">
        <v>3218.7166666666672</v>
      </c>
      <c r="I12" s="269">
        <v>3279.6333333333341</v>
      </c>
      <c r="J12" s="269">
        <v>3335.9666666666672</v>
      </c>
      <c r="K12" s="268">
        <v>3223.3</v>
      </c>
      <c r="L12" s="268">
        <v>3106.05</v>
      </c>
      <c r="M12" s="268">
        <v>3.4241199999999998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2641.1</v>
      </c>
      <c r="D13" s="269">
        <v>2646.6666666666665</v>
      </c>
      <c r="E13" s="269">
        <v>2571.4333333333329</v>
      </c>
      <c r="F13" s="269">
        <v>2501.7666666666664</v>
      </c>
      <c r="G13" s="269">
        <v>2426.5333333333328</v>
      </c>
      <c r="H13" s="269">
        <v>2716.333333333333</v>
      </c>
      <c r="I13" s="269">
        <v>2791.5666666666666</v>
      </c>
      <c r="J13" s="269">
        <v>2861.2333333333331</v>
      </c>
      <c r="K13" s="268">
        <v>2721.9</v>
      </c>
      <c r="L13" s="268">
        <v>2577</v>
      </c>
      <c r="M13" s="268">
        <v>37.161389999999997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2571.5500000000002</v>
      </c>
      <c r="D14" s="269">
        <v>2555.5833333333335</v>
      </c>
      <c r="E14" s="269">
        <v>2527.3166666666671</v>
      </c>
      <c r="F14" s="269">
        <v>2483.0833333333335</v>
      </c>
      <c r="G14" s="269">
        <v>2454.8166666666671</v>
      </c>
      <c r="H14" s="269">
        <v>2599.8166666666671</v>
      </c>
      <c r="I14" s="269">
        <v>2628.0833333333335</v>
      </c>
      <c r="J14" s="269">
        <v>2672.3166666666671</v>
      </c>
      <c r="K14" s="268">
        <v>2583.85</v>
      </c>
      <c r="L14" s="268">
        <v>2511.35</v>
      </c>
      <c r="M14" s="268">
        <v>0.24995000000000001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1087.25</v>
      </c>
      <c r="D15" s="269">
        <v>1075.7666666666667</v>
      </c>
      <c r="E15" s="269">
        <v>1058.2333333333333</v>
      </c>
      <c r="F15" s="269">
        <v>1029.2166666666667</v>
      </c>
      <c r="G15" s="269">
        <v>1011.6833333333334</v>
      </c>
      <c r="H15" s="269">
        <v>1104.7833333333333</v>
      </c>
      <c r="I15" s="269">
        <v>1122.3166666666666</v>
      </c>
      <c r="J15" s="269">
        <v>1151.3333333333333</v>
      </c>
      <c r="K15" s="268">
        <v>1093.3</v>
      </c>
      <c r="L15" s="268">
        <v>1046.75</v>
      </c>
      <c r="M15" s="268">
        <v>4.2934099999999997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653.4</v>
      </c>
      <c r="D16" s="269">
        <v>652.88333333333333</v>
      </c>
      <c r="E16" s="269">
        <v>644.61666666666667</v>
      </c>
      <c r="F16" s="269">
        <v>635.83333333333337</v>
      </c>
      <c r="G16" s="269">
        <v>627.56666666666672</v>
      </c>
      <c r="H16" s="269">
        <v>661.66666666666663</v>
      </c>
      <c r="I16" s="269">
        <v>669.93333333333328</v>
      </c>
      <c r="J16" s="269">
        <v>678.71666666666658</v>
      </c>
      <c r="K16" s="268">
        <v>661.15</v>
      </c>
      <c r="L16" s="268">
        <v>644.1</v>
      </c>
      <c r="M16" s="268">
        <v>11.035769999999999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453.2</v>
      </c>
      <c r="D17" s="269">
        <v>451.43333333333334</v>
      </c>
      <c r="E17" s="269">
        <v>444.4666666666667</v>
      </c>
      <c r="F17" s="269">
        <v>435.73333333333335</v>
      </c>
      <c r="G17" s="269">
        <v>428.76666666666671</v>
      </c>
      <c r="H17" s="269">
        <v>460.16666666666669</v>
      </c>
      <c r="I17" s="269">
        <v>467.13333333333327</v>
      </c>
      <c r="J17" s="269">
        <v>475.86666666666667</v>
      </c>
      <c r="K17" s="268">
        <v>458.4</v>
      </c>
      <c r="L17" s="268">
        <v>442.7</v>
      </c>
      <c r="M17" s="268">
        <v>1.17143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2235.1</v>
      </c>
      <c r="D18" s="269">
        <v>2206.083333333333</v>
      </c>
      <c r="E18" s="269">
        <v>2156.7166666666662</v>
      </c>
      <c r="F18" s="269">
        <v>2078.333333333333</v>
      </c>
      <c r="G18" s="269">
        <v>2028.9666666666662</v>
      </c>
      <c r="H18" s="269">
        <v>2284.4666666666662</v>
      </c>
      <c r="I18" s="269">
        <v>2333.833333333333</v>
      </c>
      <c r="J18" s="269">
        <v>2412.2166666666662</v>
      </c>
      <c r="K18" s="268">
        <v>2255.4499999999998</v>
      </c>
      <c r="L18" s="268">
        <v>2127.6999999999998</v>
      </c>
      <c r="M18" s="268">
        <v>0.87936000000000003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17378.45</v>
      </c>
      <c r="D19" s="269">
        <v>17419.5</v>
      </c>
      <c r="E19" s="269">
        <v>17283.95</v>
      </c>
      <c r="F19" s="269">
        <v>17189.45</v>
      </c>
      <c r="G19" s="269">
        <v>17053.900000000001</v>
      </c>
      <c r="H19" s="269">
        <v>17514</v>
      </c>
      <c r="I19" s="269">
        <v>17649.550000000003</v>
      </c>
      <c r="J19" s="269">
        <v>17744.05</v>
      </c>
      <c r="K19" s="268">
        <v>17555.05</v>
      </c>
      <c r="L19" s="268">
        <v>17325</v>
      </c>
      <c r="M19" s="268">
        <v>8.4099999999999994E-2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3778.65</v>
      </c>
      <c r="D20" s="269">
        <v>3753.7833333333333</v>
      </c>
      <c r="E20" s="269">
        <v>3705.6166666666668</v>
      </c>
      <c r="F20" s="269">
        <v>3632.5833333333335</v>
      </c>
      <c r="G20" s="269">
        <v>3584.416666666667</v>
      </c>
      <c r="H20" s="269">
        <v>3826.8166666666666</v>
      </c>
      <c r="I20" s="269">
        <v>3874.9833333333336</v>
      </c>
      <c r="J20" s="269">
        <v>3948.0166666666664</v>
      </c>
      <c r="K20" s="268">
        <v>3801.95</v>
      </c>
      <c r="L20" s="268">
        <v>3680.75</v>
      </c>
      <c r="M20" s="268">
        <v>30.924859999999999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2346.35</v>
      </c>
      <c r="D21" s="269">
        <v>2335.75</v>
      </c>
      <c r="E21" s="269">
        <v>2302.9</v>
      </c>
      <c r="F21" s="269">
        <v>2259.4500000000003</v>
      </c>
      <c r="G21" s="269">
        <v>2226.6000000000004</v>
      </c>
      <c r="H21" s="269">
        <v>2379.1999999999998</v>
      </c>
      <c r="I21" s="269">
        <v>2412.0500000000002</v>
      </c>
      <c r="J21" s="269">
        <v>2455.4999999999995</v>
      </c>
      <c r="K21" s="268">
        <v>2368.6</v>
      </c>
      <c r="L21" s="268">
        <v>2292.3000000000002</v>
      </c>
      <c r="M21" s="268">
        <v>21.091090000000001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959.6</v>
      </c>
      <c r="D22" s="269">
        <v>955.83333333333337</v>
      </c>
      <c r="E22" s="269">
        <v>939.06666666666672</v>
      </c>
      <c r="F22" s="269">
        <v>918.5333333333333</v>
      </c>
      <c r="G22" s="269">
        <v>901.76666666666665</v>
      </c>
      <c r="H22" s="269">
        <v>976.36666666666679</v>
      </c>
      <c r="I22" s="269">
        <v>993.13333333333344</v>
      </c>
      <c r="J22" s="269">
        <v>1013.6666666666669</v>
      </c>
      <c r="K22" s="268">
        <v>972.6</v>
      </c>
      <c r="L22" s="268">
        <v>935.3</v>
      </c>
      <c r="M22" s="268">
        <v>79.22869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3620.05</v>
      </c>
      <c r="D23" s="269">
        <v>3585.2333333333336</v>
      </c>
      <c r="E23" s="269">
        <v>3524.4666666666672</v>
      </c>
      <c r="F23" s="269">
        <v>3428.8833333333337</v>
      </c>
      <c r="G23" s="269">
        <v>3368.1166666666672</v>
      </c>
      <c r="H23" s="269">
        <v>3680.8166666666671</v>
      </c>
      <c r="I23" s="269">
        <v>3741.5833333333335</v>
      </c>
      <c r="J23" s="269">
        <v>3837.166666666667</v>
      </c>
      <c r="K23" s="268">
        <v>3646</v>
      </c>
      <c r="L23" s="268">
        <v>3489.65</v>
      </c>
      <c r="M23" s="268">
        <v>2.6762100000000002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4029.4</v>
      </c>
      <c r="D24" s="269">
        <v>4079.3166666666671</v>
      </c>
      <c r="E24" s="269">
        <v>3941.1833333333343</v>
      </c>
      <c r="F24" s="269">
        <v>3852.9666666666672</v>
      </c>
      <c r="G24" s="269">
        <v>3714.8333333333344</v>
      </c>
      <c r="H24" s="269">
        <v>4167.5333333333347</v>
      </c>
      <c r="I24" s="269">
        <v>4305.6666666666661</v>
      </c>
      <c r="J24" s="269">
        <v>4393.8833333333341</v>
      </c>
      <c r="K24" s="268">
        <v>4217.45</v>
      </c>
      <c r="L24" s="268">
        <v>3991.1</v>
      </c>
      <c r="M24" s="268">
        <v>5.0877299999999996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114.9</v>
      </c>
      <c r="D25" s="269">
        <v>115.26666666666667</v>
      </c>
      <c r="E25" s="269">
        <v>113.83333333333333</v>
      </c>
      <c r="F25" s="269">
        <v>112.76666666666667</v>
      </c>
      <c r="G25" s="269">
        <v>111.33333333333333</v>
      </c>
      <c r="H25" s="269">
        <v>116.33333333333333</v>
      </c>
      <c r="I25" s="269">
        <v>117.76666666666667</v>
      </c>
      <c r="J25" s="269">
        <v>118.83333333333333</v>
      </c>
      <c r="K25" s="268">
        <v>116.7</v>
      </c>
      <c r="L25" s="268">
        <v>114.2</v>
      </c>
      <c r="M25" s="268">
        <v>26.911249999999999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330.75</v>
      </c>
      <c r="D26" s="269">
        <v>328.3</v>
      </c>
      <c r="E26" s="269">
        <v>323.90000000000003</v>
      </c>
      <c r="F26" s="269">
        <v>317.05</v>
      </c>
      <c r="G26" s="269">
        <v>312.65000000000003</v>
      </c>
      <c r="H26" s="269">
        <v>335.15000000000003</v>
      </c>
      <c r="I26" s="269">
        <v>339.55</v>
      </c>
      <c r="J26" s="269">
        <v>346.40000000000003</v>
      </c>
      <c r="K26" s="268">
        <v>332.7</v>
      </c>
      <c r="L26" s="268">
        <v>321.45</v>
      </c>
      <c r="M26" s="268">
        <v>19.777850000000001</v>
      </c>
      <c r="N26" s="1"/>
      <c r="O26" s="1"/>
    </row>
    <row r="27" spans="1:15" ht="12.75" customHeight="1">
      <c r="A27" s="30">
        <v>17</v>
      </c>
      <c r="B27" s="278" t="s">
        <v>835</v>
      </c>
      <c r="C27" s="268">
        <v>473.45</v>
      </c>
      <c r="D27" s="269">
        <v>472.08333333333331</v>
      </c>
      <c r="E27" s="269">
        <v>467.91666666666663</v>
      </c>
      <c r="F27" s="269">
        <v>462.38333333333333</v>
      </c>
      <c r="G27" s="269">
        <v>458.21666666666664</v>
      </c>
      <c r="H27" s="269">
        <v>477.61666666666662</v>
      </c>
      <c r="I27" s="269">
        <v>481.78333333333325</v>
      </c>
      <c r="J27" s="269">
        <v>487.31666666666661</v>
      </c>
      <c r="K27" s="268">
        <v>476.25</v>
      </c>
      <c r="L27" s="268">
        <v>466.55</v>
      </c>
      <c r="M27" s="268">
        <v>2.1745399999999999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266.8</v>
      </c>
      <c r="D28" s="269">
        <v>269.65000000000003</v>
      </c>
      <c r="E28" s="269">
        <v>260.15000000000009</v>
      </c>
      <c r="F28" s="269">
        <v>253.50000000000006</v>
      </c>
      <c r="G28" s="269">
        <v>244.00000000000011</v>
      </c>
      <c r="H28" s="269">
        <v>276.30000000000007</v>
      </c>
      <c r="I28" s="269">
        <v>285.79999999999995</v>
      </c>
      <c r="J28" s="269">
        <v>292.45000000000005</v>
      </c>
      <c r="K28" s="268">
        <v>279.14999999999998</v>
      </c>
      <c r="L28" s="268">
        <v>263</v>
      </c>
      <c r="M28" s="268">
        <v>36.410780000000003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281.25</v>
      </c>
      <c r="D29" s="269">
        <v>282.58333333333331</v>
      </c>
      <c r="E29" s="269">
        <v>276.66666666666663</v>
      </c>
      <c r="F29" s="269">
        <v>272.08333333333331</v>
      </c>
      <c r="G29" s="269">
        <v>266.16666666666663</v>
      </c>
      <c r="H29" s="269">
        <v>287.16666666666663</v>
      </c>
      <c r="I29" s="269">
        <v>293.08333333333326</v>
      </c>
      <c r="J29" s="269">
        <v>297.66666666666663</v>
      </c>
      <c r="K29" s="268">
        <v>288.5</v>
      </c>
      <c r="L29" s="268">
        <v>278</v>
      </c>
      <c r="M29" s="268">
        <v>5.8386500000000003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1274.0999999999999</v>
      </c>
      <c r="D30" s="269">
        <v>1265.8333333333333</v>
      </c>
      <c r="E30" s="269">
        <v>1239.6666666666665</v>
      </c>
      <c r="F30" s="269">
        <v>1205.2333333333333</v>
      </c>
      <c r="G30" s="269">
        <v>1179.0666666666666</v>
      </c>
      <c r="H30" s="269">
        <v>1300.2666666666664</v>
      </c>
      <c r="I30" s="269">
        <v>1326.4333333333329</v>
      </c>
      <c r="J30" s="269">
        <v>1360.8666666666663</v>
      </c>
      <c r="K30" s="268">
        <v>1292</v>
      </c>
      <c r="L30" s="268">
        <v>1231.4000000000001</v>
      </c>
      <c r="M30" s="268">
        <v>1.96882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1267.2</v>
      </c>
      <c r="D31" s="269">
        <v>1264.7333333333333</v>
      </c>
      <c r="E31" s="269">
        <v>1241.4666666666667</v>
      </c>
      <c r="F31" s="269">
        <v>1215.7333333333333</v>
      </c>
      <c r="G31" s="269">
        <v>1192.4666666666667</v>
      </c>
      <c r="H31" s="269">
        <v>1290.4666666666667</v>
      </c>
      <c r="I31" s="269">
        <v>1313.7333333333336</v>
      </c>
      <c r="J31" s="269">
        <v>1339.4666666666667</v>
      </c>
      <c r="K31" s="268">
        <v>1288</v>
      </c>
      <c r="L31" s="268">
        <v>1239</v>
      </c>
      <c r="M31" s="268">
        <v>0.68335000000000001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605.1</v>
      </c>
      <c r="D32" s="269">
        <v>605.93333333333339</v>
      </c>
      <c r="E32" s="269">
        <v>599.16666666666674</v>
      </c>
      <c r="F32" s="269">
        <v>593.23333333333335</v>
      </c>
      <c r="G32" s="269">
        <v>586.4666666666667</v>
      </c>
      <c r="H32" s="269">
        <v>611.86666666666679</v>
      </c>
      <c r="I32" s="269">
        <v>618.63333333333344</v>
      </c>
      <c r="J32" s="269">
        <v>624.56666666666683</v>
      </c>
      <c r="K32" s="268">
        <v>612.70000000000005</v>
      </c>
      <c r="L32" s="268">
        <v>600</v>
      </c>
      <c r="M32" s="268">
        <v>0.79801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3249.15</v>
      </c>
      <c r="D33" s="269">
        <v>3220.0666666666671</v>
      </c>
      <c r="E33" s="269">
        <v>3175.1333333333341</v>
      </c>
      <c r="F33" s="269">
        <v>3101.1166666666672</v>
      </c>
      <c r="G33" s="269">
        <v>3056.1833333333343</v>
      </c>
      <c r="H33" s="269">
        <v>3294.0833333333339</v>
      </c>
      <c r="I33" s="269">
        <v>3339.0166666666673</v>
      </c>
      <c r="J33" s="269">
        <v>3413.0333333333338</v>
      </c>
      <c r="K33" s="268">
        <v>3265</v>
      </c>
      <c r="L33" s="268">
        <v>3146.05</v>
      </c>
      <c r="M33" s="268">
        <v>0.81130999999999998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2963.5</v>
      </c>
      <c r="D34" s="269">
        <v>2992.8333333333335</v>
      </c>
      <c r="E34" s="269">
        <v>2910.8166666666671</v>
      </c>
      <c r="F34" s="269">
        <v>2858.1333333333337</v>
      </c>
      <c r="G34" s="269">
        <v>2776.1166666666672</v>
      </c>
      <c r="H34" s="269">
        <v>3045.5166666666669</v>
      </c>
      <c r="I34" s="269">
        <v>3127.5333333333333</v>
      </c>
      <c r="J34" s="269">
        <v>3180.2166666666667</v>
      </c>
      <c r="K34" s="268">
        <v>3074.85</v>
      </c>
      <c r="L34" s="268">
        <v>2940.15</v>
      </c>
      <c r="M34" s="268">
        <v>0.62024000000000001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400.85</v>
      </c>
      <c r="D35" s="269">
        <v>401.2166666666667</v>
      </c>
      <c r="E35" s="269">
        <v>390.13333333333338</v>
      </c>
      <c r="F35" s="269">
        <v>379.41666666666669</v>
      </c>
      <c r="G35" s="269">
        <v>368.33333333333337</v>
      </c>
      <c r="H35" s="269">
        <v>411.93333333333339</v>
      </c>
      <c r="I35" s="269">
        <v>423.01666666666665</v>
      </c>
      <c r="J35" s="269">
        <v>433.73333333333341</v>
      </c>
      <c r="K35" s="268">
        <v>412.3</v>
      </c>
      <c r="L35" s="268">
        <v>390.5</v>
      </c>
      <c r="M35" s="268">
        <v>11.61788</v>
      </c>
      <c r="N35" s="1"/>
      <c r="O35" s="1"/>
    </row>
    <row r="36" spans="1:15" ht="12.75" customHeight="1">
      <c r="A36" s="30">
        <v>26</v>
      </c>
      <c r="B36" s="278" t="s">
        <v>865</v>
      </c>
      <c r="C36" s="268">
        <v>19.25</v>
      </c>
      <c r="D36" s="269">
        <v>19.466666666666669</v>
      </c>
      <c r="E36" s="269">
        <v>18.833333333333336</v>
      </c>
      <c r="F36" s="269">
        <v>18.416666666666668</v>
      </c>
      <c r="G36" s="269">
        <v>17.783333333333335</v>
      </c>
      <c r="H36" s="269">
        <v>19.883333333333336</v>
      </c>
      <c r="I36" s="269">
        <v>20.516666666666669</v>
      </c>
      <c r="J36" s="269">
        <v>20.933333333333337</v>
      </c>
      <c r="K36" s="268">
        <v>20.100000000000001</v>
      </c>
      <c r="L36" s="268">
        <v>19.05</v>
      </c>
      <c r="M36" s="268">
        <v>27.004259999999999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505.15</v>
      </c>
      <c r="D37" s="269">
        <v>507.43333333333334</v>
      </c>
      <c r="E37" s="269">
        <v>501.06666666666672</v>
      </c>
      <c r="F37" s="269">
        <v>496.98333333333341</v>
      </c>
      <c r="G37" s="269">
        <v>490.61666666666679</v>
      </c>
      <c r="H37" s="269">
        <v>511.51666666666665</v>
      </c>
      <c r="I37" s="269">
        <v>517.88333333333333</v>
      </c>
      <c r="J37" s="269">
        <v>521.96666666666658</v>
      </c>
      <c r="K37" s="268">
        <v>513.79999999999995</v>
      </c>
      <c r="L37" s="268">
        <v>503.35</v>
      </c>
      <c r="M37" s="268">
        <v>5.4701599999999999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2222.1999999999998</v>
      </c>
      <c r="D38" s="269">
        <v>2246.0166666666664</v>
      </c>
      <c r="E38" s="269">
        <v>2194.083333333333</v>
      </c>
      <c r="F38" s="269">
        <v>2165.9666666666667</v>
      </c>
      <c r="G38" s="269">
        <v>2114.0333333333333</v>
      </c>
      <c r="H38" s="269">
        <v>2274.1333333333328</v>
      </c>
      <c r="I38" s="269">
        <v>2326.0666666666662</v>
      </c>
      <c r="J38" s="269">
        <v>2354.1833333333325</v>
      </c>
      <c r="K38" s="268">
        <v>2297.9499999999998</v>
      </c>
      <c r="L38" s="268">
        <v>2217.9</v>
      </c>
      <c r="M38" s="268">
        <v>0.47088999999999998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564.9</v>
      </c>
      <c r="D39" s="269">
        <v>550.61666666666667</v>
      </c>
      <c r="E39" s="269">
        <v>528.2833333333333</v>
      </c>
      <c r="F39" s="269">
        <v>491.66666666666663</v>
      </c>
      <c r="G39" s="269">
        <v>469.33333333333326</v>
      </c>
      <c r="H39" s="269">
        <v>587.23333333333335</v>
      </c>
      <c r="I39" s="269">
        <v>609.56666666666661</v>
      </c>
      <c r="J39" s="269">
        <v>646.18333333333339</v>
      </c>
      <c r="K39" s="268">
        <v>572.95000000000005</v>
      </c>
      <c r="L39" s="268">
        <v>514</v>
      </c>
      <c r="M39" s="268">
        <v>757.71182999999996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1572.1</v>
      </c>
      <c r="D40" s="269">
        <v>1568.3833333333332</v>
      </c>
      <c r="E40" s="269">
        <v>1535.8166666666664</v>
      </c>
      <c r="F40" s="269">
        <v>1499.5333333333331</v>
      </c>
      <c r="G40" s="269">
        <v>1466.9666666666662</v>
      </c>
      <c r="H40" s="269">
        <v>1604.6666666666665</v>
      </c>
      <c r="I40" s="269">
        <v>1637.2333333333331</v>
      </c>
      <c r="J40" s="269">
        <v>1673.5166666666667</v>
      </c>
      <c r="K40" s="268">
        <v>1600.95</v>
      </c>
      <c r="L40" s="268">
        <v>1532.1</v>
      </c>
      <c r="M40" s="268">
        <v>3.5802499999999999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740.75</v>
      </c>
      <c r="D41" s="269">
        <v>747.25</v>
      </c>
      <c r="E41" s="269">
        <v>732.5</v>
      </c>
      <c r="F41" s="269">
        <v>724.25</v>
      </c>
      <c r="G41" s="269">
        <v>709.5</v>
      </c>
      <c r="H41" s="269">
        <v>755.5</v>
      </c>
      <c r="I41" s="269">
        <v>770.25</v>
      </c>
      <c r="J41" s="269">
        <v>778.5</v>
      </c>
      <c r="K41" s="268">
        <v>762</v>
      </c>
      <c r="L41" s="268">
        <v>739</v>
      </c>
      <c r="M41" s="268">
        <v>0.48931000000000002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4308.2</v>
      </c>
      <c r="D42" s="269">
        <v>4288.6333333333341</v>
      </c>
      <c r="E42" s="269">
        <v>4246.2666666666682</v>
      </c>
      <c r="F42" s="269">
        <v>4184.3333333333339</v>
      </c>
      <c r="G42" s="269">
        <v>4141.9666666666681</v>
      </c>
      <c r="H42" s="269">
        <v>4350.5666666666684</v>
      </c>
      <c r="I42" s="269">
        <v>4392.9333333333352</v>
      </c>
      <c r="J42" s="269">
        <v>4454.8666666666686</v>
      </c>
      <c r="K42" s="268">
        <v>4331</v>
      </c>
      <c r="L42" s="268">
        <v>4226.7</v>
      </c>
      <c r="M42" s="268">
        <v>2.6614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288.75</v>
      </c>
      <c r="D43" s="269">
        <v>287.28333333333336</v>
      </c>
      <c r="E43" s="269">
        <v>282.4666666666667</v>
      </c>
      <c r="F43" s="269">
        <v>276.18333333333334</v>
      </c>
      <c r="G43" s="269">
        <v>271.36666666666667</v>
      </c>
      <c r="H43" s="269">
        <v>293.56666666666672</v>
      </c>
      <c r="I43" s="269">
        <v>298.38333333333344</v>
      </c>
      <c r="J43" s="269">
        <v>304.66666666666674</v>
      </c>
      <c r="K43" s="268">
        <v>292.10000000000002</v>
      </c>
      <c r="L43" s="268">
        <v>281</v>
      </c>
      <c r="M43" s="268">
        <v>65.260689999999997</v>
      </c>
      <c r="N43" s="1"/>
      <c r="O43" s="1"/>
    </row>
    <row r="44" spans="1:15" ht="12.75" customHeight="1">
      <c r="A44" s="30">
        <v>34</v>
      </c>
      <c r="B44" s="278" t="s">
        <v>836</v>
      </c>
      <c r="C44" s="268">
        <v>309.75</v>
      </c>
      <c r="D44" s="269">
        <v>309.90000000000003</v>
      </c>
      <c r="E44" s="269">
        <v>303.85000000000008</v>
      </c>
      <c r="F44" s="269">
        <v>297.95000000000005</v>
      </c>
      <c r="G44" s="269">
        <v>291.90000000000009</v>
      </c>
      <c r="H44" s="269">
        <v>315.80000000000007</v>
      </c>
      <c r="I44" s="269">
        <v>321.85000000000002</v>
      </c>
      <c r="J44" s="269">
        <v>327.75000000000006</v>
      </c>
      <c r="K44" s="268">
        <v>315.95</v>
      </c>
      <c r="L44" s="268">
        <v>304</v>
      </c>
      <c r="M44" s="268">
        <v>9.6879399999999993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606.29999999999995</v>
      </c>
      <c r="D45" s="269">
        <v>609.13333333333333</v>
      </c>
      <c r="E45" s="269">
        <v>598.26666666666665</v>
      </c>
      <c r="F45" s="269">
        <v>590.23333333333335</v>
      </c>
      <c r="G45" s="269">
        <v>579.36666666666667</v>
      </c>
      <c r="H45" s="269">
        <v>617.16666666666663</v>
      </c>
      <c r="I45" s="269">
        <v>628.03333333333319</v>
      </c>
      <c r="J45" s="269">
        <v>636.06666666666661</v>
      </c>
      <c r="K45" s="268">
        <v>620</v>
      </c>
      <c r="L45" s="268">
        <v>601.1</v>
      </c>
      <c r="M45" s="268">
        <v>2.8215599999999998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161.35</v>
      </c>
      <c r="D46" s="269">
        <v>161.04999999999998</v>
      </c>
      <c r="E46" s="269">
        <v>158.29999999999995</v>
      </c>
      <c r="F46" s="269">
        <v>155.24999999999997</v>
      </c>
      <c r="G46" s="269">
        <v>152.49999999999994</v>
      </c>
      <c r="H46" s="269">
        <v>164.09999999999997</v>
      </c>
      <c r="I46" s="269">
        <v>166.85000000000002</v>
      </c>
      <c r="J46" s="269">
        <v>169.89999999999998</v>
      </c>
      <c r="K46" s="268">
        <v>163.80000000000001</v>
      </c>
      <c r="L46" s="268">
        <v>158</v>
      </c>
      <c r="M46" s="268">
        <v>149.62263999999999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3316.25</v>
      </c>
      <c r="D47" s="269">
        <v>3296.5500000000006</v>
      </c>
      <c r="E47" s="269">
        <v>3251.0000000000014</v>
      </c>
      <c r="F47" s="269">
        <v>3185.7500000000009</v>
      </c>
      <c r="G47" s="269">
        <v>3140.2000000000016</v>
      </c>
      <c r="H47" s="269">
        <v>3361.8000000000011</v>
      </c>
      <c r="I47" s="269">
        <v>3407.3500000000004</v>
      </c>
      <c r="J47" s="269">
        <v>3472.6000000000008</v>
      </c>
      <c r="K47" s="268">
        <v>3342.1</v>
      </c>
      <c r="L47" s="268">
        <v>3231.3</v>
      </c>
      <c r="M47" s="268">
        <v>10.135630000000001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249.8</v>
      </c>
      <c r="D48" s="269">
        <v>250.48333333333335</v>
      </c>
      <c r="E48" s="269">
        <v>243.31666666666672</v>
      </c>
      <c r="F48" s="269">
        <v>236.83333333333337</v>
      </c>
      <c r="G48" s="269">
        <v>229.66666666666674</v>
      </c>
      <c r="H48" s="269">
        <v>256.9666666666667</v>
      </c>
      <c r="I48" s="269">
        <v>264.13333333333333</v>
      </c>
      <c r="J48" s="269">
        <v>270.61666666666667</v>
      </c>
      <c r="K48" s="268">
        <v>257.64999999999998</v>
      </c>
      <c r="L48" s="268">
        <v>244</v>
      </c>
      <c r="M48" s="268">
        <v>11.450810000000001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3235.85</v>
      </c>
      <c r="D49" s="269">
        <v>3226.3333333333335</v>
      </c>
      <c r="E49" s="269">
        <v>3149.5166666666669</v>
      </c>
      <c r="F49" s="269">
        <v>3063.1833333333334</v>
      </c>
      <c r="G49" s="269">
        <v>2986.3666666666668</v>
      </c>
      <c r="H49" s="269">
        <v>3312.666666666667</v>
      </c>
      <c r="I49" s="269">
        <v>3389.4833333333336</v>
      </c>
      <c r="J49" s="269">
        <v>3475.8166666666671</v>
      </c>
      <c r="K49" s="268">
        <v>3303.15</v>
      </c>
      <c r="L49" s="268">
        <v>3140</v>
      </c>
      <c r="M49" s="268">
        <v>0.27906999999999998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2374.6</v>
      </c>
      <c r="D50" s="269">
        <v>2355.8166666666666</v>
      </c>
      <c r="E50" s="269">
        <v>2313.833333333333</v>
      </c>
      <c r="F50" s="269">
        <v>2253.0666666666666</v>
      </c>
      <c r="G50" s="269">
        <v>2211.083333333333</v>
      </c>
      <c r="H50" s="269">
        <v>2416.583333333333</v>
      </c>
      <c r="I50" s="269">
        <v>2458.5666666666666</v>
      </c>
      <c r="J50" s="269">
        <v>2519.333333333333</v>
      </c>
      <c r="K50" s="268">
        <v>2397.8000000000002</v>
      </c>
      <c r="L50" s="268">
        <v>2295.0500000000002</v>
      </c>
      <c r="M50" s="268">
        <v>6.7366999999999999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9250.75</v>
      </c>
      <c r="D51" s="269">
        <v>9229.4333333333325</v>
      </c>
      <c r="E51" s="269">
        <v>9133.866666666665</v>
      </c>
      <c r="F51" s="269">
        <v>9016.9833333333318</v>
      </c>
      <c r="G51" s="269">
        <v>8921.4166666666642</v>
      </c>
      <c r="H51" s="269">
        <v>9346.3166666666657</v>
      </c>
      <c r="I51" s="269">
        <v>9441.883333333335</v>
      </c>
      <c r="J51" s="269">
        <v>9558.7666666666664</v>
      </c>
      <c r="K51" s="268">
        <v>9325</v>
      </c>
      <c r="L51" s="268">
        <v>9112.5499999999993</v>
      </c>
      <c r="M51" s="268">
        <v>0.27212999999999998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519.5</v>
      </c>
      <c r="D52" s="269">
        <v>524.05000000000007</v>
      </c>
      <c r="E52" s="269">
        <v>513.45000000000016</v>
      </c>
      <c r="F52" s="269">
        <v>507.40000000000009</v>
      </c>
      <c r="G52" s="269">
        <v>496.80000000000018</v>
      </c>
      <c r="H52" s="269">
        <v>530.10000000000014</v>
      </c>
      <c r="I52" s="269">
        <v>540.70000000000005</v>
      </c>
      <c r="J52" s="269">
        <v>546.75000000000011</v>
      </c>
      <c r="K52" s="268">
        <v>534.65</v>
      </c>
      <c r="L52" s="268">
        <v>518</v>
      </c>
      <c r="M52" s="268">
        <v>12.16676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488.3</v>
      </c>
      <c r="D53" s="269">
        <v>493.23333333333335</v>
      </c>
      <c r="E53" s="269">
        <v>481.01666666666671</v>
      </c>
      <c r="F53" s="269">
        <v>473.73333333333335</v>
      </c>
      <c r="G53" s="269">
        <v>461.51666666666671</v>
      </c>
      <c r="H53" s="269">
        <v>500.51666666666671</v>
      </c>
      <c r="I53" s="269">
        <v>512.73333333333335</v>
      </c>
      <c r="J53" s="269">
        <v>520.01666666666665</v>
      </c>
      <c r="K53" s="268">
        <v>505.45</v>
      </c>
      <c r="L53" s="268">
        <v>485.95</v>
      </c>
      <c r="M53" s="268">
        <v>1.7059200000000001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4348</v>
      </c>
      <c r="D54" s="269">
        <v>4345.4833333333336</v>
      </c>
      <c r="E54" s="269">
        <v>4273.7666666666673</v>
      </c>
      <c r="F54" s="269">
        <v>4199.5333333333338</v>
      </c>
      <c r="G54" s="269">
        <v>4127.8166666666675</v>
      </c>
      <c r="H54" s="269">
        <v>4419.7166666666672</v>
      </c>
      <c r="I54" s="269">
        <v>4491.4333333333343</v>
      </c>
      <c r="J54" s="269">
        <v>4565.666666666667</v>
      </c>
      <c r="K54" s="268">
        <v>4417.2</v>
      </c>
      <c r="L54" s="268">
        <v>4271.25</v>
      </c>
      <c r="M54" s="268">
        <v>2.3575599999999999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798.1</v>
      </c>
      <c r="D55" s="269">
        <v>795.6</v>
      </c>
      <c r="E55" s="269">
        <v>789.2</v>
      </c>
      <c r="F55" s="269">
        <v>780.30000000000007</v>
      </c>
      <c r="G55" s="269">
        <v>773.90000000000009</v>
      </c>
      <c r="H55" s="269">
        <v>804.5</v>
      </c>
      <c r="I55" s="269">
        <v>810.89999999999986</v>
      </c>
      <c r="J55" s="269">
        <v>819.8</v>
      </c>
      <c r="K55" s="268">
        <v>802</v>
      </c>
      <c r="L55" s="268">
        <v>786.7</v>
      </c>
      <c r="M55" s="268">
        <v>114.27799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2981.4</v>
      </c>
      <c r="D56" s="269">
        <v>3001.5166666666664</v>
      </c>
      <c r="E56" s="269">
        <v>2931.0333333333328</v>
      </c>
      <c r="F56" s="269">
        <v>2880.6666666666665</v>
      </c>
      <c r="G56" s="269">
        <v>2810.1833333333329</v>
      </c>
      <c r="H56" s="269">
        <v>3051.8833333333328</v>
      </c>
      <c r="I56" s="269">
        <v>3122.3666666666663</v>
      </c>
      <c r="J56" s="269">
        <v>3172.7333333333327</v>
      </c>
      <c r="K56" s="268">
        <v>3072</v>
      </c>
      <c r="L56" s="268">
        <v>2951.15</v>
      </c>
      <c r="M56" s="268">
        <v>0.36443999999999999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647.65</v>
      </c>
      <c r="D57" s="269">
        <v>653.15</v>
      </c>
      <c r="E57" s="269">
        <v>640.5</v>
      </c>
      <c r="F57" s="269">
        <v>633.35</v>
      </c>
      <c r="G57" s="269">
        <v>620.70000000000005</v>
      </c>
      <c r="H57" s="269">
        <v>660.3</v>
      </c>
      <c r="I57" s="269">
        <v>672.94999999999982</v>
      </c>
      <c r="J57" s="269">
        <v>680.09999999999991</v>
      </c>
      <c r="K57" s="268">
        <v>665.8</v>
      </c>
      <c r="L57" s="268">
        <v>646</v>
      </c>
      <c r="M57" s="268">
        <v>5.2559199999999997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3708.25</v>
      </c>
      <c r="D58" s="269">
        <v>3700.4</v>
      </c>
      <c r="E58" s="269">
        <v>3668.9500000000003</v>
      </c>
      <c r="F58" s="269">
        <v>3629.65</v>
      </c>
      <c r="G58" s="269">
        <v>3598.2000000000003</v>
      </c>
      <c r="H58" s="269">
        <v>3739.7000000000003</v>
      </c>
      <c r="I58" s="269">
        <v>3771.15</v>
      </c>
      <c r="J58" s="269">
        <v>3810.4500000000003</v>
      </c>
      <c r="K58" s="268">
        <v>3731.85</v>
      </c>
      <c r="L58" s="268">
        <v>3661.1</v>
      </c>
      <c r="M58" s="268">
        <v>4.5494199999999996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1142.8499999999999</v>
      </c>
      <c r="D59" s="269">
        <v>1153.95</v>
      </c>
      <c r="E59" s="269">
        <v>1108.9000000000001</v>
      </c>
      <c r="F59" s="269">
        <v>1074.95</v>
      </c>
      <c r="G59" s="269">
        <v>1029.9000000000001</v>
      </c>
      <c r="H59" s="269">
        <v>1187.9000000000001</v>
      </c>
      <c r="I59" s="269">
        <v>1232.9499999999998</v>
      </c>
      <c r="J59" s="269">
        <v>1266.9000000000001</v>
      </c>
      <c r="K59" s="268">
        <v>1199</v>
      </c>
      <c r="L59" s="268">
        <v>1120</v>
      </c>
      <c r="M59" s="268">
        <v>0.97480999999999995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7496.1</v>
      </c>
      <c r="D60" s="269">
        <v>7403.833333333333</v>
      </c>
      <c r="E60" s="269">
        <v>7283.2166666666662</v>
      </c>
      <c r="F60" s="269">
        <v>7070.333333333333</v>
      </c>
      <c r="G60" s="269">
        <v>6949.7166666666662</v>
      </c>
      <c r="H60" s="269">
        <v>7616.7166666666662</v>
      </c>
      <c r="I60" s="269">
        <v>7737.333333333333</v>
      </c>
      <c r="J60" s="269">
        <v>7950.2166666666662</v>
      </c>
      <c r="K60" s="268">
        <v>7524.45</v>
      </c>
      <c r="L60" s="268">
        <v>7190.95</v>
      </c>
      <c r="M60" s="268">
        <v>16.481169999999999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1765.95</v>
      </c>
      <c r="D61" s="269">
        <v>1760.75</v>
      </c>
      <c r="E61" s="269">
        <v>1742.2</v>
      </c>
      <c r="F61" s="269">
        <v>1718.45</v>
      </c>
      <c r="G61" s="269">
        <v>1699.9</v>
      </c>
      <c r="H61" s="269">
        <v>1784.5</v>
      </c>
      <c r="I61" s="269">
        <v>1803.0500000000002</v>
      </c>
      <c r="J61" s="269">
        <v>1826.8</v>
      </c>
      <c r="K61" s="268">
        <v>1779.3</v>
      </c>
      <c r="L61" s="268">
        <v>1737</v>
      </c>
      <c r="M61" s="268">
        <v>23.09647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6881.05</v>
      </c>
      <c r="D62" s="269">
        <v>6869.7666666666664</v>
      </c>
      <c r="E62" s="269">
        <v>6779.5333333333328</v>
      </c>
      <c r="F62" s="269">
        <v>6678.0166666666664</v>
      </c>
      <c r="G62" s="269">
        <v>6587.7833333333328</v>
      </c>
      <c r="H62" s="269">
        <v>6971.2833333333328</v>
      </c>
      <c r="I62" s="269">
        <v>7061.5166666666664</v>
      </c>
      <c r="J62" s="269">
        <v>7163.0333333333328</v>
      </c>
      <c r="K62" s="268">
        <v>6960</v>
      </c>
      <c r="L62" s="268">
        <v>6768.25</v>
      </c>
      <c r="M62" s="268">
        <v>1.3519600000000001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3558.1</v>
      </c>
      <c r="D63" s="269">
        <v>3563.2333333333336</v>
      </c>
      <c r="E63" s="269">
        <v>3489.166666666667</v>
      </c>
      <c r="F63" s="269">
        <v>3420.2333333333336</v>
      </c>
      <c r="G63" s="269">
        <v>3346.166666666667</v>
      </c>
      <c r="H63" s="269">
        <v>3632.166666666667</v>
      </c>
      <c r="I63" s="269">
        <v>3706.2333333333336</v>
      </c>
      <c r="J63" s="269">
        <v>3775.166666666667</v>
      </c>
      <c r="K63" s="268">
        <v>3637.3</v>
      </c>
      <c r="L63" s="268">
        <v>3494.3</v>
      </c>
      <c r="M63" s="268">
        <v>0.94186999999999999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1914.3</v>
      </c>
      <c r="D64" s="269">
        <v>1913.45</v>
      </c>
      <c r="E64" s="269">
        <v>1886.9</v>
      </c>
      <c r="F64" s="269">
        <v>1859.5</v>
      </c>
      <c r="G64" s="269">
        <v>1832.95</v>
      </c>
      <c r="H64" s="269">
        <v>1940.8500000000001</v>
      </c>
      <c r="I64" s="269">
        <v>1967.3999999999999</v>
      </c>
      <c r="J64" s="269">
        <v>1994.8000000000002</v>
      </c>
      <c r="K64" s="268">
        <v>1940</v>
      </c>
      <c r="L64" s="268">
        <v>1886.05</v>
      </c>
      <c r="M64" s="268">
        <v>7.7404299999999999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363.3</v>
      </c>
      <c r="D65" s="269">
        <v>361.3</v>
      </c>
      <c r="E65" s="269">
        <v>352.6</v>
      </c>
      <c r="F65" s="269">
        <v>341.90000000000003</v>
      </c>
      <c r="G65" s="269">
        <v>333.20000000000005</v>
      </c>
      <c r="H65" s="269">
        <v>372</v>
      </c>
      <c r="I65" s="269">
        <v>380.69999999999993</v>
      </c>
      <c r="J65" s="269">
        <v>391.4</v>
      </c>
      <c r="K65" s="268">
        <v>370</v>
      </c>
      <c r="L65" s="268">
        <v>350.6</v>
      </c>
      <c r="M65" s="268">
        <v>19.86055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289.25</v>
      </c>
      <c r="D66" s="269">
        <v>290.41666666666669</v>
      </c>
      <c r="E66" s="269">
        <v>285.83333333333337</v>
      </c>
      <c r="F66" s="269">
        <v>282.41666666666669</v>
      </c>
      <c r="G66" s="269">
        <v>277.83333333333337</v>
      </c>
      <c r="H66" s="269">
        <v>293.83333333333337</v>
      </c>
      <c r="I66" s="269">
        <v>298.41666666666674</v>
      </c>
      <c r="J66" s="269">
        <v>301.83333333333337</v>
      </c>
      <c r="K66" s="268">
        <v>295</v>
      </c>
      <c r="L66" s="268">
        <v>287</v>
      </c>
      <c r="M66" s="268">
        <v>62.497880000000002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141.05000000000001</v>
      </c>
      <c r="D67" s="269">
        <v>140.28333333333333</v>
      </c>
      <c r="E67" s="269">
        <v>137.11666666666667</v>
      </c>
      <c r="F67" s="269">
        <v>133.18333333333334</v>
      </c>
      <c r="G67" s="269">
        <v>130.01666666666668</v>
      </c>
      <c r="H67" s="269">
        <v>144.21666666666667</v>
      </c>
      <c r="I67" s="269">
        <v>147.38333333333335</v>
      </c>
      <c r="J67" s="269">
        <v>151.31666666666666</v>
      </c>
      <c r="K67" s="268">
        <v>143.44999999999999</v>
      </c>
      <c r="L67" s="268">
        <v>136.35</v>
      </c>
      <c r="M67" s="268">
        <v>302.61991999999998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52.55</v>
      </c>
      <c r="D68" s="269">
        <v>52.233333333333327</v>
      </c>
      <c r="E68" s="269">
        <v>51.316666666666656</v>
      </c>
      <c r="F68" s="269">
        <v>50.083333333333329</v>
      </c>
      <c r="G68" s="269">
        <v>49.166666666666657</v>
      </c>
      <c r="H68" s="269">
        <v>53.466666666666654</v>
      </c>
      <c r="I68" s="269">
        <v>54.383333333333326</v>
      </c>
      <c r="J68" s="269">
        <v>55.616666666666653</v>
      </c>
      <c r="K68" s="268">
        <v>53.15</v>
      </c>
      <c r="L68" s="268">
        <v>51</v>
      </c>
      <c r="M68" s="268">
        <v>50.56765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18.75</v>
      </c>
      <c r="D69" s="269">
        <v>18.716666666666669</v>
      </c>
      <c r="E69" s="269">
        <v>18.483333333333338</v>
      </c>
      <c r="F69" s="269">
        <v>18.216666666666669</v>
      </c>
      <c r="G69" s="269">
        <v>17.983333333333338</v>
      </c>
      <c r="H69" s="269">
        <v>18.983333333333338</v>
      </c>
      <c r="I69" s="269">
        <v>19.216666666666672</v>
      </c>
      <c r="J69" s="269">
        <v>19.483333333333338</v>
      </c>
      <c r="K69" s="268">
        <v>18.95</v>
      </c>
      <c r="L69" s="268">
        <v>18.45</v>
      </c>
      <c r="M69" s="268">
        <v>31.742819999999998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1850</v>
      </c>
      <c r="D70" s="269">
        <v>1842.2333333333333</v>
      </c>
      <c r="E70" s="269">
        <v>1828.9666666666667</v>
      </c>
      <c r="F70" s="269">
        <v>1807.9333333333334</v>
      </c>
      <c r="G70" s="269">
        <v>1794.6666666666667</v>
      </c>
      <c r="H70" s="269">
        <v>1863.2666666666667</v>
      </c>
      <c r="I70" s="269">
        <v>1876.5333333333335</v>
      </c>
      <c r="J70" s="269">
        <v>1897.5666666666666</v>
      </c>
      <c r="K70" s="268">
        <v>1855.5</v>
      </c>
      <c r="L70" s="268">
        <v>1821.2</v>
      </c>
      <c r="M70" s="268">
        <v>3.13306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4847.5</v>
      </c>
      <c r="D71" s="269">
        <v>4835.833333333333</v>
      </c>
      <c r="E71" s="269">
        <v>4799.6666666666661</v>
      </c>
      <c r="F71" s="269">
        <v>4751.833333333333</v>
      </c>
      <c r="G71" s="269">
        <v>4715.6666666666661</v>
      </c>
      <c r="H71" s="269">
        <v>4883.6666666666661</v>
      </c>
      <c r="I71" s="269">
        <v>4919.8333333333321</v>
      </c>
      <c r="J71" s="269">
        <v>4967.6666666666661</v>
      </c>
      <c r="K71" s="268">
        <v>4872</v>
      </c>
      <c r="L71" s="268">
        <v>4788</v>
      </c>
      <c r="M71" s="268">
        <v>7.2359999999999994E-2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631.6</v>
      </c>
      <c r="D72" s="269">
        <v>632.93333333333339</v>
      </c>
      <c r="E72" s="269">
        <v>620.91666666666674</v>
      </c>
      <c r="F72" s="269">
        <v>610.23333333333335</v>
      </c>
      <c r="G72" s="269">
        <v>598.2166666666667</v>
      </c>
      <c r="H72" s="269">
        <v>643.61666666666679</v>
      </c>
      <c r="I72" s="269">
        <v>655.63333333333344</v>
      </c>
      <c r="J72" s="269">
        <v>666.31666666666683</v>
      </c>
      <c r="K72" s="268">
        <v>644.95000000000005</v>
      </c>
      <c r="L72" s="268">
        <v>622.25</v>
      </c>
      <c r="M72" s="268">
        <v>7.1959499999999998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931.95</v>
      </c>
      <c r="D73" s="269">
        <v>944.85</v>
      </c>
      <c r="E73" s="269">
        <v>910.6</v>
      </c>
      <c r="F73" s="269">
        <v>889.25</v>
      </c>
      <c r="G73" s="269">
        <v>855</v>
      </c>
      <c r="H73" s="269">
        <v>966.2</v>
      </c>
      <c r="I73" s="269">
        <v>1000.45</v>
      </c>
      <c r="J73" s="269">
        <v>1021.8000000000001</v>
      </c>
      <c r="K73" s="268">
        <v>979.1</v>
      </c>
      <c r="L73" s="268">
        <v>923.5</v>
      </c>
      <c r="M73" s="268">
        <v>61.202129999999997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110.5</v>
      </c>
      <c r="D74" s="269">
        <v>111.41666666666667</v>
      </c>
      <c r="E74" s="269">
        <v>109.08333333333334</v>
      </c>
      <c r="F74" s="269">
        <v>107.66666666666667</v>
      </c>
      <c r="G74" s="269">
        <v>105.33333333333334</v>
      </c>
      <c r="H74" s="269">
        <v>112.83333333333334</v>
      </c>
      <c r="I74" s="269">
        <v>115.16666666666669</v>
      </c>
      <c r="J74" s="269">
        <v>116.58333333333334</v>
      </c>
      <c r="K74" s="268">
        <v>113.75</v>
      </c>
      <c r="L74" s="268">
        <v>110</v>
      </c>
      <c r="M74" s="268">
        <v>185.03443999999999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736.5</v>
      </c>
      <c r="D75" s="269">
        <v>740.66666666666663</v>
      </c>
      <c r="E75" s="269">
        <v>729.93333333333328</v>
      </c>
      <c r="F75" s="269">
        <v>723.36666666666667</v>
      </c>
      <c r="G75" s="269">
        <v>712.63333333333333</v>
      </c>
      <c r="H75" s="269">
        <v>747.23333333333323</v>
      </c>
      <c r="I75" s="269">
        <v>757.96666666666658</v>
      </c>
      <c r="J75" s="269">
        <v>764.53333333333319</v>
      </c>
      <c r="K75" s="268">
        <v>751.4</v>
      </c>
      <c r="L75" s="268">
        <v>734.1</v>
      </c>
      <c r="M75" s="268">
        <v>11.80189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59.2</v>
      </c>
      <c r="D76" s="269">
        <v>59.5</v>
      </c>
      <c r="E76" s="269">
        <v>58.7</v>
      </c>
      <c r="F76" s="269">
        <v>58.2</v>
      </c>
      <c r="G76" s="269">
        <v>57.400000000000006</v>
      </c>
      <c r="H76" s="269">
        <v>60</v>
      </c>
      <c r="I76" s="269">
        <v>60.8</v>
      </c>
      <c r="J76" s="269">
        <v>61.3</v>
      </c>
      <c r="K76" s="268">
        <v>60.3</v>
      </c>
      <c r="L76" s="268">
        <v>59</v>
      </c>
      <c r="M76" s="268">
        <v>146.71037999999999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320.89999999999998</v>
      </c>
      <c r="D77" s="269">
        <v>321.54999999999995</v>
      </c>
      <c r="E77" s="269">
        <v>318.39999999999992</v>
      </c>
      <c r="F77" s="269">
        <v>315.89999999999998</v>
      </c>
      <c r="G77" s="269">
        <v>312.74999999999994</v>
      </c>
      <c r="H77" s="269">
        <v>324.0499999999999</v>
      </c>
      <c r="I77" s="269">
        <v>327.2</v>
      </c>
      <c r="J77" s="269">
        <v>329.69999999999987</v>
      </c>
      <c r="K77" s="268">
        <v>324.7</v>
      </c>
      <c r="L77" s="268">
        <v>319.05</v>
      </c>
      <c r="M77" s="268">
        <v>27.36853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782.75</v>
      </c>
      <c r="D78" s="269">
        <v>780.31666666666661</v>
      </c>
      <c r="E78" s="269">
        <v>774.63333333333321</v>
      </c>
      <c r="F78" s="269">
        <v>766.51666666666665</v>
      </c>
      <c r="G78" s="269">
        <v>760.83333333333326</v>
      </c>
      <c r="H78" s="269">
        <v>788.43333333333317</v>
      </c>
      <c r="I78" s="269">
        <v>794.11666666666656</v>
      </c>
      <c r="J78" s="269">
        <v>802.23333333333312</v>
      </c>
      <c r="K78" s="268">
        <v>786</v>
      </c>
      <c r="L78" s="268">
        <v>772.2</v>
      </c>
      <c r="M78" s="268">
        <v>57.60313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290</v>
      </c>
      <c r="D79" s="269">
        <v>289.68333333333334</v>
      </c>
      <c r="E79" s="269">
        <v>286.41666666666669</v>
      </c>
      <c r="F79" s="269">
        <v>282.83333333333337</v>
      </c>
      <c r="G79" s="269">
        <v>279.56666666666672</v>
      </c>
      <c r="H79" s="269">
        <v>293.26666666666665</v>
      </c>
      <c r="I79" s="269">
        <v>296.5333333333333</v>
      </c>
      <c r="J79" s="269">
        <v>300.11666666666662</v>
      </c>
      <c r="K79" s="268">
        <v>292.95</v>
      </c>
      <c r="L79" s="268">
        <v>286.10000000000002</v>
      </c>
      <c r="M79" s="268">
        <v>13.19012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1045.1500000000001</v>
      </c>
      <c r="D80" s="269">
        <v>1059.5166666666667</v>
      </c>
      <c r="E80" s="269">
        <v>1020.0333333333333</v>
      </c>
      <c r="F80" s="269">
        <v>994.91666666666674</v>
      </c>
      <c r="G80" s="269">
        <v>955.43333333333339</v>
      </c>
      <c r="H80" s="269">
        <v>1084.6333333333332</v>
      </c>
      <c r="I80" s="269">
        <v>1124.1166666666663</v>
      </c>
      <c r="J80" s="269">
        <v>1149.2333333333331</v>
      </c>
      <c r="K80" s="268">
        <v>1099</v>
      </c>
      <c r="L80" s="268">
        <v>1034.4000000000001</v>
      </c>
      <c r="M80" s="268">
        <v>1.7029300000000001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300.14999999999998</v>
      </c>
      <c r="D81" s="269">
        <v>302.93333333333334</v>
      </c>
      <c r="E81" s="269">
        <v>294.4666666666667</v>
      </c>
      <c r="F81" s="269">
        <v>288.78333333333336</v>
      </c>
      <c r="G81" s="269">
        <v>280.31666666666672</v>
      </c>
      <c r="H81" s="269">
        <v>308.61666666666667</v>
      </c>
      <c r="I81" s="269">
        <v>317.08333333333326</v>
      </c>
      <c r="J81" s="269">
        <v>322.76666666666665</v>
      </c>
      <c r="K81" s="268">
        <v>311.39999999999998</v>
      </c>
      <c r="L81" s="268">
        <v>297.25</v>
      </c>
      <c r="M81" s="268">
        <v>34.899569999999997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8484.0499999999993</v>
      </c>
      <c r="D82" s="269">
        <v>8517.0333333333328</v>
      </c>
      <c r="E82" s="269">
        <v>8411.0666666666657</v>
      </c>
      <c r="F82" s="269">
        <v>8338.0833333333321</v>
      </c>
      <c r="G82" s="269">
        <v>8232.116666666665</v>
      </c>
      <c r="H82" s="269">
        <v>8590.0166666666664</v>
      </c>
      <c r="I82" s="269">
        <v>8695.9833333333336</v>
      </c>
      <c r="J82" s="269">
        <v>8768.9666666666672</v>
      </c>
      <c r="K82" s="268">
        <v>8623</v>
      </c>
      <c r="L82" s="268">
        <v>8444.0499999999993</v>
      </c>
      <c r="M82" s="268">
        <v>0.23544999999999999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1051</v>
      </c>
      <c r="D83" s="269">
        <v>1066.3500000000001</v>
      </c>
      <c r="E83" s="269">
        <v>1026.6500000000003</v>
      </c>
      <c r="F83" s="269">
        <v>1002.3000000000002</v>
      </c>
      <c r="G83" s="269">
        <v>962.60000000000036</v>
      </c>
      <c r="H83" s="269">
        <v>1090.7000000000003</v>
      </c>
      <c r="I83" s="269">
        <v>1130.4000000000001</v>
      </c>
      <c r="J83" s="269">
        <v>1154.7500000000002</v>
      </c>
      <c r="K83" s="268">
        <v>1106.05</v>
      </c>
      <c r="L83" s="268">
        <v>1042</v>
      </c>
      <c r="M83" s="268">
        <v>0.58113000000000004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940.55</v>
      </c>
      <c r="D84" s="269">
        <v>954.5</v>
      </c>
      <c r="E84" s="269">
        <v>921.05</v>
      </c>
      <c r="F84" s="269">
        <v>901.55</v>
      </c>
      <c r="G84" s="269">
        <v>868.09999999999991</v>
      </c>
      <c r="H84" s="269">
        <v>974</v>
      </c>
      <c r="I84" s="269">
        <v>1007.45</v>
      </c>
      <c r="J84" s="269">
        <v>1026.95</v>
      </c>
      <c r="K84" s="268">
        <v>987.95</v>
      </c>
      <c r="L84" s="268">
        <v>935</v>
      </c>
      <c r="M84" s="268">
        <v>0.60409000000000002</v>
      </c>
      <c r="N84" s="1"/>
      <c r="O84" s="1"/>
    </row>
    <row r="85" spans="1:15" ht="12.75" customHeight="1">
      <c r="A85" s="30">
        <v>75</v>
      </c>
      <c r="B85" s="278" t="s">
        <v>837</v>
      </c>
      <c r="C85" s="268">
        <v>562.65</v>
      </c>
      <c r="D85" s="269">
        <v>566.66666666666663</v>
      </c>
      <c r="E85" s="269">
        <v>556.33333333333326</v>
      </c>
      <c r="F85" s="269">
        <v>550.01666666666665</v>
      </c>
      <c r="G85" s="269">
        <v>539.68333333333328</v>
      </c>
      <c r="H85" s="269">
        <v>572.98333333333323</v>
      </c>
      <c r="I85" s="269">
        <v>583.31666666666649</v>
      </c>
      <c r="J85" s="269">
        <v>589.63333333333321</v>
      </c>
      <c r="K85" s="268">
        <v>577</v>
      </c>
      <c r="L85" s="268">
        <v>560.35</v>
      </c>
      <c r="M85" s="268">
        <v>2.9234900000000001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16856.650000000001</v>
      </c>
      <c r="D86" s="269">
        <v>16901.266666666666</v>
      </c>
      <c r="E86" s="269">
        <v>16657.533333333333</v>
      </c>
      <c r="F86" s="269">
        <v>16458.416666666668</v>
      </c>
      <c r="G86" s="269">
        <v>16214.683333333334</v>
      </c>
      <c r="H86" s="269">
        <v>17100.383333333331</v>
      </c>
      <c r="I86" s="269">
        <v>17344.116666666661</v>
      </c>
      <c r="J86" s="269">
        <v>17543.23333333333</v>
      </c>
      <c r="K86" s="268">
        <v>17145</v>
      </c>
      <c r="L86" s="268">
        <v>16702.150000000001</v>
      </c>
      <c r="M86" s="268">
        <v>0.27328000000000002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534.85</v>
      </c>
      <c r="D87" s="269">
        <v>542.5333333333333</v>
      </c>
      <c r="E87" s="269">
        <v>523.31666666666661</v>
      </c>
      <c r="F87" s="269">
        <v>511.7833333333333</v>
      </c>
      <c r="G87" s="269">
        <v>492.56666666666661</v>
      </c>
      <c r="H87" s="269">
        <v>554.06666666666661</v>
      </c>
      <c r="I87" s="269">
        <v>573.2833333333333</v>
      </c>
      <c r="J87" s="269">
        <v>584.81666666666661</v>
      </c>
      <c r="K87" s="268">
        <v>561.75</v>
      </c>
      <c r="L87" s="268">
        <v>531</v>
      </c>
      <c r="M87" s="268">
        <v>2.6380499999999998</v>
      </c>
      <c r="N87" s="1"/>
      <c r="O87" s="1"/>
    </row>
    <row r="88" spans="1:15" ht="12.75" customHeight="1">
      <c r="A88" s="30">
        <v>78</v>
      </c>
      <c r="B88" s="278" t="s">
        <v>838</v>
      </c>
      <c r="C88" s="268">
        <v>37.15</v>
      </c>
      <c r="D88" s="269">
        <v>37.733333333333327</v>
      </c>
      <c r="E88" s="269">
        <v>35.566666666666656</v>
      </c>
      <c r="F88" s="269">
        <v>33.983333333333327</v>
      </c>
      <c r="G88" s="269">
        <v>31.816666666666656</v>
      </c>
      <c r="H88" s="269">
        <v>39.316666666666656</v>
      </c>
      <c r="I88" s="269">
        <v>41.483333333333327</v>
      </c>
      <c r="J88" s="269">
        <v>43.066666666666656</v>
      </c>
      <c r="K88" s="268">
        <v>39.9</v>
      </c>
      <c r="L88" s="268">
        <v>36.15</v>
      </c>
      <c r="M88" s="268">
        <v>118.35357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3592.35</v>
      </c>
      <c r="D89" s="269">
        <v>3599.5333333333333</v>
      </c>
      <c r="E89" s="269">
        <v>3556.9166666666665</v>
      </c>
      <c r="F89" s="269">
        <v>3521.4833333333331</v>
      </c>
      <c r="G89" s="269">
        <v>3478.8666666666663</v>
      </c>
      <c r="H89" s="269">
        <v>3634.9666666666667</v>
      </c>
      <c r="I89" s="269">
        <v>3677.5833333333335</v>
      </c>
      <c r="J89" s="269">
        <v>3713.0166666666669</v>
      </c>
      <c r="K89" s="268">
        <v>3642.15</v>
      </c>
      <c r="L89" s="268">
        <v>3564.1</v>
      </c>
      <c r="M89" s="268">
        <v>2.11795</v>
      </c>
      <c r="N89" s="1"/>
      <c r="O89" s="1"/>
    </row>
    <row r="90" spans="1:15" ht="12.75" customHeight="1">
      <c r="A90" s="30">
        <v>80</v>
      </c>
      <c r="B90" s="278" t="s">
        <v>839</v>
      </c>
      <c r="C90" s="268">
        <v>1318.8</v>
      </c>
      <c r="D90" s="269">
        <v>1327.1499999999999</v>
      </c>
      <c r="E90" s="269">
        <v>1305.4499999999998</v>
      </c>
      <c r="F90" s="269">
        <v>1292.0999999999999</v>
      </c>
      <c r="G90" s="269">
        <v>1270.3999999999999</v>
      </c>
      <c r="H90" s="269">
        <v>1340.4999999999998</v>
      </c>
      <c r="I90" s="269">
        <v>1362.2</v>
      </c>
      <c r="J90" s="269">
        <v>1375.5499999999997</v>
      </c>
      <c r="K90" s="268">
        <v>1348.85</v>
      </c>
      <c r="L90" s="268">
        <v>1313.8</v>
      </c>
      <c r="M90" s="268">
        <v>0.53359999999999996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524.45000000000005</v>
      </c>
      <c r="D91" s="269">
        <v>529.38333333333333</v>
      </c>
      <c r="E91" s="269">
        <v>517.06666666666661</v>
      </c>
      <c r="F91" s="269">
        <v>509.68333333333328</v>
      </c>
      <c r="G91" s="269">
        <v>497.36666666666656</v>
      </c>
      <c r="H91" s="269">
        <v>536.76666666666665</v>
      </c>
      <c r="I91" s="269">
        <v>549.08333333333348</v>
      </c>
      <c r="J91" s="269">
        <v>556.4666666666667</v>
      </c>
      <c r="K91" s="268">
        <v>541.70000000000005</v>
      </c>
      <c r="L91" s="268">
        <v>522</v>
      </c>
      <c r="M91" s="268">
        <v>3.82667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81.55</v>
      </c>
      <c r="D92" s="269">
        <v>81.183333333333323</v>
      </c>
      <c r="E92" s="269">
        <v>80.016666666666652</v>
      </c>
      <c r="F92" s="269">
        <v>78.483333333333334</v>
      </c>
      <c r="G92" s="269">
        <v>77.316666666666663</v>
      </c>
      <c r="H92" s="269">
        <v>82.71666666666664</v>
      </c>
      <c r="I92" s="269">
        <v>83.883333333333297</v>
      </c>
      <c r="J92" s="269">
        <v>85.416666666666629</v>
      </c>
      <c r="K92" s="268">
        <v>82.35</v>
      </c>
      <c r="L92" s="268">
        <v>79.650000000000006</v>
      </c>
      <c r="M92" s="268">
        <v>24.99858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240.05</v>
      </c>
      <c r="D93" s="269">
        <v>238.85000000000002</v>
      </c>
      <c r="E93" s="269">
        <v>236.30000000000004</v>
      </c>
      <c r="F93" s="269">
        <v>232.55</v>
      </c>
      <c r="G93" s="269">
        <v>230.00000000000003</v>
      </c>
      <c r="H93" s="269">
        <v>242.60000000000005</v>
      </c>
      <c r="I93" s="269">
        <v>245.15</v>
      </c>
      <c r="J93" s="269">
        <v>248.90000000000006</v>
      </c>
      <c r="K93" s="268">
        <v>241.4</v>
      </c>
      <c r="L93" s="268">
        <v>235.1</v>
      </c>
      <c r="M93" s="268">
        <v>16.944459999999999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3227.15</v>
      </c>
      <c r="D94" s="269">
        <v>3216.4</v>
      </c>
      <c r="E94" s="269">
        <v>3192.8</v>
      </c>
      <c r="F94" s="269">
        <v>3158.4500000000003</v>
      </c>
      <c r="G94" s="269">
        <v>3134.8500000000004</v>
      </c>
      <c r="H94" s="269">
        <v>3250.75</v>
      </c>
      <c r="I94" s="269">
        <v>3274.3499999999995</v>
      </c>
      <c r="J94" s="269">
        <v>3308.7</v>
      </c>
      <c r="K94" s="268">
        <v>3240</v>
      </c>
      <c r="L94" s="268">
        <v>3182.05</v>
      </c>
      <c r="M94" s="268">
        <v>0.21304999999999999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239</v>
      </c>
      <c r="D95" s="269">
        <v>240.23333333333335</v>
      </c>
      <c r="E95" s="269">
        <v>234.8666666666667</v>
      </c>
      <c r="F95" s="269">
        <v>230.73333333333335</v>
      </c>
      <c r="G95" s="269">
        <v>225.3666666666667</v>
      </c>
      <c r="H95" s="269">
        <v>244.3666666666667</v>
      </c>
      <c r="I95" s="269">
        <v>249.73333333333338</v>
      </c>
      <c r="J95" s="269">
        <v>253.8666666666667</v>
      </c>
      <c r="K95" s="268">
        <v>245.6</v>
      </c>
      <c r="L95" s="268">
        <v>236.1</v>
      </c>
      <c r="M95" s="268">
        <v>8.5367899999999999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589.9</v>
      </c>
      <c r="D96" s="269">
        <v>606.83333333333337</v>
      </c>
      <c r="E96" s="269">
        <v>563.16666666666674</v>
      </c>
      <c r="F96" s="269">
        <v>536.43333333333339</v>
      </c>
      <c r="G96" s="269">
        <v>492.76666666666677</v>
      </c>
      <c r="H96" s="269">
        <v>633.56666666666672</v>
      </c>
      <c r="I96" s="269">
        <v>677.23333333333346</v>
      </c>
      <c r="J96" s="269">
        <v>703.9666666666667</v>
      </c>
      <c r="K96" s="268">
        <v>650.5</v>
      </c>
      <c r="L96" s="268">
        <v>580.1</v>
      </c>
      <c r="M96" s="268">
        <v>30.913239999999998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246.95</v>
      </c>
      <c r="D97" s="269">
        <v>247.76666666666665</v>
      </c>
      <c r="E97" s="269">
        <v>242.2833333333333</v>
      </c>
      <c r="F97" s="269">
        <v>237.61666666666665</v>
      </c>
      <c r="G97" s="269">
        <v>232.1333333333333</v>
      </c>
      <c r="H97" s="269">
        <v>252.43333333333331</v>
      </c>
      <c r="I97" s="269">
        <v>257.91666666666663</v>
      </c>
      <c r="J97" s="269">
        <v>262.58333333333331</v>
      </c>
      <c r="K97" s="268">
        <v>253.25</v>
      </c>
      <c r="L97" s="268">
        <v>243.1</v>
      </c>
      <c r="M97" s="268">
        <v>116.43375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721.85</v>
      </c>
      <c r="D98" s="269">
        <v>726.4</v>
      </c>
      <c r="E98" s="269">
        <v>714.8</v>
      </c>
      <c r="F98" s="269">
        <v>707.75</v>
      </c>
      <c r="G98" s="269">
        <v>696.15</v>
      </c>
      <c r="H98" s="269">
        <v>733.44999999999993</v>
      </c>
      <c r="I98" s="269">
        <v>745.05000000000007</v>
      </c>
      <c r="J98" s="269">
        <v>752.09999999999991</v>
      </c>
      <c r="K98" s="268">
        <v>738</v>
      </c>
      <c r="L98" s="268">
        <v>719.35</v>
      </c>
      <c r="M98" s="268">
        <v>0.53639000000000003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726.95</v>
      </c>
      <c r="D99" s="269">
        <v>728.65</v>
      </c>
      <c r="E99" s="269">
        <v>722.3</v>
      </c>
      <c r="F99" s="269">
        <v>717.65</v>
      </c>
      <c r="G99" s="269">
        <v>711.3</v>
      </c>
      <c r="H99" s="269">
        <v>733.3</v>
      </c>
      <c r="I99" s="269">
        <v>739.65000000000009</v>
      </c>
      <c r="J99" s="269">
        <v>744.3</v>
      </c>
      <c r="K99" s="268">
        <v>735</v>
      </c>
      <c r="L99" s="268">
        <v>724</v>
      </c>
      <c r="M99" s="268">
        <v>1.63523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850.5</v>
      </c>
      <c r="D100" s="269">
        <v>863.18333333333339</v>
      </c>
      <c r="E100" s="269">
        <v>832.36666666666679</v>
      </c>
      <c r="F100" s="269">
        <v>814.23333333333335</v>
      </c>
      <c r="G100" s="269">
        <v>783.41666666666674</v>
      </c>
      <c r="H100" s="269">
        <v>881.31666666666683</v>
      </c>
      <c r="I100" s="269">
        <v>912.13333333333344</v>
      </c>
      <c r="J100" s="269">
        <v>930.26666666666688</v>
      </c>
      <c r="K100" s="268">
        <v>894</v>
      </c>
      <c r="L100" s="268">
        <v>845.05</v>
      </c>
      <c r="M100" s="268">
        <v>3.1507000000000001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113.55</v>
      </c>
      <c r="D101" s="269">
        <v>113.2</v>
      </c>
      <c r="E101" s="269">
        <v>111.95</v>
      </c>
      <c r="F101" s="269">
        <v>110.35</v>
      </c>
      <c r="G101" s="269">
        <v>109.1</v>
      </c>
      <c r="H101" s="269">
        <v>114.80000000000001</v>
      </c>
      <c r="I101" s="269">
        <v>116.05000000000001</v>
      </c>
      <c r="J101" s="269">
        <v>117.65000000000002</v>
      </c>
      <c r="K101" s="268">
        <v>114.45</v>
      </c>
      <c r="L101" s="268">
        <v>111.6</v>
      </c>
      <c r="M101" s="268">
        <v>14.018230000000001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1689.35</v>
      </c>
      <c r="D102" s="269">
        <v>1660.7833333333335</v>
      </c>
      <c r="E102" s="269">
        <v>1573.5666666666671</v>
      </c>
      <c r="F102" s="269">
        <v>1457.7833333333335</v>
      </c>
      <c r="G102" s="269">
        <v>1370.5666666666671</v>
      </c>
      <c r="H102" s="269">
        <v>1776.5666666666671</v>
      </c>
      <c r="I102" s="269">
        <v>1863.7833333333338</v>
      </c>
      <c r="J102" s="269">
        <v>1979.5666666666671</v>
      </c>
      <c r="K102" s="268">
        <v>1748</v>
      </c>
      <c r="L102" s="268">
        <v>1545</v>
      </c>
      <c r="M102" s="268">
        <v>29.563359999999999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20.25</v>
      </c>
      <c r="D103" s="269">
        <v>20.349999999999998</v>
      </c>
      <c r="E103" s="269">
        <v>20.049999999999997</v>
      </c>
      <c r="F103" s="269">
        <v>19.849999999999998</v>
      </c>
      <c r="G103" s="269">
        <v>19.549999999999997</v>
      </c>
      <c r="H103" s="269">
        <v>20.549999999999997</v>
      </c>
      <c r="I103" s="269">
        <v>20.85</v>
      </c>
      <c r="J103" s="269">
        <v>21.049999999999997</v>
      </c>
      <c r="K103" s="268">
        <v>20.65</v>
      </c>
      <c r="L103" s="268">
        <v>20.149999999999999</v>
      </c>
      <c r="M103" s="268">
        <v>34.414670000000001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1311</v>
      </c>
      <c r="D104" s="269">
        <v>1317.4666666666667</v>
      </c>
      <c r="E104" s="269">
        <v>1297.1333333333334</v>
      </c>
      <c r="F104" s="269">
        <v>1283.2666666666667</v>
      </c>
      <c r="G104" s="269">
        <v>1262.9333333333334</v>
      </c>
      <c r="H104" s="269">
        <v>1331.3333333333335</v>
      </c>
      <c r="I104" s="269">
        <v>1351.6666666666665</v>
      </c>
      <c r="J104" s="269">
        <v>1365.5333333333335</v>
      </c>
      <c r="K104" s="268">
        <v>1337.8</v>
      </c>
      <c r="L104" s="268">
        <v>1303.5999999999999</v>
      </c>
      <c r="M104" s="268">
        <v>5.0228200000000003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655.8</v>
      </c>
      <c r="D105" s="269">
        <v>666.93333333333328</v>
      </c>
      <c r="E105" s="269">
        <v>638.86666666666656</v>
      </c>
      <c r="F105" s="269">
        <v>621.93333333333328</v>
      </c>
      <c r="G105" s="269">
        <v>593.86666666666656</v>
      </c>
      <c r="H105" s="269">
        <v>683.86666666666656</v>
      </c>
      <c r="I105" s="269">
        <v>711.93333333333339</v>
      </c>
      <c r="J105" s="269">
        <v>728.86666666666656</v>
      </c>
      <c r="K105" s="268">
        <v>695</v>
      </c>
      <c r="L105" s="268">
        <v>650</v>
      </c>
      <c r="M105" s="268">
        <v>3.2764099999999998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881.8</v>
      </c>
      <c r="D106" s="269">
        <v>883.44999999999993</v>
      </c>
      <c r="E106" s="269">
        <v>873.19999999999982</v>
      </c>
      <c r="F106" s="269">
        <v>864.59999999999991</v>
      </c>
      <c r="G106" s="269">
        <v>854.3499999999998</v>
      </c>
      <c r="H106" s="269">
        <v>892.04999999999984</v>
      </c>
      <c r="I106" s="269">
        <v>902.30000000000007</v>
      </c>
      <c r="J106" s="269">
        <v>910.89999999999986</v>
      </c>
      <c r="K106" s="268">
        <v>893.7</v>
      </c>
      <c r="L106" s="268">
        <v>874.85</v>
      </c>
      <c r="M106" s="268">
        <v>1.60297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5628.15</v>
      </c>
      <c r="D107" s="269">
        <v>5672.3833333333341</v>
      </c>
      <c r="E107" s="269">
        <v>5555.7666666666682</v>
      </c>
      <c r="F107" s="269">
        <v>5483.3833333333341</v>
      </c>
      <c r="G107" s="269">
        <v>5366.7666666666682</v>
      </c>
      <c r="H107" s="269">
        <v>5744.7666666666682</v>
      </c>
      <c r="I107" s="269">
        <v>5861.383333333335</v>
      </c>
      <c r="J107" s="269">
        <v>5933.7666666666682</v>
      </c>
      <c r="K107" s="268">
        <v>5789</v>
      </c>
      <c r="L107" s="268">
        <v>5600</v>
      </c>
      <c r="M107" s="268">
        <v>0.16428000000000001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338.4</v>
      </c>
      <c r="D108" s="269">
        <v>337.06666666666666</v>
      </c>
      <c r="E108" s="269">
        <v>330.33333333333331</v>
      </c>
      <c r="F108" s="269">
        <v>322.26666666666665</v>
      </c>
      <c r="G108" s="269">
        <v>315.5333333333333</v>
      </c>
      <c r="H108" s="269">
        <v>345.13333333333333</v>
      </c>
      <c r="I108" s="269">
        <v>351.86666666666667</v>
      </c>
      <c r="J108" s="269">
        <v>359.93333333333334</v>
      </c>
      <c r="K108" s="268">
        <v>343.8</v>
      </c>
      <c r="L108" s="268">
        <v>329</v>
      </c>
      <c r="M108" s="268">
        <v>1.78373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342.7</v>
      </c>
      <c r="D109" s="269">
        <v>344.56666666666666</v>
      </c>
      <c r="E109" s="269">
        <v>335.93333333333334</v>
      </c>
      <c r="F109" s="269">
        <v>329.16666666666669</v>
      </c>
      <c r="G109" s="269">
        <v>320.53333333333336</v>
      </c>
      <c r="H109" s="269">
        <v>351.33333333333331</v>
      </c>
      <c r="I109" s="269">
        <v>359.96666666666664</v>
      </c>
      <c r="J109" s="269">
        <v>366.73333333333329</v>
      </c>
      <c r="K109" s="268">
        <v>353.2</v>
      </c>
      <c r="L109" s="268">
        <v>337.8</v>
      </c>
      <c r="M109" s="268">
        <v>19.584530000000001</v>
      </c>
      <c r="N109" s="1"/>
      <c r="O109" s="1"/>
    </row>
    <row r="110" spans="1:15" ht="12.75" customHeight="1">
      <c r="A110" s="30">
        <v>100</v>
      </c>
      <c r="B110" s="278" t="s">
        <v>840</v>
      </c>
      <c r="C110" s="268">
        <v>422.8</v>
      </c>
      <c r="D110" s="269">
        <v>427.55</v>
      </c>
      <c r="E110" s="269">
        <v>416.25</v>
      </c>
      <c r="F110" s="269">
        <v>409.7</v>
      </c>
      <c r="G110" s="269">
        <v>398.4</v>
      </c>
      <c r="H110" s="269">
        <v>434.1</v>
      </c>
      <c r="I110" s="269">
        <v>445.40000000000009</v>
      </c>
      <c r="J110" s="269">
        <v>451.95000000000005</v>
      </c>
      <c r="K110" s="268">
        <v>438.85</v>
      </c>
      <c r="L110" s="268">
        <v>421</v>
      </c>
      <c r="M110" s="268">
        <v>1.34101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657.3</v>
      </c>
      <c r="D111" s="269">
        <v>663.66666666666663</v>
      </c>
      <c r="E111" s="269">
        <v>648.63333333333321</v>
      </c>
      <c r="F111" s="269">
        <v>639.96666666666658</v>
      </c>
      <c r="G111" s="269">
        <v>624.93333333333317</v>
      </c>
      <c r="H111" s="269">
        <v>672.33333333333326</v>
      </c>
      <c r="I111" s="269">
        <v>687.36666666666679</v>
      </c>
      <c r="J111" s="269">
        <v>696.0333333333333</v>
      </c>
      <c r="K111" s="268">
        <v>678.7</v>
      </c>
      <c r="L111" s="268">
        <v>655</v>
      </c>
      <c r="M111" s="268">
        <v>0.64405000000000001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785.65</v>
      </c>
      <c r="D112" s="269">
        <v>779.71666666666658</v>
      </c>
      <c r="E112" s="269">
        <v>770.98333333333312</v>
      </c>
      <c r="F112" s="269">
        <v>756.31666666666649</v>
      </c>
      <c r="G112" s="269">
        <v>747.58333333333303</v>
      </c>
      <c r="H112" s="269">
        <v>794.38333333333321</v>
      </c>
      <c r="I112" s="269">
        <v>803.11666666666656</v>
      </c>
      <c r="J112" s="269">
        <v>817.7833333333333</v>
      </c>
      <c r="K112" s="268">
        <v>788.45</v>
      </c>
      <c r="L112" s="268">
        <v>765.05</v>
      </c>
      <c r="M112" s="268">
        <v>11.515700000000001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1036.3</v>
      </c>
      <c r="D113" s="269">
        <v>1031.75</v>
      </c>
      <c r="E113" s="269">
        <v>1019.55</v>
      </c>
      <c r="F113" s="269">
        <v>1002.8</v>
      </c>
      <c r="G113" s="269">
        <v>990.59999999999991</v>
      </c>
      <c r="H113" s="269">
        <v>1048.5</v>
      </c>
      <c r="I113" s="269">
        <v>1060.6999999999998</v>
      </c>
      <c r="J113" s="269">
        <v>1077.45</v>
      </c>
      <c r="K113" s="268">
        <v>1043.95</v>
      </c>
      <c r="L113" s="268">
        <v>1015</v>
      </c>
      <c r="M113" s="268">
        <v>20.736730000000001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180.1</v>
      </c>
      <c r="D114" s="269">
        <v>179.4</v>
      </c>
      <c r="E114" s="269">
        <v>176.65</v>
      </c>
      <c r="F114" s="269">
        <v>173.2</v>
      </c>
      <c r="G114" s="269">
        <v>170.45</v>
      </c>
      <c r="H114" s="269">
        <v>182.85000000000002</v>
      </c>
      <c r="I114" s="269">
        <v>185.60000000000002</v>
      </c>
      <c r="J114" s="269">
        <v>189.05000000000004</v>
      </c>
      <c r="K114" s="268">
        <v>182.15</v>
      </c>
      <c r="L114" s="268">
        <v>175.95</v>
      </c>
      <c r="M114" s="268">
        <v>22.531569999999999</v>
      </c>
      <c r="N114" s="1"/>
      <c r="O114" s="1"/>
    </row>
    <row r="115" spans="1:15" ht="12.75" customHeight="1">
      <c r="A115" s="30">
        <v>105</v>
      </c>
      <c r="B115" s="278" t="s">
        <v>830</v>
      </c>
      <c r="C115" s="268">
        <v>1902.1</v>
      </c>
      <c r="D115" s="269">
        <v>1895.7</v>
      </c>
      <c r="E115" s="269">
        <v>1871.4</v>
      </c>
      <c r="F115" s="269">
        <v>1840.7</v>
      </c>
      <c r="G115" s="269">
        <v>1816.4</v>
      </c>
      <c r="H115" s="269">
        <v>1926.4</v>
      </c>
      <c r="I115" s="269">
        <v>1950.6999999999998</v>
      </c>
      <c r="J115" s="269">
        <v>1981.4</v>
      </c>
      <c r="K115" s="268">
        <v>1920</v>
      </c>
      <c r="L115" s="268">
        <v>1865</v>
      </c>
      <c r="M115" s="268">
        <v>0.97453999999999996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229.9</v>
      </c>
      <c r="D116" s="269">
        <v>230.41666666666666</v>
      </c>
      <c r="E116" s="269">
        <v>228.18333333333331</v>
      </c>
      <c r="F116" s="269">
        <v>226.46666666666664</v>
      </c>
      <c r="G116" s="269">
        <v>224.23333333333329</v>
      </c>
      <c r="H116" s="269">
        <v>232.13333333333333</v>
      </c>
      <c r="I116" s="269">
        <v>234.36666666666667</v>
      </c>
      <c r="J116" s="269">
        <v>236.08333333333334</v>
      </c>
      <c r="K116" s="268">
        <v>232.65</v>
      </c>
      <c r="L116" s="268">
        <v>228.7</v>
      </c>
      <c r="M116" s="268">
        <v>40.115969999999997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400.65</v>
      </c>
      <c r="D117" s="269">
        <v>394.31666666666666</v>
      </c>
      <c r="E117" s="269">
        <v>383.63333333333333</v>
      </c>
      <c r="F117" s="269">
        <v>366.61666666666667</v>
      </c>
      <c r="G117" s="269">
        <v>355.93333333333334</v>
      </c>
      <c r="H117" s="269">
        <v>411.33333333333331</v>
      </c>
      <c r="I117" s="269">
        <v>422.01666666666659</v>
      </c>
      <c r="J117" s="269">
        <v>439.0333333333333</v>
      </c>
      <c r="K117" s="268">
        <v>405</v>
      </c>
      <c r="L117" s="268">
        <v>377.3</v>
      </c>
      <c r="M117" s="268">
        <v>20.4617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3235.95</v>
      </c>
      <c r="D118" s="269">
        <v>3248.6666666666665</v>
      </c>
      <c r="E118" s="269">
        <v>3197.333333333333</v>
      </c>
      <c r="F118" s="269">
        <v>3158.7166666666667</v>
      </c>
      <c r="G118" s="269">
        <v>3107.3833333333332</v>
      </c>
      <c r="H118" s="269">
        <v>3287.2833333333328</v>
      </c>
      <c r="I118" s="269">
        <v>3338.6166666666659</v>
      </c>
      <c r="J118" s="269">
        <v>3377.2333333333327</v>
      </c>
      <c r="K118" s="268">
        <v>3300</v>
      </c>
      <c r="L118" s="268">
        <v>3210.05</v>
      </c>
      <c r="M118" s="268">
        <v>2.2521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1579.9</v>
      </c>
      <c r="D119" s="269">
        <v>1574.5666666666666</v>
      </c>
      <c r="E119" s="269">
        <v>1562.8333333333333</v>
      </c>
      <c r="F119" s="269">
        <v>1545.7666666666667</v>
      </c>
      <c r="G119" s="269">
        <v>1534.0333333333333</v>
      </c>
      <c r="H119" s="269">
        <v>1591.6333333333332</v>
      </c>
      <c r="I119" s="269">
        <v>1603.3666666666668</v>
      </c>
      <c r="J119" s="269">
        <v>1620.4333333333332</v>
      </c>
      <c r="K119" s="268">
        <v>1586.3</v>
      </c>
      <c r="L119" s="268">
        <v>1557.5</v>
      </c>
      <c r="M119" s="268">
        <v>1.7397100000000001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2461.5500000000002</v>
      </c>
      <c r="D120" s="269">
        <v>2477.5666666666671</v>
      </c>
      <c r="E120" s="269">
        <v>2435.1333333333341</v>
      </c>
      <c r="F120" s="269">
        <v>2408.7166666666672</v>
      </c>
      <c r="G120" s="269">
        <v>2366.2833333333342</v>
      </c>
      <c r="H120" s="269">
        <v>2503.983333333334</v>
      </c>
      <c r="I120" s="269">
        <v>2546.4166666666674</v>
      </c>
      <c r="J120" s="269">
        <v>2572.8333333333339</v>
      </c>
      <c r="K120" s="268">
        <v>2520</v>
      </c>
      <c r="L120" s="268">
        <v>2451.15</v>
      </c>
      <c r="M120" s="268">
        <v>2.3656700000000002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747.65</v>
      </c>
      <c r="D121" s="269">
        <v>747.9666666666667</v>
      </c>
      <c r="E121" s="269">
        <v>736.08333333333337</v>
      </c>
      <c r="F121" s="269">
        <v>724.51666666666665</v>
      </c>
      <c r="G121" s="269">
        <v>712.63333333333333</v>
      </c>
      <c r="H121" s="269">
        <v>759.53333333333342</v>
      </c>
      <c r="I121" s="269">
        <v>771.41666666666663</v>
      </c>
      <c r="J121" s="269">
        <v>782.98333333333346</v>
      </c>
      <c r="K121" s="268">
        <v>759.85</v>
      </c>
      <c r="L121" s="268">
        <v>736.4</v>
      </c>
      <c r="M121" s="268">
        <v>16.80817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1014.55</v>
      </c>
      <c r="D122" s="269">
        <v>1018.2833333333333</v>
      </c>
      <c r="E122" s="269">
        <v>1007.2666666666667</v>
      </c>
      <c r="F122" s="269">
        <v>999.98333333333335</v>
      </c>
      <c r="G122" s="269">
        <v>988.9666666666667</v>
      </c>
      <c r="H122" s="269">
        <v>1025.5666666666666</v>
      </c>
      <c r="I122" s="269">
        <v>1036.5833333333333</v>
      </c>
      <c r="J122" s="269">
        <v>1043.8666666666666</v>
      </c>
      <c r="K122" s="268">
        <v>1029.3</v>
      </c>
      <c r="L122" s="268">
        <v>1011</v>
      </c>
      <c r="M122" s="268">
        <v>2.7346200000000001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988.85</v>
      </c>
      <c r="D123" s="269">
        <v>998.2166666666667</v>
      </c>
      <c r="E123" s="269">
        <v>974.08333333333337</v>
      </c>
      <c r="F123" s="269">
        <v>959.31666666666672</v>
      </c>
      <c r="G123" s="269">
        <v>935.18333333333339</v>
      </c>
      <c r="H123" s="269">
        <v>1012.9833333333333</v>
      </c>
      <c r="I123" s="269">
        <v>1037.1166666666666</v>
      </c>
      <c r="J123" s="269">
        <v>1051.8833333333332</v>
      </c>
      <c r="K123" s="268">
        <v>1022.35</v>
      </c>
      <c r="L123" s="268">
        <v>983.45</v>
      </c>
      <c r="M123" s="268">
        <v>0.72924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393</v>
      </c>
      <c r="D124" s="269">
        <v>396.15000000000003</v>
      </c>
      <c r="E124" s="269">
        <v>387.90000000000009</v>
      </c>
      <c r="F124" s="269">
        <v>382.80000000000007</v>
      </c>
      <c r="G124" s="269">
        <v>374.55000000000013</v>
      </c>
      <c r="H124" s="269">
        <v>401.25000000000006</v>
      </c>
      <c r="I124" s="269">
        <v>409.49999999999994</v>
      </c>
      <c r="J124" s="269">
        <v>414.6</v>
      </c>
      <c r="K124" s="268">
        <v>404.4</v>
      </c>
      <c r="L124" s="268">
        <v>391.05</v>
      </c>
      <c r="M124" s="268">
        <v>10.80015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1202.05</v>
      </c>
      <c r="D125" s="269">
        <v>1196.8666666666666</v>
      </c>
      <c r="E125" s="269">
        <v>1180.6333333333332</v>
      </c>
      <c r="F125" s="269">
        <v>1159.2166666666667</v>
      </c>
      <c r="G125" s="269">
        <v>1142.9833333333333</v>
      </c>
      <c r="H125" s="269">
        <v>1218.2833333333331</v>
      </c>
      <c r="I125" s="269">
        <v>1234.5166666666662</v>
      </c>
      <c r="J125" s="269">
        <v>1255.9333333333329</v>
      </c>
      <c r="K125" s="268">
        <v>1213.0999999999999</v>
      </c>
      <c r="L125" s="268">
        <v>1175.45</v>
      </c>
      <c r="M125" s="268">
        <v>4.52318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826.6</v>
      </c>
      <c r="D126" s="269">
        <v>822.6</v>
      </c>
      <c r="E126" s="269">
        <v>810.2</v>
      </c>
      <c r="F126" s="269">
        <v>793.80000000000007</v>
      </c>
      <c r="G126" s="269">
        <v>781.40000000000009</v>
      </c>
      <c r="H126" s="269">
        <v>839</v>
      </c>
      <c r="I126" s="269">
        <v>851.39999999999986</v>
      </c>
      <c r="J126" s="269">
        <v>867.8</v>
      </c>
      <c r="K126" s="268">
        <v>835</v>
      </c>
      <c r="L126" s="268">
        <v>806.2</v>
      </c>
      <c r="M126" s="268">
        <v>1.1526000000000001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1047.9000000000001</v>
      </c>
      <c r="D127" s="269">
        <v>1061</v>
      </c>
      <c r="E127" s="269">
        <v>1029.9000000000001</v>
      </c>
      <c r="F127" s="269">
        <v>1011.9000000000001</v>
      </c>
      <c r="G127" s="269">
        <v>980.80000000000018</v>
      </c>
      <c r="H127" s="269">
        <v>1079</v>
      </c>
      <c r="I127" s="269">
        <v>1110.0999999999999</v>
      </c>
      <c r="J127" s="269">
        <v>1128.0999999999999</v>
      </c>
      <c r="K127" s="268">
        <v>1092.0999999999999</v>
      </c>
      <c r="L127" s="268">
        <v>1043</v>
      </c>
      <c r="M127" s="268">
        <v>0.54725999999999997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385.15</v>
      </c>
      <c r="D128" s="269">
        <v>387.55</v>
      </c>
      <c r="E128" s="269">
        <v>381.20000000000005</v>
      </c>
      <c r="F128" s="269">
        <v>377.25000000000006</v>
      </c>
      <c r="G128" s="269">
        <v>370.90000000000009</v>
      </c>
      <c r="H128" s="269">
        <v>391.5</v>
      </c>
      <c r="I128" s="269">
        <v>397.85</v>
      </c>
      <c r="J128" s="269">
        <v>401.79999999999995</v>
      </c>
      <c r="K128" s="268">
        <v>393.9</v>
      </c>
      <c r="L128" s="268">
        <v>383.6</v>
      </c>
      <c r="M128" s="268">
        <v>50.892859999999999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548.15</v>
      </c>
      <c r="D129" s="269">
        <v>546.41666666666663</v>
      </c>
      <c r="E129" s="269">
        <v>542.0333333333333</v>
      </c>
      <c r="F129" s="269">
        <v>535.91666666666663</v>
      </c>
      <c r="G129" s="269">
        <v>531.5333333333333</v>
      </c>
      <c r="H129" s="269">
        <v>552.5333333333333</v>
      </c>
      <c r="I129" s="269">
        <v>556.91666666666674</v>
      </c>
      <c r="J129" s="269">
        <v>563.0333333333333</v>
      </c>
      <c r="K129" s="268">
        <v>550.79999999999995</v>
      </c>
      <c r="L129" s="268">
        <v>540.29999999999995</v>
      </c>
      <c r="M129" s="268">
        <v>6.8582799999999997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1667.15</v>
      </c>
      <c r="D130" s="269">
        <v>1666.95</v>
      </c>
      <c r="E130" s="269">
        <v>1635.5</v>
      </c>
      <c r="F130" s="269">
        <v>1603.85</v>
      </c>
      <c r="G130" s="269">
        <v>1572.3999999999999</v>
      </c>
      <c r="H130" s="269">
        <v>1698.6000000000001</v>
      </c>
      <c r="I130" s="269">
        <v>1730.0500000000004</v>
      </c>
      <c r="J130" s="269">
        <v>1761.7000000000003</v>
      </c>
      <c r="K130" s="268">
        <v>1698.4</v>
      </c>
      <c r="L130" s="268">
        <v>1635.3</v>
      </c>
      <c r="M130" s="268">
        <v>2.0792799999999998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2071.6999999999998</v>
      </c>
      <c r="D131" s="269">
        <v>2089.083333333333</v>
      </c>
      <c r="E131" s="269">
        <v>2046.0666666666662</v>
      </c>
      <c r="F131" s="269">
        <v>2020.4333333333329</v>
      </c>
      <c r="G131" s="269">
        <v>1977.4166666666661</v>
      </c>
      <c r="H131" s="269">
        <v>2114.7166666666662</v>
      </c>
      <c r="I131" s="269">
        <v>2157.7333333333327</v>
      </c>
      <c r="J131" s="269">
        <v>2183.3666666666663</v>
      </c>
      <c r="K131" s="268">
        <v>2132.1</v>
      </c>
      <c r="L131" s="268">
        <v>2063.4499999999998</v>
      </c>
      <c r="M131" s="268">
        <v>7.7295400000000001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215.2</v>
      </c>
      <c r="D132" s="269">
        <v>216.9</v>
      </c>
      <c r="E132" s="269">
        <v>211.8</v>
      </c>
      <c r="F132" s="269">
        <v>208.4</v>
      </c>
      <c r="G132" s="269">
        <v>203.3</v>
      </c>
      <c r="H132" s="269">
        <v>220.3</v>
      </c>
      <c r="I132" s="269">
        <v>225.39999999999998</v>
      </c>
      <c r="J132" s="269">
        <v>228.8</v>
      </c>
      <c r="K132" s="268">
        <v>222</v>
      </c>
      <c r="L132" s="268">
        <v>213.5</v>
      </c>
      <c r="M132" s="268">
        <v>88.137609999999995</v>
      </c>
      <c r="N132" s="1"/>
      <c r="O132" s="1"/>
    </row>
    <row r="133" spans="1:15" ht="12.75" customHeight="1">
      <c r="A133" s="30">
        <v>123</v>
      </c>
      <c r="B133" s="278" t="s">
        <v>841</v>
      </c>
      <c r="C133" s="268">
        <v>187.55</v>
      </c>
      <c r="D133" s="269">
        <v>189.06666666666669</v>
      </c>
      <c r="E133" s="269">
        <v>183.73333333333338</v>
      </c>
      <c r="F133" s="269">
        <v>179.91666666666669</v>
      </c>
      <c r="G133" s="269">
        <v>174.58333333333337</v>
      </c>
      <c r="H133" s="269">
        <v>192.88333333333338</v>
      </c>
      <c r="I133" s="269">
        <v>198.2166666666667</v>
      </c>
      <c r="J133" s="269">
        <v>202.03333333333339</v>
      </c>
      <c r="K133" s="268">
        <v>194.4</v>
      </c>
      <c r="L133" s="268">
        <v>185.25</v>
      </c>
      <c r="M133" s="268">
        <v>22.285150000000002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51.75</v>
      </c>
      <c r="D134" s="269">
        <v>52.416666666666664</v>
      </c>
      <c r="E134" s="269">
        <v>50.93333333333333</v>
      </c>
      <c r="F134" s="269">
        <v>50.116666666666667</v>
      </c>
      <c r="G134" s="269">
        <v>48.633333333333333</v>
      </c>
      <c r="H134" s="269">
        <v>53.233333333333327</v>
      </c>
      <c r="I134" s="269">
        <v>54.716666666666661</v>
      </c>
      <c r="J134" s="269">
        <v>55.533333333333324</v>
      </c>
      <c r="K134" s="268">
        <v>53.9</v>
      </c>
      <c r="L134" s="268">
        <v>51.6</v>
      </c>
      <c r="M134" s="268">
        <v>11.72118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230.15</v>
      </c>
      <c r="D135" s="269">
        <v>231.45000000000002</v>
      </c>
      <c r="E135" s="269">
        <v>226.95000000000005</v>
      </c>
      <c r="F135" s="269">
        <v>223.75000000000003</v>
      </c>
      <c r="G135" s="269">
        <v>219.25000000000006</v>
      </c>
      <c r="H135" s="269">
        <v>234.65000000000003</v>
      </c>
      <c r="I135" s="269">
        <v>239.14999999999998</v>
      </c>
      <c r="J135" s="269">
        <v>242.35000000000002</v>
      </c>
      <c r="K135" s="268">
        <v>235.95</v>
      </c>
      <c r="L135" s="268">
        <v>228.25</v>
      </c>
      <c r="M135" s="268">
        <v>1.77061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3619.55</v>
      </c>
      <c r="D136" s="269">
        <v>3603.9833333333336</v>
      </c>
      <c r="E136" s="269">
        <v>3575.6166666666672</v>
      </c>
      <c r="F136" s="269">
        <v>3531.6833333333338</v>
      </c>
      <c r="G136" s="269">
        <v>3503.3166666666675</v>
      </c>
      <c r="H136" s="269">
        <v>3647.916666666667</v>
      </c>
      <c r="I136" s="269">
        <v>3676.2833333333338</v>
      </c>
      <c r="J136" s="269">
        <v>3720.2166666666667</v>
      </c>
      <c r="K136" s="268">
        <v>3632.35</v>
      </c>
      <c r="L136" s="268">
        <v>3560.05</v>
      </c>
      <c r="M136" s="268">
        <v>3.8615200000000001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4401.3500000000004</v>
      </c>
      <c r="D137" s="269">
        <v>4420.7</v>
      </c>
      <c r="E137" s="269">
        <v>4341.75</v>
      </c>
      <c r="F137" s="269">
        <v>4282.1500000000005</v>
      </c>
      <c r="G137" s="269">
        <v>4203.2000000000007</v>
      </c>
      <c r="H137" s="269">
        <v>4480.2999999999993</v>
      </c>
      <c r="I137" s="269">
        <v>4559.2499999999982</v>
      </c>
      <c r="J137" s="269">
        <v>4618.8499999999985</v>
      </c>
      <c r="K137" s="268">
        <v>4499.6499999999996</v>
      </c>
      <c r="L137" s="268">
        <v>4361.1000000000004</v>
      </c>
      <c r="M137" s="268">
        <v>1.44638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2281.0500000000002</v>
      </c>
      <c r="D138" s="269">
        <v>2287.5166666666669</v>
      </c>
      <c r="E138" s="269">
        <v>2258.5333333333338</v>
      </c>
      <c r="F138" s="269">
        <v>2236.0166666666669</v>
      </c>
      <c r="G138" s="269">
        <v>2207.0333333333338</v>
      </c>
      <c r="H138" s="269">
        <v>2310.0333333333338</v>
      </c>
      <c r="I138" s="269">
        <v>2339.0166666666664</v>
      </c>
      <c r="J138" s="269">
        <v>2361.5333333333338</v>
      </c>
      <c r="K138" s="268">
        <v>2316.5</v>
      </c>
      <c r="L138" s="268">
        <v>2265</v>
      </c>
      <c r="M138" s="268">
        <v>1.2963899999999999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4099.1499999999996</v>
      </c>
      <c r="D139" s="269">
        <v>4069.0666666666671</v>
      </c>
      <c r="E139" s="269">
        <v>4027.0833333333339</v>
      </c>
      <c r="F139" s="269">
        <v>3955.0166666666669</v>
      </c>
      <c r="G139" s="269">
        <v>3913.0333333333338</v>
      </c>
      <c r="H139" s="269">
        <v>4141.1333333333341</v>
      </c>
      <c r="I139" s="269">
        <v>4183.1166666666668</v>
      </c>
      <c r="J139" s="269">
        <v>4255.1833333333343</v>
      </c>
      <c r="K139" s="268">
        <v>4111.05</v>
      </c>
      <c r="L139" s="268">
        <v>3997</v>
      </c>
      <c r="M139" s="268">
        <v>3.01288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585.9</v>
      </c>
      <c r="D140" s="269">
        <v>589.68333333333339</v>
      </c>
      <c r="E140" s="269">
        <v>574.61666666666679</v>
      </c>
      <c r="F140" s="269">
        <v>563.33333333333337</v>
      </c>
      <c r="G140" s="269">
        <v>548.26666666666677</v>
      </c>
      <c r="H140" s="269">
        <v>600.96666666666681</v>
      </c>
      <c r="I140" s="269">
        <v>616.03333333333342</v>
      </c>
      <c r="J140" s="269">
        <v>627.31666666666683</v>
      </c>
      <c r="K140" s="268">
        <v>604.75</v>
      </c>
      <c r="L140" s="268">
        <v>578.4</v>
      </c>
      <c r="M140" s="268">
        <v>4.2050999999999998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183.45</v>
      </c>
      <c r="D141" s="269">
        <v>184.51666666666665</v>
      </c>
      <c r="E141" s="269">
        <v>180.43333333333331</v>
      </c>
      <c r="F141" s="269">
        <v>177.41666666666666</v>
      </c>
      <c r="G141" s="269">
        <v>173.33333333333331</v>
      </c>
      <c r="H141" s="269">
        <v>187.5333333333333</v>
      </c>
      <c r="I141" s="269">
        <v>191.61666666666667</v>
      </c>
      <c r="J141" s="269">
        <v>194.6333333333333</v>
      </c>
      <c r="K141" s="268">
        <v>188.6</v>
      </c>
      <c r="L141" s="268">
        <v>181.5</v>
      </c>
      <c r="M141" s="268">
        <v>9.0909300000000002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174.55</v>
      </c>
      <c r="D142" s="269">
        <v>173.03333333333333</v>
      </c>
      <c r="E142" s="269">
        <v>169.66666666666666</v>
      </c>
      <c r="F142" s="269">
        <v>164.78333333333333</v>
      </c>
      <c r="G142" s="269">
        <v>161.41666666666666</v>
      </c>
      <c r="H142" s="269">
        <v>177.91666666666666</v>
      </c>
      <c r="I142" s="269">
        <v>181.28333333333333</v>
      </c>
      <c r="J142" s="269">
        <v>186.16666666666666</v>
      </c>
      <c r="K142" s="268">
        <v>176.4</v>
      </c>
      <c r="L142" s="268">
        <v>168.15</v>
      </c>
      <c r="M142" s="268">
        <v>2.78579</v>
      </c>
      <c r="N142" s="1"/>
      <c r="O142" s="1"/>
    </row>
    <row r="143" spans="1:15" ht="12.75" customHeight="1">
      <c r="A143" s="30">
        <v>133</v>
      </c>
      <c r="B143" s="278" t="s">
        <v>842</v>
      </c>
      <c r="C143" s="268">
        <v>412.6</v>
      </c>
      <c r="D143" s="269">
        <v>417.05</v>
      </c>
      <c r="E143" s="269">
        <v>403.25</v>
      </c>
      <c r="F143" s="269">
        <v>393.9</v>
      </c>
      <c r="G143" s="269">
        <v>380.09999999999997</v>
      </c>
      <c r="H143" s="269">
        <v>426.40000000000003</v>
      </c>
      <c r="I143" s="269">
        <v>440.2000000000001</v>
      </c>
      <c r="J143" s="269">
        <v>449.55000000000007</v>
      </c>
      <c r="K143" s="268">
        <v>430.85</v>
      </c>
      <c r="L143" s="268">
        <v>407.7</v>
      </c>
      <c r="M143" s="268">
        <v>42.536859999999997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64.599999999999994</v>
      </c>
      <c r="D144" s="269">
        <v>64.466666666666669</v>
      </c>
      <c r="E144" s="269">
        <v>63.233333333333334</v>
      </c>
      <c r="F144" s="269">
        <v>61.866666666666667</v>
      </c>
      <c r="G144" s="269">
        <v>60.633333333333333</v>
      </c>
      <c r="H144" s="269">
        <v>65.833333333333343</v>
      </c>
      <c r="I144" s="269">
        <v>67.066666666666691</v>
      </c>
      <c r="J144" s="269">
        <v>68.433333333333337</v>
      </c>
      <c r="K144" s="268">
        <v>65.7</v>
      </c>
      <c r="L144" s="268">
        <v>63.1</v>
      </c>
      <c r="M144" s="268">
        <v>19.466460000000001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3590.25</v>
      </c>
      <c r="D145" s="269">
        <v>3572.4666666666667</v>
      </c>
      <c r="E145" s="269">
        <v>3511.2333333333336</v>
      </c>
      <c r="F145" s="269">
        <v>3432.2166666666667</v>
      </c>
      <c r="G145" s="269">
        <v>3370.9833333333336</v>
      </c>
      <c r="H145" s="269">
        <v>3651.4833333333336</v>
      </c>
      <c r="I145" s="269">
        <v>3712.7166666666662</v>
      </c>
      <c r="J145" s="269">
        <v>3791.7333333333336</v>
      </c>
      <c r="K145" s="268">
        <v>3633.7</v>
      </c>
      <c r="L145" s="268">
        <v>3493.45</v>
      </c>
      <c r="M145" s="268">
        <v>5.17408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470.6</v>
      </c>
      <c r="D146" s="269">
        <v>478.51666666666665</v>
      </c>
      <c r="E146" s="269">
        <v>460.08333333333331</v>
      </c>
      <c r="F146" s="269">
        <v>449.56666666666666</v>
      </c>
      <c r="G146" s="269">
        <v>431.13333333333333</v>
      </c>
      <c r="H146" s="269">
        <v>489.0333333333333</v>
      </c>
      <c r="I146" s="269">
        <v>507.4666666666667</v>
      </c>
      <c r="J146" s="269">
        <v>517.98333333333335</v>
      </c>
      <c r="K146" s="268">
        <v>496.95</v>
      </c>
      <c r="L146" s="268">
        <v>468</v>
      </c>
      <c r="M146" s="268">
        <v>7.53864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490.3</v>
      </c>
      <c r="D147" s="269">
        <v>486.15000000000003</v>
      </c>
      <c r="E147" s="269">
        <v>477.40000000000009</v>
      </c>
      <c r="F147" s="269">
        <v>464.50000000000006</v>
      </c>
      <c r="G147" s="269">
        <v>455.75000000000011</v>
      </c>
      <c r="H147" s="269">
        <v>499.05000000000007</v>
      </c>
      <c r="I147" s="269">
        <v>507.79999999999995</v>
      </c>
      <c r="J147" s="269">
        <v>520.70000000000005</v>
      </c>
      <c r="K147" s="268">
        <v>494.9</v>
      </c>
      <c r="L147" s="268">
        <v>473.25</v>
      </c>
      <c r="M147" s="268">
        <v>1.4987999999999999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1424.65</v>
      </c>
      <c r="D148" s="269">
        <v>1435.3666666666668</v>
      </c>
      <c r="E148" s="269">
        <v>1398.6333333333337</v>
      </c>
      <c r="F148" s="269">
        <v>1372.6166666666668</v>
      </c>
      <c r="G148" s="269">
        <v>1335.8833333333337</v>
      </c>
      <c r="H148" s="269">
        <v>1461.3833333333337</v>
      </c>
      <c r="I148" s="269">
        <v>1498.1166666666668</v>
      </c>
      <c r="J148" s="269">
        <v>1524.1333333333337</v>
      </c>
      <c r="K148" s="268">
        <v>1472.1</v>
      </c>
      <c r="L148" s="268">
        <v>1409.35</v>
      </c>
      <c r="M148" s="268">
        <v>0.72524999999999995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66.55</v>
      </c>
      <c r="D149" s="269">
        <v>66.616666666666674</v>
      </c>
      <c r="E149" s="269">
        <v>65.733333333333348</v>
      </c>
      <c r="F149" s="269">
        <v>64.916666666666671</v>
      </c>
      <c r="G149" s="269">
        <v>64.033333333333346</v>
      </c>
      <c r="H149" s="269">
        <v>67.433333333333351</v>
      </c>
      <c r="I149" s="269">
        <v>68.316666666666677</v>
      </c>
      <c r="J149" s="269">
        <v>69.133333333333354</v>
      </c>
      <c r="K149" s="268">
        <v>67.5</v>
      </c>
      <c r="L149" s="268">
        <v>65.8</v>
      </c>
      <c r="M149" s="268">
        <v>8.1075900000000001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102.1</v>
      </c>
      <c r="D150" s="269">
        <v>101.88333333333333</v>
      </c>
      <c r="E150" s="269">
        <v>100.31666666666665</v>
      </c>
      <c r="F150" s="269">
        <v>98.533333333333317</v>
      </c>
      <c r="G150" s="269">
        <v>96.96666666666664</v>
      </c>
      <c r="H150" s="269">
        <v>103.66666666666666</v>
      </c>
      <c r="I150" s="269">
        <v>105.23333333333332</v>
      </c>
      <c r="J150" s="269">
        <v>107.01666666666667</v>
      </c>
      <c r="K150" s="268">
        <v>103.45</v>
      </c>
      <c r="L150" s="268">
        <v>100.1</v>
      </c>
      <c r="M150" s="268">
        <v>5.5868099999999998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49.75</v>
      </c>
      <c r="D151" s="269">
        <v>49.816666666666663</v>
      </c>
      <c r="E151" s="269">
        <v>49.083333333333329</v>
      </c>
      <c r="F151" s="269">
        <v>48.416666666666664</v>
      </c>
      <c r="G151" s="269">
        <v>47.68333333333333</v>
      </c>
      <c r="H151" s="269">
        <v>50.483333333333327</v>
      </c>
      <c r="I151" s="269">
        <v>51.216666666666661</v>
      </c>
      <c r="J151" s="269">
        <v>51.883333333333326</v>
      </c>
      <c r="K151" s="268">
        <v>50.55</v>
      </c>
      <c r="L151" s="268">
        <v>49.15</v>
      </c>
      <c r="M151" s="268">
        <v>10.69308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693.25</v>
      </c>
      <c r="D152" s="269">
        <v>698.81666666666661</v>
      </c>
      <c r="E152" s="269">
        <v>679.43333333333317</v>
      </c>
      <c r="F152" s="269">
        <v>665.61666666666656</v>
      </c>
      <c r="G152" s="269">
        <v>646.23333333333312</v>
      </c>
      <c r="H152" s="269">
        <v>712.63333333333321</v>
      </c>
      <c r="I152" s="269">
        <v>732.01666666666665</v>
      </c>
      <c r="J152" s="269">
        <v>745.83333333333326</v>
      </c>
      <c r="K152" s="268">
        <v>718.2</v>
      </c>
      <c r="L152" s="268">
        <v>685</v>
      </c>
      <c r="M152" s="268">
        <v>0.56511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2085.6999999999998</v>
      </c>
      <c r="D153" s="269">
        <v>2046.1833333333332</v>
      </c>
      <c r="E153" s="269">
        <v>1969.5166666666664</v>
      </c>
      <c r="F153" s="269">
        <v>1853.3333333333333</v>
      </c>
      <c r="G153" s="269">
        <v>1776.6666666666665</v>
      </c>
      <c r="H153" s="269">
        <v>2162.3666666666663</v>
      </c>
      <c r="I153" s="269">
        <v>2239.0333333333328</v>
      </c>
      <c r="J153" s="269">
        <v>2355.2166666666662</v>
      </c>
      <c r="K153" s="268">
        <v>2122.85</v>
      </c>
      <c r="L153" s="268">
        <v>1930</v>
      </c>
      <c r="M153" s="268">
        <v>38.07647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165.5</v>
      </c>
      <c r="D154" s="269">
        <v>166.06666666666669</v>
      </c>
      <c r="E154" s="269">
        <v>163.83333333333337</v>
      </c>
      <c r="F154" s="269">
        <v>162.16666666666669</v>
      </c>
      <c r="G154" s="269">
        <v>159.93333333333337</v>
      </c>
      <c r="H154" s="269">
        <v>167.73333333333338</v>
      </c>
      <c r="I154" s="269">
        <v>169.96666666666667</v>
      </c>
      <c r="J154" s="269">
        <v>171.63333333333338</v>
      </c>
      <c r="K154" s="268">
        <v>168.3</v>
      </c>
      <c r="L154" s="268">
        <v>164.4</v>
      </c>
      <c r="M154" s="268">
        <v>24.732250000000001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273.8</v>
      </c>
      <c r="D155" s="269">
        <v>273.33333333333331</v>
      </c>
      <c r="E155" s="269">
        <v>269.71666666666664</v>
      </c>
      <c r="F155" s="269">
        <v>265.63333333333333</v>
      </c>
      <c r="G155" s="269">
        <v>262.01666666666665</v>
      </c>
      <c r="H155" s="269">
        <v>277.41666666666663</v>
      </c>
      <c r="I155" s="269">
        <v>281.0333333333333</v>
      </c>
      <c r="J155" s="269">
        <v>285.11666666666662</v>
      </c>
      <c r="K155" s="268">
        <v>276.95</v>
      </c>
      <c r="L155" s="268">
        <v>269.25</v>
      </c>
      <c r="M155" s="268">
        <v>0.66400000000000003</v>
      </c>
      <c r="N155" s="1"/>
      <c r="O155" s="1"/>
    </row>
    <row r="156" spans="1:15" ht="12.75" customHeight="1">
      <c r="A156" s="30">
        <v>146</v>
      </c>
      <c r="B156" s="278" t="s">
        <v>831</v>
      </c>
      <c r="C156" s="268">
        <v>1337.75</v>
      </c>
      <c r="D156" s="269">
        <v>1346.5166666666667</v>
      </c>
      <c r="E156" s="269">
        <v>1324.2333333333333</v>
      </c>
      <c r="F156" s="269">
        <v>1310.7166666666667</v>
      </c>
      <c r="G156" s="269">
        <v>1288.4333333333334</v>
      </c>
      <c r="H156" s="269">
        <v>1360.0333333333333</v>
      </c>
      <c r="I156" s="269">
        <v>1382.3166666666666</v>
      </c>
      <c r="J156" s="269">
        <v>1395.8333333333333</v>
      </c>
      <c r="K156" s="268">
        <v>1368.8</v>
      </c>
      <c r="L156" s="268">
        <v>1333</v>
      </c>
      <c r="M156" s="268">
        <v>2.0891799999999998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122.6</v>
      </c>
      <c r="D157" s="269">
        <v>122.33333333333333</v>
      </c>
      <c r="E157" s="269">
        <v>121.06666666666666</v>
      </c>
      <c r="F157" s="269">
        <v>119.53333333333333</v>
      </c>
      <c r="G157" s="269">
        <v>118.26666666666667</v>
      </c>
      <c r="H157" s="269">
        <v>123.86666666666666</v>
      </c>
      <c r="I157" s="269">
        <v>125.13333333333334</v>
      </c>
      <c r="J157" s="269">
        <v>126.66666666666666</v>
      </c>
      <c r="K157" s="268">
        <v>123.6</v>
      </c>
      <c r="L157" s="268">
        <v>120.8</v>
      </c>
      <c r="M157" s="268">
        <v>99.365030000000004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120.6</v>
      </c>
      <c r="D158" s="269">
        <v>121.81666666666666</v>
      </c>
      <c r="E158" s="269">
        <v>118.78333333333333</v>
      </c>
      <c r="F158" s="269">
        <v>116.96666666666667</v>
      </c>
      <c r="G158" s="269">
        <v>113.93333333333334</v>
      </c>
      <c r="H158" s="269">
        <v>123.63333333333333</v>
      </c>
      <c r="I158" s="269">
        <v>126.66666666666666</v>
      </c>
      <c r="J158" s="269">
        <v>128.48333333333332</v>
      </c>
      <c r="K158" s="268">
        <v>124.85</v>
      </c>
      <c r="L158" s="268">
        <v>120</v>
      </c>
      <c r="M158" s="268">
        <v>1.4604900000000001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6921.35</v>
      </c>
      <c r="D159" s="269">
        <v>6951.8</v>
      </c>
      <c r="E159" s="269">
        <v>6849.55</v>
      </c>
      <c r="F159" s="269">
        <v>6777.75</v>
      </c>
      <c r="G159" s="269">
        <v>6675.5</v>
      </c>
      <c r="H159" s="269">
        <v>7023.6</v>
      </c>
      <c r="I159" s="269">
        <v>7125.85</v>
      </c>
      <c r="J159" s="269">
        <v>7197.6500000000005</v>
      </c>
      <c r="K159" s="268">
        <v>7054.05</v>
      </c>
      <c r="L159" s="268">
        <v>6880</v>
      </c>
      <c r="M159" s="268">
        <v>0.61890999999999996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462.95</v>
      </c>
      <c r="D160" s="269">
        <v>466.15000000000003</v>
      </c>
      <c r="E160" s="269">
        <v>457.30000000000007</v>
      </c>
      <c r="F160" s="269">
        <v>451.65000000000003</v>
      </c>
      <c r="G160" s="269">
        <v>442.80000000000007</v>
      </c>
      <c r="H160" s="269">
        <v>471.80000000000007</v>
      </c>
      <c r="I160" s="269">
        <v>480.65000000000009</v>
      </c>
      <c r="J160" s="269">
        <v>486.30000000000007</v>
      </c>
      <c r="K160" s="268">
        <v>475</v>
      </c>
      <c r="L160" s="268">
        <v>460.5</v>
      </c>
      <c r="M160" s="268">
        <v>2.8857400000000002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140.15</v>
      </c>
      <c r="D161" s="269">
        <v>140.91666666666666</v>
      </c>
      <c r="E161" s="269">
        <v>138.43333333333331</v>
      </c>
      <c r="F161" s="269">
        <v>136.71666666666664</v>
      </c>
      <c r="G161" s="269">
        <v>134.23333333333329</v>
      </c>
      <c r="H161" s="269">
        <v>142.63333333333333</v>
      </c>
      <c r="I161" s="269">
        <v>145.11666666666667</v>
      </c>
      <c r="J161" s="269">
        <v>146.83333333333334</v>
      </c>
      <c r="K161" s="268">
        <v>143.4</v>
      </c>
      <c r="L161" s="268">
        <v>139.19999999999999</v>
      </c>
      <c r="M161" s="268">
        <v>5.0637400000000001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106.6</v>
      </c>
      <c r="D162" s="269">
        <v>107.26666666666665</v>
      </c>
      <c r="E162" s="269">
        <v>105.68333333333331</v>
      </c>
      <c r="F162" s="269">
        <v>104.76666666666665</v>
      </c>
      <c r="G162" s="269">
        <v>103.18333333333331</v>
      </c>
      <c r="H162" s="269">
        <v>108.18333333333331</v>
      </c>
      <c r="I162" s="269">
        <v>109.76666666666665</v>
      </c>
      <c r="J162" s="269">
        <v>110.68333333333331</v>
      </c>
      <c r="K162" s="268">
        <v>108.85</v>
      </c>
      <c r="L162" s="268">
        <v>106.35</v>
      </c>
      <c r="M162" s="268">
        <v>20.83267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321.05</v>
      </c>
      <c r="D163" s="269">
        <v>312.68333333333334</v>
      </c>
      <c r="E163" s="269">
        <v>300.36666666666667</v>
      </c>
      <c r="F163" s="269">
        <v>279.68333333333334</v>
      </c>
      <c r="G163" s="269">
        <v>267.36666666666667</v>
      </c>
      <c r="H163" s="269">
        <v>333.36666666666667</v>
      </c>
      <c r="I163" s="269">
        <v>345.68333333333339</v>
      </c>
      <c r="J163" s="269">
        <v>366.36666666666667</v>
      </c>
      <c r="K163" s="268">
        <v>325</v>
      </c>
      <c r="L163" s="268">
        <v>292</v>
      </c>
      <c r="M163" s="268">
        <v>65.378479999999996</v>
      </c>
      <c r="N163" s="1"/>
      <c r="O163" s="1"/>
    </row>
    <row r="164" spans="1:15" ht="12.75" customHeight="1">
      <c r="A164" s="30">
        <v>154</v>
      </c>
      <c r="B164" s="278" t="s">
        <v>843</v>
      </c>
      <c r="C164" s="268">
        <v>1280.4000000000001</v>
      </c>
      <c r="D164" s="269">
        <v>1283.8166666666668</v>
      </c>
      <c r="E164" s="269">
        <v>1262.6833333333336</v>
      </c>
      <c r="F164" s="269">
        <v>1244.9666666666667</v>
      </c>
      <c r="G164" s="269">
        <v>1223.8333333333335</v>
      </c>
      <c r="H164" s="269">
        <v>1301.5333333333338</v>
      </c>
      <c r="I164" s="269">
        <v>1322.666666666667</v>
      </c>
      <c r="J164" s="269">
        <v>1340.3833333333339</v>
      </c>
      <c r="K164" s="268">
        <v>1304.95</v>
      </c>
      <c r="L164" s="268">
        <v>1266.0999999999999</v>
      </c>
      <c r="M164" s="268">
        <v>1.81752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90</v>
      </c>
      <c r="D165" s="269">
        <v>90.683333333333337</v>
      </c>
      <c r="E165" s="269">
        <v>89.116666666666674</v>
      </c>
      <c r="F165" s="269">
        <v>88.233333333333334</v>
      </c>
      <c r="G165" s="269">
        <v>86.666666666666671</v>
      </c>
      <c r="H165" s="269">
        <v>91.566666666666677</v>
      </c>
      <c r="I165" s="269">
        <v>93.13333333333334</v>
      </c>
      <c r="J165" s="269">
        <v>94.01666666666668</v>
      </c>
      <c r="K165" s="268">
        <v>92.25</v>
      </c>
      <c r="L165" s="268">
        <v>89.8</v>
      </c>
      <c r="M165" s="268">
        <v>83.721779999999995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1850.2</v>
      </c>
      <c r="D166" s="269">
        <v>1858.5666666666666</v>
      </c>
      <c r="E166" s="269">
        <v>1822.4333333333332</v>
      </c>
      <c r="F166" s="269">
        <v>1794.6666666666665</v>
      </c>
      <c r="G166" s="269">
        <v>1758.5333333333331</v>
      </c>
      <c r="H166" s="269">
        <v>1886.3333333333333</v>
      </c>
      <c r="I166" s="269">
        <v>1922.4666666666665</v>
      </c>
      <c r="J166" s="269">
        <v>1950.2333333333333</v>
      </c>
      <c r="K166" s="268">
        <v>1894.7</v>
      </c>
      <c r="L166" s="268">
        <v>1830.8</v>
      </c>
      <c r="M166" s="268">
        <v>0.76187000000000005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38.799999999999997</v>
      </c>
      <c r="D167" s="269">
        <v>38.666666666666664</v>
      </c>
      <c r="E167" s="269">
        <v>37.983333333333327</v>
      </c>
      <c r="F167" s="269">
        <v>37.166666666666664</v>
      </c>
      <c r="G167" s="269">
        <v>36.483333333333327</v>
      </c>
      <c r="H167" s="269">
        <v>39.483333333333327</v>
      </c>
      <c r="I167" s="269">
        <v>40.166666666666664</v>
      </c>
      <c r="J167" s="269">
        <v>40.983333333333327</v>
      </c>
      <c r="K167" s="268">
        <v>39.35</v>
      </c>
      <c r="L167" s="268">
        <v>37.85</v>
      </c>
      <c r="M167" s="268">
        <v>80.856650000000002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3165.1</v>
      </c>
      <c r="D168" s="269">
        <v>3168.2833333333333</v>
      </c>
      <c r="E168" s="269">
        <v>3111.9166666666665</v>
      </c>
      <c r="F168" s="269">
        <v>3058.7333333333331</v>
      </c>
      <c r="G168" s="269">
        <v>3002.3666666666663</v>
      </c>
      <c r="H168" s="269">
        <v>3221.4666666666667</v>
      </c>
      <c r="I168" s="269">
        <v>3277.8333333333335</v>
      </c>
      <c r="J168" s="269">
        <v>3331.0166666666669</v>
      </c>
      <c r="K168" s="268">
        <v>3224.65</v>
      </c>
      <c r="L168" s="268">
        <v>3115.1</v>
      </c>
      <c r="M168" s="268">
        <v>0.52381999999999995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3447.1</v>
      </c>
      <c r="D169" s="269">
        <v>3455.5</v>
      </c>
      <c r="E169" s="269">
        <v>3402.05</v>
      </c>
      <c r="F169" s="269">
        <v>3357</v>
      </c>
      <c r="G169" s="269">
        <v>3303.55</v>
      </c>
      <c r="H169" s="269">
        <v>3500.55</v>
      </c>
      <c r="I169" s="269">
        <v>3554</v>
      </c>
      <c r="J169" s="269">
        <v>3599.05</v>
      </c>
      <c r="K169" s="268">
        <v>3508.95</v>
      </c>
      <c r="L169" s="268">
        <v>3410.45</v>
      </c>
      <c r="M169" s="268">
        <v>0.1069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124.75</v>
      </c>
      <c r="D170" s="269">
        <v>124.01666666666667</v>
      </c>
      <c r="E170" s="269">
        <v>122.43333333333334</v>
      </c>
      <c r="F170" s="269">
        <v>120.11666666666667</v>
      </c>
      <c r="G170" s="269">
        <v>118.53333333333335</v>
      </c>
      <c r="H170" s="269">
        <v>126.33333333333333</v>
      </c>
      <c r="I170" s="269">
        <v>127.91666666666667</v>
      </c>
      <c r="J170" s="269">
        <v>130.23333333333332</v>
      </c>
      <c r="K170" s="268">
        <v>125.6</v>
      </c>
      <c r="L170" s="268">
        <v>121.7</v>
      </c>
      <c r="M170" s="268">
        <v>2.2751700000000001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2246.85</v>
      </c>
      <c r="D171" s="269">
        <v>2256.4166666666665</v>
      </c>
      <c r="E171" s="269">
        <v>2213.1833333333329</v>
      </c>
      <c r="F171" s="269">
        <v>2179.5166666666664</v>
      </c>
      <c r="G171" s="269">
        <v>2136.2833333333328</v>
      </c>
      <c r="H171" s="269">
        <v>2290.083333333333</v>
      </c>
      <c r="I171" s="269">
        <v>2333.3166666666666</v>
      </c>
      <c r="J171" s="269">
        <v>2366.9833333333331</v>
      </c>
      <c r="K171" s="268">
        <v>2299.65</v>
      </c>
      <c r="L171" s="268">
        <v>2222.75</v>
      </c>
      <c r="M171" s="268">
        <v>2.0575800000000002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1408.6</v>
      </c>
      <c r="D172" s="269">
        <v>1415.4833333333333</v>
      </c>
      <c r="E172" s="269">
        <v>1396.1166666666668</v>
      </c>
      <c r="F172" s="269">
        <v>1383.6333333333334</v>
      </c>
      <c r="G172" s="269">
        <v>1364.2666666666669</v>
      </c>
      <c r="H172" s="269">
        <v>1427.9666666666667</v>
      </c>
      <c r="I172" s="269">
        <v>1447.333333333333</v>
      </c>
      <c r="J172" s="269">
        <v>1459.8166666666666</v>
      </c>
      <c r="K172" s="268">
        <v>1434.85</v>
      </c>
      <c r="L172" s="268">
        <v>1403</v>
      </c>
      <c r="M172" s="268">
        <v>0.19806000000000001</v>
      </c>
      <c r="N172" s="1"/>
      <c r="O172" s="1"/>
    </row>
    <row r="173" spans="1:15" ht="12.75" customHeight="1">
      <c r="A173" s="30">
        <v>163</v>
      </c>
      <c r="B173" s="278" t="s">
        <v>844</v>
      </c>
      <c r="C173" s="268">
        <v>412.15</v>
      </c>
      <c r="D173" s="269">
        <v>414.68333333333339</v>
      </c>
      <c r="E173" s="269">
        <v>408.56666666666678</v>
      </c>
      <c r="F173" s="269">
        <v>404.98333333333341</v>
      </c>
      <c r="G173" s="269">
        <v>398.86666666666679</v>
      </c>
      <c r="H173" s="269">
        <v>418.26666666666677</v>
      </c>
      <c r="I173" s="269">
        <v>424.38333333333333</v>
      </c>
      <c r="J173" s="269">
        <v>427.96666666666675</v>
      </c>
      <c r="K173" s="268">
        <v>420.8</v>
      </c>
      <c r="L173" s="268">
        <v>411.1</v>
      </c>
      <c r="M173" s="268">
        <v>0.73331000000000002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370.3</v>
      </c>
      <c r="D174" s="269">
        <v>370.45</v>
      </c>
      <c r="E174" s="269">
        <v>366.4</v>
      </c>
      <c r="F174" s="269">
        <v>362.5</v>
      </c>
      <c r="G174" s="269">
        <v>358.45</v>
      </c>
      <c r="H174" s="269">
        <v>374.34999999999997</v>
      </c>
      <c r="I174" s="269">
        <v>378.40000000000003</v>
      </c>
      <c r="J174" s="269">
        <v>382.29999999999995</v>
      </c>
      <c r="K174" s="268">
        <v>374.5</v>
      </c>
      <c r="L174" s="268">
        <v>366.55</v>
      </c>
      <c r="M174" s="268">
        <v>5.6530899999999997</v>
      </c>
      <c r="N174" s="1"/>
      <c r="O174" s="1"/>
    </row>
    <row r="175" spans="1:15" ht="12.75" customHeight="1">
      <c r="A175" s="30">
        <v>165</v>
      </c>
      <c r="B175" s="278" t="s">
        <v>845</v>
      </c>
      <c r="C175" s="268">
        <v>1246.55</v>
      </c>
      <c r="D175" s="269">
        <v>1250.3666666666666</v>
      </c>
      <c r="E175" s="269">
        <v>1211.0333333333331</v>
      </c>
      <c r="F175" s="269">
        <v>1175.5166666666664</v>
      </c>
      <c r="G175" s="269">
        <v>1136.1833333333329</v>
      </c>
      <c r="H175" s="269">
        <v>1285.8833333333332</v>
      </c>
      <c r="I175" s="269">
        <v>1325.2166666666667</v>
      </c>
      <c r="J175" s="269">
        <v>1360.7333333333333</v>
      </c>
      <c r="K175" s="268">
        <v>1289.7</v>
      </c>
      <c r="L175" s="268">
        <v>1214.8499999999999</v>
      </c>
      <c r="M175" s="268">
        <v>0.69942000000000004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1122.95</v>
      </c>
      <c r="D176" s="269">
        <v>1117.7666666666667</v>
      </c>
      <c r="E176" s="269">
        <v>1084.1833333333334</v>
      </c>
      <c r="F176" s="269">
        <v>1045.4166666666667</v>
      </c>
      <c r="G176" s="269">
        <v>1011.8333333333335</v>
      </c>
      <c r="H176" s="269">
        <v>1156.5333333333333</v>
      </c>
      <c r="I176" s="269">
        <v>1190.1166666666668</v>
      </c>
      <c r="J176" s="269">
        <v>1228.8833333333332</v>
      </c>
      <c r="K176" s="268">
        <v>1151.3499999999999</v>
      </c>
      <c r="L176" s="268">
        <v>1079</v>
      </c>
      <c r="M176" s="268">
        <v>0.74634999999999996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521.20000000000005</v>
      </c>
      <c r="D177" s="269">
        <v>519.48333333333335</v>
      </c>
      <c r="E177" s="269">
        <v>513.9666666666667</v>
      </c>
      <c r="F177" s="269">
        <v>506.73333333333335</v>
      </c>
      <c r="G177" s="269">
        <v>501.2166666666667</v>
      </c>
      <c r="H177" s="269">
        <v>526.7166666666667</v>
      </c>
      <c r="I177" s="269">
        <v>532.23333333333335</v>
      </c>
      <c r="J177" s="269">
        <v>539.4666666666667</v>
      </c>
      <c r="K177" s="268">
        <v>525</v>
      </c>
      <c r="L177" s="268">
        <v>512.25</v>
      </c>
      <c r="M177" s="268">
        <v>0.85967000000000005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900.15</v>
      </c>
      <c r="D178" s="269">
        <v>895.46666666666658</v>
      </c>
      <c r="E178" s="269">
        <v>886.88333333333321</v>
      </c>
      <c r="F178" s="269">
        <v>873.61666666666667</v>
      </c>
      <c r="G178" s="269">
        <v>865.0333333333333</v>
      </c>
      <c r="H178" s="269">
        <v>908.73333333333312</v>
      </c>
      <c r="I178" s="269">
        <v>917.31666666666638</v>
      </c>
      <c r="J178" s="269">
        <v>930.58333333333303</v>
      </c>
      <c r="K178" s="268">
        <v>904.05</v>
      </c>
      <c r="L178" s="268">
        <v>882.2</v>
      </c>
      <c r="M178" s="268">
        <v>11.414960000000001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463.4</v>
      </c>
      <c r="D179" s="269">
        <v>465.13333333333338</v>
      </c>
      <c r="E179" s="269">
        <v>458.76666666666677</v>
      </c>
      <c r="F179" s="269">
        <v>454.13333333333338</v>
      </c>
      <c r="G179" s="269">
        <v>447.76666666666677</v>
      </c>
      <c r="H179" s="269">
        <v>469.76666666666677</v>
      </c>
      <c r="I179" s="269">
        <v>476.13333333333344</v>
      </c>
      <c r="J179" s="269">
        <v>480.76666666666677</v>
      </c>
      <c r="K179" s="268">
        <v>471.5</v>
      </c>
      <c r="L179" s="268">
        <v>460.5</v>
      </c>
      <c r="M179" s="268">
        <v>2.88693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1308.5999999999999</v>
      </c>
      <c r="D180" s="269">
        <v>1318.1666666666667</v>
      </c>
      <c r="E180" s="269">
        <v>1296.4333333333334</v>
      </c>
      <c r="F180" s="269">
        <v>1284.2666666666667</v>
      </c>
      <c r="G180" s="269">
        <v>1262.5333333333333</v>
      </c>
      <c r="H180" s="269">
        <v>1330.3333333333335</v>
      </c>
      <c r="I180" s="269">
        <v>1352.0666666666666</v>
      </c>
      <c r="J180" s="269">
        <v>1364.2333333333336</v>
      </c>
      <c r="K180" s="268">
        <v>1339.9</v>
      </c>
      <c r="L180" s="268">
        <v>1306</v>
      </c>
      <c r="M180" s="268">
        <v>5.7586199999999996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320.25</v>
      </c>
      <c r="D181" s="269">
        <v>321.45</v>
      </c>
      <c r="E181" s="269">
        <v>315.89999999999998</v>
      </c>
      <c r="F181" s="269">
        <v>311.55</v>
      </c>
      <c r="G181" s="269">
        <v>306</v>
      </c>
      <c r="H181" s="269">
        <v>325.79999999999995</v>
      </c>
      <c r="I181" s="269">
        <v>331.35</v>
      </c>
      <c r="J181" s="269">
        <v>335.69999999999993</v>
      </c>
      <c r="K181" s="268">
        <v>327</v>
      </c>
      <c r="L181" s="268">
        <v>317.10000000000002</v>
      </c>
      <c r="M181" s="268">
        <v>46.360900000000001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381.8</v>
      </c>
      <c r="D182" s="269">
        <v>385.59999999999997</v>
      </c>
      <c r="E182" s="269">
        <v>377.19999999999993</v>
      </c>
      <c r="F182" s="269">
        <v>372.59999999999997</v>
      </c>
      <c r="G182" s="269">
        <v>364.19999999999993</v>
      </c>
      <c r="H182" s="269">
        <v>390.19999999999993</v>
      </c>
      <c r="I182" s="269">
        <v>398.59999999999991</v>
      </c>
      <c r="J182" s="269">
        <v>403.19999999999993</v>
      </c>
      <c r="K182" s="268">
        <v>394</v>
      </c>
      <c r="L182" s="268">
        <v>381</v>
      </c>
      <c r="M182" s="268">
        <v>2.8005800000000001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1749.35</v>
      </c>
      <c r="D183" s="269">
        <v>1746.3</v>
      </c>
      <c r="E183" s="269">
        <v>1729.6499999999999</v>
      </c>
      <c r="F183" s="269">
        <v>1709.9499999999998</v>
      </c>
      <c r="G183" s="269">
        <v>1693.2999999999997</v>
      </c>
      <c r="H183" s="269">
        <v>1766</v>
      </c>
      <c r="I183" s="269">
        <v>1782.65</v>
      </c>
      <c r="J183" s="269">
        <v>1802.3500000000001</v>
      </c>
      <c r="K183" s="268">
        <v>1762.95</v>
      </c>
      <c r="L183" s="268">
        <v>1726.6</v>
      </c>
      <c r="M183" s="268">
        <v>5.1533100000000003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530.25</v>
      </c>
      <c r="D184" s="269">
        <v>532.7166666666667</v>
      </c>
      <c r="E184" s="269">
        <v>522.63333333333344</v>
      </c>
      <c r="F184" s="269">
        <v>515.01666666666677</v>
      </c>
      <c r="G184" s="269">
        <v>504.93333333333351</v>
      </c>
      <c r="H184" s="269">
        <v>540.33333333333337</v>
      </c>
      <c r="I184" s="269">
        <v>550.41666666666663</v>
      </c>
      <c r="J184" s="269">
        <v>558.0333333333333</v>
      </c>
      <c r="K184" s="268">
        <v>542.79999999999995</v>
      </c>
      <c r="L184" s="268">
        <v>525.1</v>
      </c>
      <c r="M184" s="268">
        <v>2.3887499999999999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2196.8000000000002</v>
      </c>
      <c r="D185" s="269">
        <v>2207.4333333333334</v>
      </c>
      <c r="E185" s="269">
        <v>2169.8666666666668</v>
      </c>
      <c r="F185" s="269">
        <v>2142.9333333333334</v>
      </c>
      <c r="G185" s="269">
        <v>2105.3666666666668</v>
      </c>
      <c r="H185" s="269">
        <v>2234.3666666666668</v>
      </c>
      <c r="I185" s="269">
        <v>2271.9333333333334</v>
      </c>
      <c r="J185" s="269">
        <v>2298.8666666666668</v>
      </c>
      <c r="K185" s="268">
        <v>2245</v>
      </c>
      <c r="L185" s="268">
        <v>2180.5</v>
      </c>
      <c r="M185" s="268">
        <v>0.59201999999999999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903.5</v>
      </c>
      <c r="D186" s="269">
        <v>909.08333333333337</v>
      </c>
      <c r="E186" s="269">
        <v>891.41666666666674</v>
      </c>
      <c r="F186" s="269">
        <v>879.33333333333337</v>
      </c>
      <c r="G186" s="269">
        <v>861.66666666666674</v>
      </c>
      <c r="H186" s="269">
        <v>921.16666666666674</v>
      </c>
      <c r="I186" s="269">
        <v>938.83333333333348</v>
      </c>
      <c r="J186" s="269">
        <v>950.91666666666674</v>
      </c>
      <c r="K186" s="268">
        <v>926.75</v>
      </c>
      <c r="L186" s="268">
        <v>897</v>
      </c>
      <c r="M186" s="268">
        <v>2.2702200000000001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275.8</v>
      </c>
      <c r="D187" s="269">
        <v>279.09999999999997</v>
      </c>
      <c r="E187" s="269">
        <v>271.69999999999993</v>
      </c>
      <c r="F187" s="269">
        <v>267.59999999999997</v>
      </c>
      <c r="G187" s="269">
        <v>260.19999999999993</v>
      </c>
      <c r="H187" s="269">
        <v>283.19999999999993</v>
      </c>
      <c r="I187" s="269">
        <v>290.59999999999991</v>
      </c>
      <c r="J187" s="269">
        <v>294.69999999999993</v>
      </c>
      <c r="K187" s="268">
        <v>286.5</v>
      </c>
      <c r="L187" s="268">
        <v>275</v>
      </c>
      <c r="M187" s="268">
        <v>3.3486500000000001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3661.45</v>
      </c>
      <c r="D188" s="269">
        <v>3639.2000000000003</v>
      </c>
      <c r="E188" s="269">
        <v>3543.2500000000005</v>
      </c>
      <c r="F188" s="269">
        <v>3425.05</v>
      </c>
      <c r="G188" s="269">
        <v>3329.1000000000004</v>
      </c>
      <c r="H188" s="269">
        <v>3757.4000000000005</v>
      </c>
      <c r="I188" s="269">
        <v>3853.3500000000004</v>
      </c>
      <c r="J188" s="269">
        <v>3971.5500000000006</v>
      </c>
      <c r="K188" s="268">
        <v>3735.15</v>
      </c>
      <c r="L188" s="268">
        <v>3521</v>
      </c>
      <c r="M188" s="268">
        <v>2.6283400000000001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498</v>
      </c>
      <c r="D189" s="269">
        <v>498.43333333333334</v>
      </c>
      <c r="E189" s="269">
        <v>488.01666666666665</v>
      </c>
      <c r="F189" s="269">
        <v>478.0333333333333</v>
      </c>
      <c r="G189" s="269">
        <v>467.61666666666662</v>
      </c>
      <c r="H189" s="269">
        <v>508.41666666666669</v>
      </c>
      <c r="I189" s="269">
        <v>518.83333333333326</v>
      </c>
      <c r="J189" s="269">
        <v>528.81666666666672</v>
      </c>
      <c r="K189" s="268">
        <v>508.85</v>
      </c>
      <c r="L189" s="268">
        <v>488.45</v>
      </c>
      <c r="M189" s="268">
        <v>17.448640000000001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688.05</v>
      </c>
      <c r="D190" s="269">
        <v>699.94999999999993</v>
      </c>
      <c r="E190" s="269">
        <v>673.59999999999991</v>
      </c>
      <c r="F190" s="269">
        <v>659.15</v>
      </c>
      <c r="G190" s="269">
        <v>632.79999999999995</v>
      </c>
      <c r="H190" s="269">
        <v>714.39999999999986</v>
      </c>
      <c r="I190" s="269">
        <v>740.75</v>
      </c>
      <c r="J190" s="269">
        <v>755.19999999999982</v>
      </c>
      <c r="K190" s="268">
        <v>726.3</v>
      </c>
      <c r="L190" s="268">
        <v>685.5</v>
      </c>
      <c r="M190" s="268">
        <v>20.318380000000001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89.2</v>
      </c>
      <c r="D191" s="269">
        <v>88.8</v>
      </c>
      <c r="E191" s="269">
        <v>87</v>
      </c>
      <c r="F191" s="269">
        <v>84.8</v>
      </c>
      <c r="G191" s="269">
        <v>83</v>
      </c>
      <c r="H191" s="269">
        <v>91</v>
      </c>
      <c r="I191" s="269">
        <v>92.799999999999983</v>
      </c>
      <c r="J191" s="269">
        <v>95</v>
      </c>
      <c r="K191" s="268">
        <v>90.6</v>
      </c>
      <c r="L191" s="268">
        <v>86.6</v>
      </c>
      <c r="M191" s="268">
        <v>16.10716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135.44999999999999</v>
      </c>
      <c r="D192" s="269">
        <v>136.58333333333334</v>
      </c>
      <c r="E192" s="269">
        <v>133.26666666666668</v>
      </c>
      <c r="F192" s="269">
        <v>131.08333333333334</v>
      </c>
      <c r="G192" s="269">
        <v>127.76666666666668</v>
      </c>
      <c r="H192" s="269">
        <v>138.76666666666668</v>
      </c>
      <c r="I192" s="269">
        <v>142.08333333333334</v>
      </c>
      <c r="J192" s="269">
        <v>144.26666666666668</v>
      </c>
      <c r="K192" s="268">
        <v>139.9</v>
      </c>
      <c r="L192" s="268">
        <v>134.4</v>
      </c>
      <c r="M192" s="268">
        <v>32.495629999999998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238.45</v>
      </c>
      <c r="D193" s="269">
        <v>241.03333333333333</v>
      </c>
      <c r="E193" s="269">
        <v>234.41666666666666</v>
      </c>
      <c r="F193" s="269">
        <v>230.38333333333333</v>
      </c>
      <c r="G193" s="269">
        <v>223.76666666666665</v>
      </c>
      <c r="H193" s="269">
        <v>245.06666666666666</v>
      </c>
      <c r="I193" s="269">
        <v>251.68333333333334</v>
      </c>
      <c r="J193" s="269">
        <v>255.71666666666667</v>
      </c>
      <c r="K193" s="268">
        <v>247.65</v>
      </c>
      <c r="L193" s="268">
        <v>237</v>
      </c>
      <c r="M193" s="268">
        <v>8.1215299999999999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1147.6500000000001</v>
      </c>
      <c r="D194" s="269">
        <v>1159.1499999999999</v>
      </c>
      <c r="E194" s="269">
        <v>1129.4999999999998</v>
      </c>
      <c r="F194" s="269">
        <v>1111.3499999999999</v>
      </c>
      <c r="G194" s="269">
        <v>1081.6999999999998</v>
      </c>
      <c r="H194" s="269">
        <v>1177.2999999999997</v>
      </c>
      <c r="I194" s="269">
        <v>1206.9499999999998</v>
      </c>
      <c r="J194" s="269">
        <v>1225.0999999999997</v>
      </c>
      <c r="K194" s="268">
        <v>1188.8</v>
      </c>
      <c r="L194" s="268">
        <v>1141</v>
      </c>
      <c r="M194" s="268">
        <v>1.3526199999999999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897.8</v>
      </c>
      <c r="D195" s="269">
        <v>897.48333333333323</v>
      </c>
      <c r="E195" s="269">
        <v>887.81666666666649</v>
      </c>
      <c r="F195" s="269">
        <v>877.83333333333326</v>
      </c>
      <c r="G195" s="269">
        <v>868.16666666666652</v>
      </c>
      <c r="H195" s="269">
        <v>907.46666666666647</v>
      </c>
      <c r="I195" s="269">
        <v>917.13333333333321</v>
      </c>
      <c r="J195" s="269">
        <v>927.11666666666645</v>
      </c>
      <c r="K195" s="268">
        <v>907.15</v>
      </c>
      <c r="L195" s="268">
        <v>887.5</v>
      </c>
      <c r="M195" s="268">
        <v>26.86561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1940.8</v>
      </c>
      <c r="D196" s="269">
        <v>1948.4499999999998</v>
      </c>
      <c r="E196" s="269">
        <v>1923.7999999999997</v>
      </c>
      <c r="F196" s="269">
        <v>1906.8</v>
      </c>
      <c r="G196" s="269">
        <v>1882.1499999999999</v>
      </c>
      <c r="H196" s="269">
        <v>1965.4499999999996</v>
      </c>
      <c r="I196" s="269">
        <v>1990.0999999999997</v>
      </c>
      <c r="J196" s="269">
        <v>2007.0999999999995</v>
      </c>
      <c r="K196" s="268">
        <v>1973.1</v>
      </c>
      <c r="L196" s="268">
        <v>1931.45</v>
      </c>
      <c r="M196" s="268">
        <v>1.4371100000000001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1502.6</v>
      </c>
      <c r="D197" s="269">
        <v>1498.8666666666668</v>
      </c>
      <c r="E197" s="269">
        <v>1483.7333333333336</v>
      </c>
      <c r="F197" s="269">
        <v>1464.8666666666668</v>
      </c>
      <c r="G197" s="269">
        <v>1449.7333333333336</v>
      </c>
      <c r="H197" s="269">
        <v>1517.7333333333336</v>
      </c>
      <c r="I197" s="269">
        <v>1532.8666666666668</v>
      </c>
      <c r="J197" s="269">
        <v>1551.7333333333336</v>
      </c>
      <c r="K197" s="268">
        <v>1514</v>
      </c>
      <c r="L197" s="268">
        <v>1480</v>
      </c>
      <c r="M197" s="268">
        <v>60.380189999999999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548.1</v>
      </c>
      <c r="D198" s="269">
        <v>549.36666666666667</v>
      </c>
      <c r="E198" s="269">
        <v>541.73333333333335</v>
      </c>
      <c r="F198" s="269">
        <v>535.36666666666667</v>
      </c>
      <c r="G198" s="269">
        <v>527.73333333333335</v>
      </c>
      <c r="H198" s="269">
        <v>555.73333333333335</v>
      </c>
      <c r="I198" s="269">
        <v>563.36666666666679</v>
      </c>
      <c r="J198" s="269">
        <v>569.73333333333335</v>
      </c>
      <c r="K198" s="268">
        <v>557</v>
      </c>
      <c r="L198" s="268">
        <v>543</v>
      </c>
      <c r="M198" s="268">
        <v>46.574539999999999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74.400000000000006</v>
      </c>
      <c r="D199" s="269">
        <v>75</v>
      </c>
      <c r="E199" s="269">
        <v>73.400000000000006</v>
      </c>
      <c r="F199" s="269">
        <v>72.400000000000006</v>
      </c>
      <c r="G199" s="269">
        <v>70.800000000000011</v>
      </c>
      <c r="H199" s="269">
        <v>76</v>
      </c>
      <c r="I199" s="269">
        <v>77.599999999999994</v>
      </c>
      <c r="J199" s="269">
        <v>78.599999999999994</v>
      </c>
      <c r="K199" s="268">
        <v>76.599999999999994</v>
      </c>
      <c r="L199" s="268">
        <v>74</v>
      </c>
      <c r="M199" s="268">
        <v>61.436929999999997</v>
      </c>
      <c r="N199" s="1"/>
      <c r="O199" s="1"/>
    </row>
    <row r="200" spans="1:15" ht="12.75" customHeight="1">
      <c r="A200" s="30">
        <v>190</v>
      </c>
      <c r="B200" s="278" t="s">
        <v>846</v>
      </c>
      <c r="C200" s="268">
        <v>3634</v>
      </c>
      <c r="D200" s="269">
        <v>3658.3333333333335</v>
      </c>
      <c r="E200" s="269">
        <v>3577.666666666667</v>
      </c>
      <c r="F200" s="269">
        <v>3521.3333333333335</v>
      </c>
      <c r="G200" s="269">
        <v>3440.666666666667</v>
      </c>
      <c r="H200" s="269">
        <v>3714.666666666667</v>
      </c>
      <c r="I200" s="269">
        <v>3795.3333333333339</v>
      </c>
      <c r="J200" s="269">
        <v>3851.666666666667</v>
      </c>
      <c r="K200" s="268">
        <v>3739</v>
      </c>
      <c r="L200" s="268">
        <v>3602</v>
      </c>
      <c r="M200" s="268">
        <v>9.2219999999999996E-2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1001.9</v>
      </c>
      <c r="D201" s="269">
        <v>1003.2666666666668</v>
      </c>
      <c r="E201" s="269">
        <v>989.78333333333353</v>
      </c>
      <c r="F201" s="269">
        <v>977.66666666666674</v>
      </c>
      <c r="G201" s="269">
        <v>964.18333333333351</v>
      </c>
      <c r="H201" s="269">
        <v>1015.3833333333336</v>
      </c>
      <c r="I201" s="269">
        <v>1028.8666666666668</v>
      </c>
      <c r="J201" s="269">
        <v>1040.9833333333336</v>
      </c>
      <c r="K201" s="268">
        <v>1016.75</v>
      </c>
      <c r="L201" s="268">
        <v>991.15</v>
      </c>
      <c r="M201" s="268">
        <v>2.8743099999999999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17.45</v>
      </c>
      <c r="D202" s="269">
        <v>17.5</v>
      </c>
      <c r="E202" s="269">
        <v>17.25</v>
      </c>
      <c r="F202" s="269">
        <v>17.05</v>
      </c>
      <c r="G202" s="269">
        <v>16.8</v>
      </c>
      <c r="H202" s="269">
        <v>17.7</v>
      </c>
      <c r="I202" s="269">
        <v>17.95</v>
      </c>
      <c r="J202" s="269">
        <v>18.149999999999999</v>
      </c>
      <c r="K202" s="268">
        <v>17.75</v>
      </c>
      <c r="L202" s="268">
        <v>17.3</v>
      </c>
      <c r="M202" s="268">
        <v>21.210750000000001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1078.2</v>
      </c>
      <c r="D203" s="269">
        <v>1078.7333333333333</v>
      </c>
      <c r="E203" s="269">
        <v>1062.4666666666667</v>
      </c>
      <c r="F203" s="269">
        <v>1046.7333333333333</v>
      </c>
      <c r="G203" s="269">
        <v>1030.4666666666667</v>
      </c>
      <c r="H203" s="269">
        <v>1094.4666666666667</v>
      </c>
      <c r="I203" s="269">
        <v>1110.7333333333336</v>
      </c>
      <c r="J203" s="269">
        <v>1126.4666666666667</v>
      </c>
      <c r="K203" s="268">
        <v>1095</v>
      </c>
      <c r="L203" s="268">
        <v>1063</v>
      </c>
      <c r="M203" s="268">
        <v>0.16783999999999999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1313.35</v>
      </c>
      <c r="D204" s="269">
        <v>1305.9166666666667</v>
      </c>
      <c r="E204" s="269">
        <v>1291.8333333333335</v>
      </c>
      <c r="F204" s="269">
        <v>1270.3166666666668</v>
      </c>
      <c r="G204" s="269">
        <v>1256.2333333333336</v>
      </c>
      <c r="H204" s="269">
        <v>1327.4333333333334</v>
      </c>
      <c r="I204" s="269">
        <v>1341.5166666666669</v>
      </c>
      <c r="J204" s="269">
        <v>1363.0333333333333</v>
      </c>
      <c r="K204" s="268">
        <v>1320</v>
      </c>
      <c r="L204" s="268">
        <v>1284.4000000000001</v>
      </c>
      <c r="M204" s="268">
        <v>3.7046700000000001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101.2</v>
      </c>
      <c r="D205" s="269">
        <v>101.56666666666666</v>
      </c>
      <c r="E205" s="269">
        <v>100.63333333333333</v>
      </c>
      <c r="F205" s="269">
        <v>100.06666666666666</v>
      </c>
      <c r="G205" s="269">
        <v>99.133333333333326</v>
      </c>
      <c r="H205" s="269">
        <v>102.13333333333333</v>
      </c>
      <c r="I205" s="269">
        <v>103.06666666666666</v>
      </c>
      <c r="J205" s="269">
        <v>103.63333333333333</v>
      </c>
      <c r="K205" s="268">
        <v>102.5</v>
      </c>
      <c r="L205" s="268">
        <v>101</v>
      </c>
      <c r="M205" s="268">
        <v>4.1634700000000002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2704.4</v>
      </c>
      <c r="D206" s="269">
        <v>2698.0666666666671</v>
      </c>
      <c r="E206" s="269">
        <v>2671.1833333333343</v>
      </c>
      <c r="F206" s="269">
        <v>2637.9666666666672</v>
      </c>
      <c r="G206" s="269">
        <v>2611.0833333333344</v>
      </c>
      <c r="H206" s="269">
        <v>2731.2833333333342</v>
      </c>
      <c r="I206" s="269">
        <v>2758.1666666666665</v>
      </c>
      <c r="J206" s="269">
        <v>2791.3833333333341</v>
      </c>
      <c r="K206" s="268">
        <v>2724.95</v>
      </c>
      <c r="L206" s="268">
        <v>2664.85</v>
      </c>
      <c r="M206" s="268">
        <v>5.3486200000000004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348.55</v>
      </c>
      <c r="D207" s="269">
        <v>351.5333333333333</v>
      </c>
      <c r="E207" s="269">
        <v>341.06666666666661</v>
      </c>
      <c r="F207" s="269">
        <v>333.58333333333331</v>
      </c>
      <c r="G207" s="269">
        <v>323.11666666666662</v>
      </c>
      <c r="H207" s="269">
        <v>359.01666666666659</v>
      </c>
      <c r="I207" s="269">
        <v>369.48333333333329</v>
      </c>
      <c r="J207" s="269">
        <v>376.96666666666658</v>
      </c>
      <c r="K207" s="268">
        <v>362</v>
      </c>
      <c r="L207" s="268">
        <v>344.05</v>
      </c>
      <c r="M207" s="268">
        <v>2.6560299999999999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412.15</v>
      </c>
      <c r="D208" s="269">
        <v>411.34999999999997</v>
      </c>
      <c r="E208" s="269">
        <v>406.44999999999993</v>
      </c>
      <c r="F208" s="269">
        <v>400.74999999999994</v>
      </c>
      <c r="G208" s="269">
        <v>395.84999999999991</v>
      </c>
      <c r="H208" s="269">
        <v>417.04999999999995</v>
      </c>
      <c r="I208" s="269">
        <v>421.94999999999993</v>
      </c>
      <c r="J208" s="269">
        <v>427.65</v>
      </c>
      <c r="K208" s="268">
        <v>416.25</v>
      </c>
      <c r="L208" s="268">
        <v>405.65</v>
      </c>
      <c r="M208" s="268">
        <v>60.802010000000003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1359.6</v>
      </c>
      <c r="D209" s="269">
        <v>1375.8166666666666</v>
      </c>
      <c r="E209" s="269">
        <v>1328.8333333333333</v>
      </c>
      <c r="F209" s="269">
        <v>1298.0666666666666</v>
      </c>
      <c r="G209" s="269">
        <v>1251.0833333333333</v>
      </c>
      <c r="H209" s="269">
        <v>1406.5833333333333</v>
      </c>
      <c r="I209" s="269">
        <v>1453.5666666666668</v>
      </c>
      <c r="J209" s="269">
        <v>1484.3333333333333</v>
      </c>
      <c r="K209" s="268">
        <v>1422.8</v>
      </c>
      <c r="L209" s="268">
        <v>1345.05</v>
      </c>
      <c r="M209" s="268">
        <v>0.62055000000000005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2481.1</v>
      </c>
      <c r="D210" s="269">
        <v>2482.3999999999996</v>
      </c>
      <c r="E210" s="269">
        <v>2434.8499999999995</v>
      </c>
      <c r="F210" s="269">
        <v>2388.6</v>
      </c>
      <c r="G210" s="269">
        <v>2341.0499999999997</v>
      </c>
      <c r="H210" s="269">
        <v>2528.6499999999992</v>
      </c>
      <c r="I210" s="269">
        <v>2576.1999999999994</v>
      </c>
      <c r="J210" s="269">
        <v>2622.4499999999989</v>
      </c>
      <c r="K210" s="268">
        <v>2529.9499999999998</v>
      </c>
      <c r="L210" s="268">
        <v>2436.15</v>
      </c>
      <c r="M210" s="268">
        <v>11.38996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115</v>
      </c>
      <c r="D211" s="269">
        <v>115.86666666666667</v>
      </c>
      <c r="E211" s="269">
        <v>113.23333333333335</v>
      </c>
      <c r="F211" s="269">
        <v>111.46666666666667</v>
      </c>
      <c r="G211" s="269">
        <v>108.83333333333334</v>
      </c>
      <c r="H211" s="269">
        <v>117.63333333333335</v>
      </c>
      <c r="I211" s="269">
        <v>120.26666666666668</v>
      </c>
      <c r="J211" s="269">
        <v>122.03333333333336</v>
      </c>
      <c r="K211" s="268">
        <v>118.5</v>
      </c>
      <c r="L211" s="268">
        <v>114.1</v>
      </c>
      <c r="M211" s="268">
        <v>19.99869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233.6</v>
      </c>
      <c r="D212" s="269">
        <v>233.51666666666665</v>
      </c>
      <c r="E212" s="269">
        <v>230.58333333333331</v>
      </c>
      <c r="F212" s="269">
        <v>227.56666666666666</v>
      </c>
      <c r="G212" s="269">
        <v>224.63333333333333</v>
      </c>
      <c r="H212" s="269">
        <v>236.5333333333333</v>
      </c>
      <c r="I212" s="269">
        <v>239.46666666666664</v>
      </c>
      <c r="J212" s="269">
        <v>242.48333333333329</v>
      </c>
      <c r="K212" s="268">
        <v>236.45</v>
      </c>
      <c r="L212" s="268">
        <v>230.5</v>
      </c>
      <c r="M212" s="268">
        <v>35.34449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2579.25</v>
      </c>
      <c r="D213" s="269">
        <v>2558.4333333333334</v>
      </c>
      <c r="E213" s="269">
        <v>2528.8666666666668</v>
      </c>
      <c r="F213" s="269">
        <v>2478.4833333333336</v>
      </c>
      <c r="G213" s="269">
        <v>2448.916666666667</v>
      </c>
      <c r="H213" s="269">
        <v>2608.8166666666666</v>
      </c>
      <c r="I213" s="269">
        <v>2638.3833333333332</v>
      </c>
      <c r="J213" s="269">
        <v>2688.7666666666664</v>
      </c>
      <c r="K213" s="268">
        <v>2588</v>
      </c>
      <c r="L213" s="268">
        <v>2508.0500000000002</v>
      </c>
      <c r="M213" s="268">
        <v>11.667249999999999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275.39999999999998</v>
      </c>
      <c r="D214" s="269">
        <v>277.93333333333334</v>
      </c>
      <c r="E214" s="269">
        <v>272.11666666666667</v>
      </c>
      <c r="F214" s="269">
        <v>268.83333333333331</v>
      </c>
      <c r="G214" s="269">
        <v>263.01666666666665</v>
      </c>
      <c r="H214" s="269">
        <v>281.2166666666667</v>
      </c>
      <c r="I214" s="269">
        <v>287.03333333333342</v>
      </c>
      <c r="J214" s="269">
        <v>290.31666666666672</v>
      </c>
      <c r="K214" s="268">
        <v>283.75</v>
      </c>
      <c r="L214" s="268">
        <v>274.64999999999998</v>
      </c>
      <c r="M214" s="268">
        <v>5.3841900000000003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3466.7</v>
      </c>
      <c r="D215" s="269">
        <v>3477</v>
      </c>
      <c r="E215" s="269">
        <v>3432.95</v>
      </c>
      <c r="F215" s="269">
        <v>3399.2</v>
      </c>
      <c r="G215" s="269">
        <v>3355.1499999999996</v>
      </c>
      <c r="H215" s="269">
        <v>3510.75</v>
      </c>
      <c r="I215" s="269">
        <v>3554.8</v>
      </c>
      <c r="J215" s="269">
        <v>3588.55</v>
      </c>
      <c r="K215" s="268">
        <v>3521.05</v>
      </c>
      <c r="L215" s="268">
        <v>3443.25</v>
      </c>
      <c r="M215" s="268">
        <v>0.18465000000000001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888.3</v>
      </c>
      <c r="D216" s="269">
        <v>882.54999999999984</v>
      </c>
      <c r="E216" s="269">
        <v>869.79999999999973</v>
      </c>
      <c r="F216" s="269">
        <v>851.29999999999984</v>
      </c>
      <c r="G216" s="269">
        <v>838.54999999999973</v>
      </c>
      <c r="H216" s="269">
        <v>901.04999999999973</v>
      </c>
      <c r="I216" s="269">
        <v>913.8</v>
      </c>
      <c r="J216" s="269">
        <v>932.29999999999973</v>
      </c>
      <c r="K216" s="268">
        <v>895.3</v>
      </c>
      <c r="L216" s="268">
        <v>864.05</v>
      </c>
      <c r="M216" s="268">
        <v>1.2411099999999999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40569.5</v>
      </c>
      <c r="D217" s="269">
        <v>40556.48333333333</v>
      </c>
      <c r="E217" s="269">
        <v>40133.016666666663</v>
      </c>
      <c r="F217" s="269">
        <v>39696.533333333333</v>
      </c>
      <c r="G217" s="269">
        <v>39273.066666666666</v>
      </c>
      <c r="H217" s="269">
        <v>40992.96666666666</v>
      </c>
      <c r="I217" s="269">
        <v>41416.43333333332</v>
      </c>
      <c r="J217" s="269">
        <v>41852.916666666657</v>
      </c>
      <c r="K217" s="268">
        <v>40979.949999999997</v>
      </c>
      <c r="L217" s="268">
        <v>40120</v>
      </c>
      <c r="M217" s="268">
        <v>1.813E-2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36.700000000000003</v>
      </c>
      <c r="D218" s="269">
        <v>36.85</v>
      </c>
      <c r="E218" s="269">
        <v>36.35</v>
      </c>
      <c r="F218" s="269">
        <v>36</v>
      </c>
      <c r="G218" s="269">
        <v>35.5</v>
      </c>
      <c r="H218" s="269">
        <v>37.200000000000003</v>
      </c>
      <c r="I218" s="269">
        <v>37.700000000000003</v>
      </c>
      <c r="J218" s="269">
        <v>38.050000000000004</v>
      </c>
      <c r="K218" s="268">
        <v>37.35</v>
      </c>
      <c r="L218" s="268">
        <v>36.5</v>
      </c>
      <c r="M218" s="268">
        <v>22.73715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2441.4</v>
      </c>
      <c r="D219" s="269">
        <v>2427.9833333333336</v>
      </c>
      <c r="E219" s="269">
        <v>2406.166666666667</v>
      </c>
      <c r="F219" s="269">
        <v>2370.9333333333334</v>
      </c>
      <c r="G219" s="269">
        <v>2349.1166666666668</v>
      </c>
      <c r="H219" s="269">
        <v>2463.2166666666672</v>
      </c>
      <c r="I219" s="269">
        <v>2485.0333333333338</v>
      </c>
      <c r="J219" s="269">
        <v>2520.2666666666673</v>
      </c>
      <c r="K219" s="268">
        <v>2449.8000000000002</v>
      </c>
      <c r="L219" s="268">
        <v>2392.75</v>
      </c>
      <c r="M219" s="268">
        <v>29.90194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899.2</v>
      </c>
      <c r="D220" s="269">
        <v>902.35</v>
      </c>
      <c r="E220" s="269">
        <v>892.2</v>
      </c>
      <c r="F220" s="269">
        <v>885.2</v>
      </c>
      <c r="G220" s="269">
        <v>875.05000000000007</v>
      </c>
      <c r="H220" s="269">
        <v>909.35</v>
      </c>
      <c r="I220" s="269">
        <v>919.49999999999989</v>
      </c>
      <c r="J220" s="269">
        <v>926.5</v>
      </c>
      <c r="K220" s="268">
        <v>912.5</v>
      </c>
      <c r="L220" s="268">
        <v>895.35</v>
      </c>
      <c r="M220" s="268">
        <v>112.35656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1208</v>
      </c>
      <c r="D221" s="269">
        <v>1208.9333333333334</v>
      </c>
      <c r="E221" s="269">
        <v>1196.1166666666668</v>
      </c>
      <c r="F221" s="269">
        <v>1184.2333333333333</v>
      </c>
      <c r="G221" s="269">
        <v>1171.4166666666667</v>
      </c>
      <c r="H221" s="269">
        <v>1220.8166666666668</v>
      </c>
      <c r="I221" s="269">
        <v>1233.6333333333334</v>
      </c>
      <c r="J221" s="269">
        <v>1245.5166666666669</v>
      </c>
      <c r="K221" s="268">
        <v>1221.75</v>
      </c>
      <c r="L221" s="268">
        <v>1197.05</v>
      </c>
      <c r="M221" s="268">
        <v>3.29474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557.04999999999995</v>
      </c>
      <c r="D222" s="269">
        <v>555.6</v>
      </c>
      <c r="E222" s="269">
        <v>548.45000000000005</v>
      </c>
      <c r="F222" s="269">
        <v>539.85</v>
      </c>
      <c r="G222" s="269">
        <v>532.70000000000005</v>
      </c>
      <c r="H222" s="269">
        <v>564.20000000000005</v>
      </c>
      <c r="I222" s="269">
        <v>571.34999999999991</v>
      </c>
      <c r="J222" s="269">
        <v>579.95000000000005</v>
      </c>
      <c r="K222" s="268">
        <v>562.75</v>
      </c>
      <c r="L222" s="268">
        <v>547</v>
      </c>
      <c r="M222" s="268">
        <v>9.7827500000000001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548.65</v>
      </c>
      <c r="D223" s="269">
        <v>542.55000000000007</v>
      </c>
      <c r="E223" s="269">
        <v>527.10000000000014</v>
      </c>
      <c r="F223" s="269">
        <v>505.55000000000007</v>
      </c>
      <c r="G223" s="269">
        <v>490.10000000000014</v>
      </c>
      <c r="H223" s="269">
        <v>564.10000000000014</v>
      </c>
      <c r="I223" s="269">
        <v>579.55000000000018</v>
      </c>
      <c r="J223" s="269">
        <v>601.10000000000014</v>
      </c>
      <c r="K223" s="268">
        <v>558</v>
      </c>
      <c r="L223" s="268">
        <v>521</v>
      </c>
      <c r="M223" s="268">
        <v>7.9287200000000002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44.5</v>
      </c>
      <c r="D224" s="269">
        <v>44.550000000000004</v>
      </c>
      <c r="E224" s="269">
        <v>43.850000000000009</v>
      </c>
      <c r="F224" s="269">
        <v>43.2</v>
      </c>
      <c r="G224" s="269">
        <v>42.500000000000007</v>
      </c>
      <c r="H224" s="269">
        <v>45.20000000000001</v>
      </c>
      <c r="I224" s="269">
        <v>45.900000000000013</v>
      </c>
      <c r="J224" s="269">
        <v>46.550000000000011</v>
      </c>
      <c r="K224" s="268">
        <v>45.25</v>
      </c>
      <c r="L224" s="268">
        <v>43.9</v>
      </c>
      <c r="M224" s="268">
        <v>81.430160000000001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51.1</v>
      </c>
      <c r="D225" s="269">
        <v>51.216666666666669</v>
      </c>
      <c r="E225" s="269">
        <v>50.483333333333334</v>
      </c>
      <c r="F225" s="269">
        <v>49.866666666666667</v>
      </c>
      <c r="G225" s="269">
        <v>49.133333333333333</v>
      </c>
      <c r="H225" s="269">
        <v>51.833333333333336</v>
      </c>
      <c r="I225" s="269">
        <v>52.56666666666667</v>
      </c>
      <c r="J225" s="269">
        <v>53.183333333333337</v>
      </c>
      <c r="K225" s="268">
        <v>51.95</v>
      </c>
      <c r="L225" s="268">
        <v>50.6</v>
      </c>
      <c r="M225" s="268">
        <v>271.48660999999998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67.5</v>
      </c>
      <c r="D226" s="269">
        <v>67.183333333333337</v>
      </c>
      <c r="E226" s="269">
        <v>66.216666666666669</v>
      </c>
      <c r="F226" s="269">
        <v>64.933333333333337</v>
      </c>
      <c r="G226" s="269">
        <v>63.966666666666669</v>
      </c>
      <c r="H226" s="269">
        <v>68.466666666666669</v>
      </c>
      <c r="I226" s="269">
        <v>69.433333333333337</v>
      </c>
      <c r="J226" s="269">
        <v>70.716666666666669</v>
      </c>
      <c r="K226" s="268">
        <v>68.150000000000006</v>
      </c>
      <c r="L226" s="268">
        <v>65.900000000000006</v>
      </c>
      <c r="M226" s="268">
        <v>75.631450000000001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997.6</v>
      </c>
      <c r="D227" s="269">
        <v>992.61666666666667</v>
      </c>
      <c r="E227" s="269">
        <v>972.23333333333335</v>
      </c>
      <c r="F227" s="269">
        <v>946.86666666666667</v>
      </c>
      <c r="G227" s="269">
        <v>926.48333333333335</v>
      </c>
      <c r="H227" s="269">
        <v>1017.9833333333333</v>
      </c>
      <c r="I227" s="269">
        <v>1038.3666666666668</v>
      </c>
      <c r="J227" s="269">
        <v>1063.7333333333333</v>
      </c>
      <c r="K227" s="268">
        <v>1013</v>
      </c>
      <c r="L227" s="268">
        <v>967.25</v>
      </c>
      <c r="M227" s="268">
        <v>0.15290000000000001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364.3</v>
      </c>
      <c r="D228" s="269">
        <v>365.7166666666667</v>
      </c>
      <c r="E228" s="269">
        <v>357.78333333333342</v>
      </c>
      <c r="F228" s="269">
        <v>351.26666666666671</v>
      </c>
      <c r="G228" s="269">
        <v>343.33333333333343</v>
      </c>
      <c r="H228" s="269">
        <v>372.23333333333341</v>
      </c>
      <c r="I228" s="269">
        <v>380.16666666666669</v>
      </c>
      <c r="J228" s="269">
        <v>386.68333333333339</v>
      </c>
      <c r="K228" s="268">
        <v>373.65</v>
      </c>
      <c r="L228" s="268">
        <v>359.2</v>
      </c>
      <c r="M228" s="268">
        <v>11.70656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1819.8</v>
      </c>
      <c r="D229" s="269">
        <v>1823.95</v>
      </c>
      <c r="E229" s="269">
        <v>1797.9</v>
      </c>
      <c r="F229" s="269">
        <v>1776</v>
      </c>
      <c r="G229" s="269">
        <v>1749.95</v>
      </c>
      <c r="H229" s="269">
        <v>1845.8500000000001</v>
      </c>
      <c r="I229" s="269">
        <v>1871.8999999999999</v>
      </c>
      <c r="J229" s="269">
        <v>1893.8000000000002</v>
      </c>
      <c r="K229" s="268">
        <v>1850</v>
      </c>
      <c r="L229" s="268">
        <v>1802.05</v>
      </c>
      <c r="M229" s="268">
        <v>0.55566000000000004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224</v>
      </c>
      <c r="D230" s="269">
        <v>224.29999999999998</v>
      </c>
      <c r="E230" s="269">
        <v>220.79999999999995</v>
      </c>
      <c r="F230" s="269">
        <v>217.59999999999997</v>
      </c>
      <c r="G230" s="269">
        <v>214.09999999999994</v>
      </c>
      <c r="H230" s="269">
        <v>227.49999999999997</v>
      </c>
      <c r="I230" s="269">
        <v>231.00000000000003</v>
      </c>
      <c r="J230" s="269">
        <v>234.2</v>
      </c>
      <c r="K230" s="268">
        <v>227.8</v>
      </c>
      <c r="L230" s="268">
        <v>221.1</v>
      </c>
      <c r="M230" s="268">
        <v>5.9417099999999996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40.450000000000003</v>
      </c>
      <c r="D231" s="269">
        <v>40.516666666666673</v>
      </c>
      <c r="E231" s="269">
        <v>40.183333333333344</v>
      </c>
      <c r="F231" s="269">
        <v>39.916666666666671</v>
      </c>
      <c r="G231" s="269">
        <v>39.583333333333343</v>
      </c>
      <c r="H231" s="269">
        <v>40.783333333333346</v>
      </c>
      <c r="I231" s="269">
        <v>41.116666666666674</v>
      </c>
      <c r="J231" s="269">
        <v>41.383333333333347</v>
      </c>
      <c r="K231" s="268">
        <v>40.85</v>
      </c>
      <c r="L231" s="268">
        <v>40.25</v>
      </c>
      <c r="M231" s="268">
        <v>9.9762599999999999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335.6</v>
      </c>
      <c r="D232" s="269">
        <v>333.86666666666667</v>
      </c>
      <c r="E232" s="269">
        <v>330.83333333333337</v>
      </c>
      <c r="F232" s="269">
        <v>326.06666666666672</v>
      </c>
      <c r="G232" s="269">
        <v>323.03333333333342</v>
      </c>
      <c r="H232" s="269">
        <v>338.63333333333333</v>
      </c>
      <c r="I232" s="269">
        <v>341.66666666666663</v>
      </c>
      <c r="J232" s="269">
        <v>346.43333333333328</v>
      </c>
      <c r="K232" s="268">
        <v>336.9</v>
      </c>
      <c r="L232" s="268">
        <v>329.1</v>
      </c>
      <c r="M232" s="268">
        <v>143.65460999999999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109.75</v>
      </c>
      <c r="D233" s="269">
        <v>109.8</v>
      </c>
      <c r="E233" s="269">
        <v>107.1</v>
      </c>
      <c r="F233" s="269">
        <v>104.45</v>
      </c>
      <c r="G233" s="269">
        <v>101.75</v>
      </c>
      <c r="H233" s="269">
        <v>112.44999999999999</v>
      </c>
      <c r="I233" s="269">
        <v>115.15</v>
      </c>
      <c r="J233" s="269">
        <v>117.79999999999998</v>
      </c>
      <c r="K233" s="268">
        <v>112.5</v>
      </c>
      <c r="L233" s="268">
        <v>107.15</v>
      </c>
      <c r="M233" s="268">
        <v>4.7419200000000004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289.85000000000002</v>
      </c>
      <c r="D234" s="269">
        <v>283.51666666666665</v>
      </c>
      <c r="E234" s="269">
        <v>274.33333333333331</v>
      </c>
      <c r="F234" s="269">
        <v>258.81666666666666</v>
      </c>
      <c r="G234" s="269">
        <v>249.63333333333333</v>
      </c>
      <c r="H234" s="269">
        <v>299.0333333333333</v>
      </c>
      <c r="I234" s="269">
        <v>308.2166666666667</v>
      </c>
      <c r="J234" s="269">
        <v>323.73333333333329</v>
      </c>
      <c r="K234" s="268">
        <v>292.7</v>
      </c>
      <c r="L234" s="268">
        <v>268</v>
      </c>
      <c r="M234" s="268">
        <v>203.60733999999999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125.05</v>
      </c>
      <c r="D235" s="269">
        <v>126.31666666666666</v>
      </c>
      <c r="E235" s="269">
        <v>122.73333333333332</v>
      </c>
      <c r="F235" s="269">
        <v>120.41666666666666</v>
      </c>
      <c r="G235" s="269">
        <v>116.83333333333331</v>
      </c>
      <c r="H235" s="269">
        <v>128.63333333333333</v>
      </c>
      <c r="I235" s="269">
        <v>132.2166666666667</v>
      </c>
      <c r="J235" s="269">
        <v>134.53333333333333</v>
      </c>
      <c r="K235" s="268">
        <v>129.9</v>
      </c>
      <c r="L235" s="268">
        <v>124</v>
      </c>
      <c r="M235" s="268">
        <v>97.237300000000005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76.2</v>
      </c>
      <c r="D236" s="269">
        <v>77.433333333333337</v>
      </c>
      <c r="E236" s="269">
        <v>74.466666666666669</v>
      </c>
      <c r="F236" s="269">
        <v>72.733333333333334</v>
      </c>
      <c r="G236" s="269">
        <v>69.766666666666666</v>
      </c>
      <c r="H236" s="269">
        <v>79.166666666666671</v>
      </c>
      <c r="I236" s="269">
        <v>82.13333333333334</v>
      </c>
      <c r="J236" s="269">
        <v>83.866666666666674</v>
      </c>
      <c r="K236" s="268">
        <v>80.400000000000006</v>
      </c>
      <c r="L236" s="268">
        <v>75.7</v>
      </c>
      <c r="M236" s="268">
        <v>119.99887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4407.8500000000004</v>
      </c>
      <c r="D237" s="269">
        <v>4433.5333333333338</v>
      </c>
      <c r="E237" s="269">
        <v>4351.0666666666675</v>
      </c>
      <c r="F237" s="269">
        <v>4294.2833333333338</v>
      </c>
      <c r="G237" s="269">
        <v>4211.8166666666675</v>
      </c>
      <c r="H237" s="269">
        <v>4490.3166666666675</v>
      </c>
      <c r="I237" s="269">
        <v>4572.7833333333328</v>
      </c>
      <c r="J237" s="269">
        <v>4629.5666666666675</v>
      </c>
      <c r="K237" s="268">
        <v>4516</v>
      </c>
      <c r="L237" s="268">
        <v>4376.75</v>
      </c>
      <c r="M237" s="268">
        <v>0.68186999999999998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203.9</v>
      </c>
      <c r="D238" s="269">
        <v>201.36666666666665</v>
      </c>
      <c r="E238" s="269">
        <v>197.73333333333329</v>
      </c>
      <c r="F238" s="269">
        <v>191.56666666666663</v>
      </c>
      <c r="G238" s="269">
        <v>187.93333333333328</v>
      </c>
      <c r="H238" s="269">
        <v>207.5333333333333</v>
      </c>
      <c r="I238" s="269">
        <v>211.16666666666669</v>
      </c>
      <c r="J238" s="269">
        <v>217.33333333333331</v>
      </c>
      <c r="K238" s="268">
        <v>205</v>
      </c>
      <c r="L238" s="268">
        <v>195.2</v>
      </c>
      <c r="M238" s="268">
        <v>22.320430000000002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152.94999999999999</v>
      </c>
      <c r="D239" s="269">
        <v>154.56666666666666</v>
      </c>
      <c r="E239" s="269">
        <v>150.93333333333334</v>
      </c>
      <c r="F239" s="269">
        <v>148.91666666666669</v>
      </c>
      <c r="G239" s="269">
        <v>145.28333333333336</v>
      </c>
      <c r="H239" s="269">
        <v>156.58333333333331</v>
      </c>
      <c r="I239" s="269">
        <v>160.21666666666664</v>
      </c>
      <c r="J239" s="269">
        <v>162.23333333333329</v>
      </c>
      <c r="K239" s="268">
        <v>158.19999999999999</v>
      </c>
      <c r="L239" s="268">
        <v>152.55000000000001</v>
      </c>
      <c r="M239" s="268">
        <v>74.069540000000003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319.75</v>
      </c>
      <c r="D240" s="269">
        <v>320.31666666666666</v>
      </c>
      <c r="E240" s="269">
        <v>316.13333333333333</v>
      </c>
      <c r="F240" s="269">
        <v>312.51666666666665</v>
      </c>
      <c r="G240" s="269">
        <v>308.33333333333331</v>
      </c>
      <c r="H240" s="269">
        <v>323.93333333333334</v>
      </c>
      <c r="I240" s="269">
        <v>328.11666666666662</v>
      </c>
      <c r="J240" s="269">
        <v>331.73333333333335</v>
      </c>
      <c r="K240" s="268">
        <v>324.5</v>
      </c>
      <c r="L240" s="268">
        <v>316.7</v>
      </c>
      <c r="M240" s="268">
        <v>52.871519999999997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69.650000000000006</v>
      </c>
      <c r="D241" s="269">
        <v>69.88333333333334</v>
      </c>
      <c r="E241" s="269">
        <v>69.366666666666674</v>
      </c>
      <c r="F241" s="269">
        <v>69.083333333333329</v>
      </c>
      <c r="G241" s="269">
        <v>68.566666666666663</v>
      </c>
      <c r="H241" s="269">
        <v>70.166666666666686</v>
      </c>
      <c r="I241" s="269">
        <v>70.683333333333366</v>
      </c>
      <c r="J241" s="269">
        <v>70.966666666666697</v>
      </c>
      <c r="K241" s="268">
        <v>70.400000000000006</v>
      </c>
      <c r="L241" s="268">
        <v>69.599999999999994</v>
      </c>
      <c r="M241" s="268">
        <v>135.95148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18.45</v>
      </c>
      <c r="D242" s="269">
        <v>18.466666666666665</v>
      </c>
      <c r="E242" s="269">
        <v>18.133333333333329</v>
      </c>
      <c r="F242" s="269">
        <v>17.816666666666663</v>
      </c>
      <c r="G242" s="269">
        <v>17.483333333333327</v>
      </c>
      <c r="H242" s="269">
        <v>18.783333333333331</v>
      </c>
      <c r="I242" s="269">
        <v>19.116666666666667</v>
      </c>
      <c r="J242" s="269">
        <v>19.433333333333334</v>
      </c>
      <c r="K242" s="268">
        <v>18.8</v>
      </c>
      <c r="L242" s="268">
        <v>18.149999999999999</v>
      </c>
      <c r="M242" s="268">
        <v>36.16872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692</v>
      </c>
      <c r="D243" s="269">
        <v>697.06666666666661</v>
      </c>
      <c r="E243" s="269">
        <v>684.73333333333323</v>
      </c>
      <c r="F243" s="269">
        <v>677.46666666666658</v>
      </c>
      <c r="G243" s="269">
        <v>665.13333333333321</v>
      </c>
      <c r="H243" s="269">
        <v>704.33333333333326</v>
      </c>
      <c r="I243" s="269">
        <v>716.66666666666674</v>
      </c>
      <c r="J243" s="269">
        <v>723.93333333333328</v>
      </c>
      <c r="K243" s="268">
        <v>709.4</v>
      </c>
      <c r="L243" s="268">
        <v>689.8</v>
      </c>
      <c r="M243" s="268">
        <v>22.63251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21.6</v>
      </c>
      <c r="D244" s="269">
        <v>21.683333333333334</v>
      </c>
      <c r="E244" s="269">
        <v>21.466666666666669</v>
      </c>
      <c r="F244" s="269">
        <v>21.333333333333336</v>
      </c>
      <c r="G244" s="269">
        <v>21.116666666666671</v>
      </c>
      <c r="H244" s="269">
        <v>21.816666666666666</v>
      </c>
      <c r="I244" s="269">
        <v>22.033333333333328</v>
      </c>
      <c r="J244" s="269">
        <v>22.166666666666664</v>
      </c>
      <c r="K244" s="268">
        <v>21.9</v>
      </c>
      <c r="L244" s="268">
        <v>21.55</v>
      </c>
      <c r="M244" s="268">
        <v>40.90063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1606.35</v>
      </c>
      <c r="D245" s="269">
        <v>1610.4666666666665</v>
      </c>
      <c r="E245" s="269">
        <v>1580.9333333333329</v>
      </c>
      <c r="F245" s="269">
        <v>1555.5166666666664</v>
      </c>
      <c r="G245" s="269">
        <v>1525.9833333333329</v>
      </c>
      <c r="H245" s="269">
        <v>1635.883333333333</v>
      </c>
      <c r="I245" s="269">
        <v>1665.4166666666663</v>
      </c>
      <c r="J245" s="269">
        <v>1690.833333333333</v>
      </c>
      <c r="K245" s="268">
        <v>1640</v>
      </c>
      <c r="L245" s="268">
        <v>1585.05</v>
      </c>
      <c r="M245" s="268">
        <v>0.54993999999999998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146.05000000000001</v>
      </c>
      <c r="D246" s="269">
        <v>147.21666666666667</v>
      </c>
      <c r="E246" s="269">
        <v>143.83333333333334</v>
      </c>
      <c r="F246" s="269">
        <v>141.61666666666667</v>
      </c>
      <c r="G246" s="269">
        <v>138.23333333333335</v>
      </c>
      <c r="H246" s="269">
        <v>149.43333333333334</v>
      </c>
      <c r="I246" s="269">
        <v>152.81666666666666</v>
      </c>
      <c r="J246" s="269">
        <v>155.03333333333333</v>
      </c>
      <c r="K246" s="268">
        <v>150.6</v>
      </c>
      <c r="L246" s="268">
        <v>145</v>
      </c>
      <c r="M246" s="268">
        <v>2.0616699999999999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349.45</v>
      </c>
      <c r="D247" s="269">
        <v>356.13333333333338</v>
      </c>
      <c r="E247" s="269">
        <v>340.06666666666678</v>
      </c>
      <c r="F247" s="269">
        <v>330.68333333333339</v>
      </c>
      <c r="G247" s="269">
        <v>314.61666666666679</v>
      </c>
      <c r="H247" s="269">
        <v>365.51666666666677</v>
      </c>
      <c r="I247" s="269">
        <v>381.58333333333337</v>
      </c>
      <c r="J247" s="269">
        <v>390.96666666666675</v>
      </c>
      <c r="K247" s="268">
        <v>372.2</v>
      </c>
      <c r="L247" s="268">
        <v>346.75</v>
      </c>
      <c r="M247" s="268">
        <v>1.7941499999999999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418.05</v>
      </c>
      <c r="D248" s="269">
        <v>420.01666666666665</v>
      </c>
      <c r="E248" s="269">
        <v>411.48333333333329</v>
      </c>
      <c r="F248" s="269">
        <v>404.91666666666663</v>
      </c>
      <c r="G248" s="269">
        <v>396.38333333333327</v>
      </c>
      <c r="H248" s="269">
        <v>426.58333333333331</v>
      </c>
      <c r="I248" s="269">
        <v>435.11666666666662</v>
      </c>
      <c r="J248" s="269">
        <v>441.68333333333334</v>
      </c>
      <c r="K248" s="268">
        <v>428.55</v>
      </c>
      <c r="L248" s="268">
        <v>413.45</v>
      </c>
      <c r="M248" s="268">
        <v>17.464770000000001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198</v>
      </c>
      <c r="D249" s="269">
        <v>199.96666666666667</v>
      </c>
      <c r="E249" s="269">
        <v>195.13333333333333</v>
      </c>
      <c r="F249" s="269">
        <v>192.26666666666665</v>
      </c>
      <c r="G249" s="269">
        <v>187.43333333333331</v>
      </c>
      <c r="H249" s="269">
        <v>202.83333333333334</v>
      </c>
      <c r="I249" s="269">
        <v>207.66666666666666</v>
      </c>
      <c r="J249" s="269">
        <v>210.53333333333336</v>
      </c>
      <c r="K249" s="268">
        <v>204.8</v>
      </c>
      <c r="L249" s="268">
        <v>197.1</v>
      </c>
      <c r="M249" s="268">
        <v>20.842469999999999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1225.75</v>
      </c>
      <c r="D250" s="269">
        <v>1233.25</v>
      </c>
      <c r="E250" s="269">
        <v>1210.5</v>
      </c>
      <c r="F250" s="269">
        <v>1195.25</v>
      </c>
      <c r="G250" s="269">
        <v>1172.5</v>
      </c>
      <c r="H250" s="269">
        <v>1248.5</v>
      </c>
      <c r="I250" s="269">
        <v>1271.25</v>
      </c>
      <c r="J250" s="269">
        <v>1286.5</v>
      </c>
      <c r="K250" s="268">
        <v>1256</v>
      </c>
      <c r="L250" s="268">
        <v>1218</v>
      </c>
      <c r="M250" s="268">
        <v>60.748890000000003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15.5</v>
      </c>
      <c r="D251" s="269">
        <v>15.666666666666666</v>
      </c>
      <c r="E251" s="269">
        <v>15.033333333333331</v>
      </c>
      <c r="F251" s="269">
        <v>14.566666666666665</v>
      </c>
      <c r="G251" s="269">
        <v>13.93333333333333</v>
      </c>
      <c r="H251" s="269">
        <v>16.133333333333333</v>
      </c>
      <c r="I251" s="269">
        <v>16.766666666666669</v>
      </c>
      <c r="J251" s="269">
        <v>17.233333333333334</v>
      </c>
      <c r="K251" s="268">
        <v>16.3</v>
      </c>
      <c r="L251" s="268">
        <v>15.2</v>
      </c>
      <c r="M251" s="268">
        <v>26.032910000000001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4015.5</v>
      </c>
      <c r="D252" s="269">
        <v>4047.1333333333332</v>
      </c>
      <c r="E252" s="269">
        <v>3934.3666666666668</v>
      </c>
      <c r="F252" s="269">
        <v>3853.2333333333336</v>
      </c>
      <c r="G252" s="269">
        <v>3740.4666666666672</v>
      </c>
      <c r="H252" s="269">
        <v>4128.2666666666664</v>
      </c>
      <c r="I252" s="269">
        <v>4241.0333333333328</v>
      </c>
      <c r="J252" s="269">
        <v>4322.1666666666661</v>
      </c>
      <c r="K252" s="268">
        <v>4159.8999999999996</v>
      </c>
      <c r="L252" s="268">
        <v>3966</v>
      </c>
      <c r="M252" s="268">
        <v>3.7920799999999999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1390.3</v>
      </c>
      <c r="D253" s="269">
        <v>1392.3</v>
      </c>
      <c r="E253" s="269">
        <v>1378.6</v>
      </c>
      <c r="F253" s="269">
        <v>1366.8999999999999</v>
      </c>
      <c r="G253" s="269">
        <v>1353.1999999999998</v>
      </c>
      <c r="H253" s="269">
        <v>1404</v>
      </c>
      <c r="I253" s="269">
        <v>1417.7000000000003</v>
      </c>
      <c r="J253" s="269">
        <v>1429.4</v>
      </c>
      <c r="K253" s="268">
        <v>1406</v>
      </c>
      <c r="L253" s="268">
        <v>1380.6</v>
      </c>
      <c r="M253" s="268">
        <v>65.95241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495.4</v>
      </c>
      <c r="D254" s="269">
        <v>495.98333333333329</v>
      </c>
      <c r="E254" s="269">
        <v>488.26666666666659</v>
      </c>
      <c r="F254" s="269">
        <v>481.13333333333333</v>
      </c>
      <c r="G254" s="269">
        <v>473.41666666666663</v>
      </c>
      <c r="H254" s="269">
        <v>503.11666666666656</v>
      </c>
      <c r="I254" s="269">
        <v>510.83333333333326</v>
      </c>
      <c r="J254" s="269">
        <v>517.96666666666647</v>
      </c>
      <c r="K254" s="268">
        <v>503.7</v>
      </c>
      <c r="L254" s="268">
        <v>488.85</v>
      </c>
      <c r="M254" s="268">
        <v>3.27122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555.70000000000005</v>
      </c>
      <c r="D255" s="269">
        <v>557.83333333333337</v>
      </c>
      <c r="E255" s="269">
        <v>548.16666666666674</v>
      </c>
      <c r="F255" s="269">
        <v>540.63333333333333</v>
      </c>
      <c r="G255" s="269">
        <v>530.9666666666667</v>
      </c>
      <c r="H255" s="269">
        <v>565.36666666666679</v>
      </c>
      <c r="I255" s="269">
        <v>575.03333333333353</v>
      </c>
      <c r="J255" s="269">
        <v>582.56666666666683</v>
      </c>
      <c r="K255" s="268">
        <v>567.5</v>
      </c>
      <c r="L255" s="268">
        <v>550.29999999999995</v>
      </c>
      <c r="M255" s="268">
        <v>4.3480800000000004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1838.55</v>
      </c>
      <c r="D256" s="269">
        <v>1832.1666666666667</v>
      </c>
      <c r="E256" s="269">
        <v>1818.3833333333334</v>
      </c>
      <c r="F256" s="269">
        <v>1798.2166666666667</v>
      </c>
      <c r="G256" s="269">
        <v>1784.4333333333334</v>
      </c>
      <c r="H256" s="269">
        <v>1852.3333333333335</v>
      </c>
      <c r="I256" s="269">
        <v>1866.1166666666668</v>
      </c>
      <c r="J256" s="269">
        <v>1886.2833333333335</v>
      </c>
      <c r="K256" s="268">
        <v>1845.95</v>
      </c>
      <c r="L256" s="268">
        <v>1812</v>
      </c>
      <c r="M256" s="268">
        <v>5.1885599999999998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858.45</v>
      </c>
      <c r="D257" s="269">
        <v>859.73333333333323</v>
      </c>
      <c r="E257" s="269">
        <v>851.46666666666647</v>
      </c>
      <c r="F257" s="269">
        <v>844.48333333333323</v>
      </c>
      <c r="G257" s="269">
        <v>836.21666666666647</v>
      </c>
      <c r="H257" s="269">
        <v>866.71666666666647</v>
      </c>
      <c r="I257" s="269">
        <v>874.98333333333312</v>
      </c>
      <c r="J257" s="269">
        <v>881.96666666666647</v>
      </c>
      <c r="K257" s="268">
        <v>868</v>
      </c>
      <c r="L257" s="268">
        <v>852.75</v>
      </c>
      <c r="M257" s="268">
        <v>1.2626200000000001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1873.85</v>
      </c>
      <c r="D258" s="269">
        <v>1894.45</v>
      </c>
      <c r="E258" s="269">
        <v>1834.9</v>
      </c>
      <c r="F258" s="269">
        <v>1795.95</v>
      </c>
      <c r="G258" s="269">
        <v>1736.4</v>
      </c>
      <c r="H258" s="269">
        <v>1933.4</v>
      </c>
      <c r="I258" s="269">
        <v>1992.9499999999998</v>
      </c>
      <c r="J258" s="269">
        <v>2031.9</v>
      </c>
      <c r="K258" s="268">
        <v>1954</v>
      </c>
      <c r="L258" s="268">
        <v>1855.5</v>
      </c>
      <c r="M258" s="268">
        <v>0.64603999999999995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2817.8</v>
      </c>
      <c r="D259" s="269">
        <v>2828.3166666666671</v>
      </c>
      <c r="E259" s="269">
        <v>2746.6333333333341</v>
      </c>
      <c r="F259" s="269">
        <v>2675.4666666666672</v>
      </c>
      <c r="G259" s="269">
        <v>2593.7833333333342</v>
      </c>
      <c r="H259" s="269">
        <v>2899.483333333334</v>
      </c>
      <c r="I259" s="269">
        <v>2981.1666666666674</v>
      </c>
      <c r="J259" s="269">
        <v>3052.3333333333339</v>
      </c>
      <c r="K259" s="268">
        <v>2910</v>
      </c>
      <c r="L259" s="268">
        <v>2757.15</v>
      </c>
      <c r="M259" s="268">
        <v>1.3477699999999999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619.70000000000005</v>
      </c>
      <c r="D260" s="269">
        <v>616.88333333333333</v>
      </c>
      <c r="E260" s="269">
        <v>595.86666666666667</v>
      </c>
      <c r="F260" s="269">
        <v>572.0333333333333</v>
      </c>
      <c r="G260" s="269">
        <v>551.01666666666665</v>
      </c>
      <c r="H260" s="269">
        <v>640.7166666666667</v>
      </c>
      <c r="I260" s="269">
        <v>661.73333333333335</v>
      </c>
      <c r="J260" s="269">
        <v>685.56666666666672</v>
      </c>
      <c r="K260" s="268">
        <v>637.9</v>
      </c>
      <c r="L260" s="268">
        <v>593.04999999999995</v>
      </c>
      <c r="M260" s="268">
        <v>7.5048300000000001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405.3</v>
      </c>
      <c r="D261" s="269">
        <v>404.7</v>
      </c>
      <c r="E261" s="269">
        <v>397.65</v>
      </c>
      <c r="F261" s="269">
        <v>390</v>
      </c>
      <c r="G261" s="269">
        <v>382.95</v>
      </c>
      <c r="H261" s="269">
        <v>412.34999999999997</v>
      </c>
      <c r="I261" s="269">
        <v>419.40000000000003</v>
      </c>
      <c r="J261" s="269">
        <v>427.04999999999995</v>
      </c>
      <c r="K261" s="268">
        <v>411.75</v>
      </c>
      <c r="L261" s="268">
        <v>397.05</v>
      </c>
      <c r="M261" s="268">
        <v>7.9843400000000004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67.599999999999994</v>
      </c>
      <c r="D262" s="269">
        <v>67.816666666666663</v>
      </c>
      <c r="E262" s="269">
        <v>66.783333333333331</v>
      </c>
      <c r="F262" s="269">
        <v>65.966666666666669</v>
      </c>
      <c r="G262" s="269">
        <v>64.933333333333337</v>
      </c>
      <c r="H262" s="269">
        <v>68.633333333333326</v>
      </c>
      <c r="I262" s="269">
        <v>69.666666666666657</v>
      </c>
      <c r="J262" s="269">
        <v>70.48333333333332</v>
      </c>
      <c r="K262" s="268">
        <v>68.849999999999994</v>
      </c>
      <c r="L262" s="268">
        <v>67</v>
      </c>
      <c r="M262" s="268">
        <v>11.15103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344.3</v>
      </c>
      <c r="D263" s="269">
        <v>337.45</v>
      </c>
      <c r="E263" s="269">
        <v>326.2</v>
      </c>
      <c r="F263" s="269">
        <v>308.10000000000002</v>
      </c>
      <c r="G263" s="269">
        <v>296.85000000000002</v>
      </c>
      <c r="H263" s="269">
        <v>355.54999999999995</v>
      </c>
      <c r="I263" s="269">
        <v>366.79999999999995</v>
      </c>
      <c r="J263" s="269">
        <v>384.89999999999992</v>
      </c>
      <c r="K263" s="268">
        <v>348.7</v>
      </c>
      <c r="L263" s="268">
        <v>319.35000000000002</v>
      </c>
      <c r="M263" s="268">
        <v>17.905200000000001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679.95</v>
      </c>
      <c r="D264" s="269">
        <v>682.26666666666677</v>
      </c>
      <c r="E264" s="269">
        <v>673.03333333333353</v>
      </c>
      <c r="F264" s="269">
        <v>666.11666666666679</v>
      </c>
      <c r="G264" s="269">
        <v>656.88333333333355</v>
      </c>
      <c r="H264" s="269">
        <v>689.18333333333351</v>
      </c>
      <c r="I264" s="269">
        <v>698.41666666666686</v>
      </c>
      <c r="J264" s="269">
        <v>705.33333333333348</v>
      </c>
      <c r="K264" s="268">
        <v>691.5</v>
      </c>
      <c r="L264" s="268">
        <v>675.35</v>
      </c>
      <c r="M264" s="268">
        <v>17.087230000000002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116.65</v>
      </c>
      <c r="D265" s="269">
        <v>117.18333333333334</v>
      </c>
      <c r="E265" s="269">
        <v>115.51666666666668</v>
      </c>
      <c r="F265" s="269">
        <v>114.38333333333334</v>
      </c>
      <c r="G265" s="269">
        <v>112.71666666666668</v>
      </c>
      <c r="H265" s="269">
        <v>118.31666666666668</v>
      </c>
      <c r="I265" s="269">
        <v>119.98333333333333</v>
      </c>
      <c r="J265" s="269">
        <v>121.11666666666667</v>
      </c>
      <c r="K265" s="268">
        <v>118.85</v>
      </c>
      <c r="L265" s="268">
        <v>116.05</v>
      </c>
      <c r="M265" s="268">
        <v>6.9737600000000004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134.55000000000001</v>
      </c>
      <c r="D266" s="269">
        <v>135.43333333333334</v>
      </c>
      <c r="E266" s="269">
        <v>133.11666666666667</v>
      </c>
      <c r="F266" s="269">
        <v>131.68333333333334</v>
      </c>
      <c r="G266" s="269">
        <v>129.36666666666667</v>
      </c>
      <c r="H266" s="269">
        <v>136.86666666666667</v>
      </c>
      <c r="I266" s="269">
        <v>139.18333333333334</v>
      </c>
      <c r="J266" s="269">
        <v>140.61666666666667</v>
      </c>
      <c r="K266" s="268">
        <v>137.75</v>
      </c>
      <c r="L266" s="268">
        <v>134</v>
      </c>
      <c r="M266" s="268">
        <v>5.4191399999999996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431.65</v>
      </c>
      <c r="D267" s="269">
        <v>433.2</v>
      </c>
      <c r="E267" s="269">
        <v>427.15</v>
      </c>
      <c r="F267" s="269">
        <v>422.65</v>
      </c>
      <c r="G267" s="269">
        <v>416.59999999999997</v>
      </c>
      <c r="H267" s="269">
        <v>437.7</v>
      </c>
      <c r="I267" s="269">
        <v>443.75000000000006</v>
      </c>
      <c r="J267" s="269">
        <v>448.25</v>
      </c>
      <c r="K267" s="268">
        <v>439.25</v>
      </c>
      <c r="L267" s="268">
        <v>428.7</v>
      </c>
      <c r="M267" s="268">
        <v>27.076419999999999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614.70000000000005</v>
      </c>
      <c r="D268" s="269">
        <v>615.91666666666663</v>
      </c>
      <c r="E268" s="269">
        <v>605.88333333333321</v>
      </c>
      <c r="F268" s="269">
        <v>597.06666666666661</v>
      </c>
      <c r="G268" s="269">
        <v>587.03333333333319</v>
      </c>
      <c r="H268" s="269">
        <v>624.73333333333323</v>
      </c>
      <c r="I268" s="269">
        <v>634.76666666666677</v>
      </c>
      <c r="J268" s="269">
        <v>643.58333333333326</v>
      </c>
      <c r="K268" s="268">
        <v>625.95000000000005</v>
      </c>
      <c r="L268" s="268">
        <v>607.1</v>
      </c>
      <c r="M268" s="268">
        <v>26.53096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511.75</v>
      </c>
      <c r="D269" s="269">
        <v>506.2166666666667</v>
      </c>
      <c r="E269" s="269">
        <v>496.63333333333344</v>
      </c>
      <c r="F269" s="269">
        <v>481.51666666666677</v>
      </c>
      <c r="G269" s="269">
        <v>471.93333333333351</v>
      </c>
      <c r="H269" s="269">
        <v>521.33333333333337</v>
      </c>
      <c r="I269" s="269">
        <v>530.91666666666663</v>
      </c>
      <c r="J269" s="269">
        <v>546.0333333333333</v>
      </c>
      <c r="K269" s="268">
        <v>515.79999999999995</v>
      </c>
      <c r="L269" s="268">
        <v>491.1</v>
      </c>
      <c r="M269" s="268">
        <v>14.544370000000001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315.14999999999998</v>
      </c>
      <c r="D270" s="269">
        <v>314.73333333333335</v>
      </c>
      <c r="E270" s="269">
        <v>305.4666666666667</v>
      </c>
      <c r="F270" s="269">
        <v>295.78333333333336</v>
      </c>
      <c r="G270" s="269">
        <v>286.51666666666671</v>
      </c>
      <c r="H270" s="269">
        <v>324.41666666666669</v>
      </c>
      <c r="I270" s="269">
        <v>333.68333333333334</v>
      </c>
      <c r="J270" s="269">
        <v>343.36666666666667</v>
      </c>
      <c r="K270" s="268">
        <v>324</v>
      </c>
      <c r="L270" s="268">
        <v>305.05</v>
      </c>
      <c r="M270" s="268">
        <v>7.4161200000000003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572.9</v>
      </c>
      <c r="D271" s="269">
        <v>576.31666666666661</v>
      </c>
      <c r="E271" s="269">
        <v>568.33333333333326</v>
      </c>
      <c r="F271" s="269">
        <v>563.76666666666665</v>
      </c>
      <c r="G271" s="269">
        <v>555.7833333333333</v>
      </c>
      <c r="H271" s="269">
        <v>580.88333333333321</v>
      </c>
      <c r="I271" s="269">
        <v>588.86666666666656</v>
      </c>
      <c r="J271" s="269">
        <v>593.43333333333317</v>
      </c>
      <c r="K271" s="268">
        <v>584.29999999999995</v>
      </c>
      <c r="L271" s="268">
        <v>571.75</v>
      </c>
      <c r="M271" s="268">
        <v>1.78522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179.8</v>
      </c>
      <c r="D272" s="269">
        <v>180.45000000000002</v>
      </c>
      <c r="E272" s="269">
        <v>175.90000000000003</v>
      </c>
      <c r="F272" s="269">
        <v>172.00000000000003</v>
      </c>
      <c r="G272" s="269">
        <v>167.45000000000005</v>
      </c>
      <c r="H272" s="269">
        <v>184.35000000000002</v>
      </c>
      <c r="I272" s="269">
        <v>188.90000000000003</v>
      </c>
      <c r="J272" s="269">
        <v>192.8</v>
      </c>
      <c r="K272" s="268">
        <v>185</v>
      </c>
      <c r="L272" s="268">
        <v>176.55</v>
      </c>
      <c r="M272" s="268">
        <v>4.4710799999999997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565.35</v>
      </c>
      <c r="D273" s="269">
        <v>568.43333333333339</v>
      </c>
      <c r="E273" s="269">
        <v>557.06666666666683</v>
      </c>
      <c r="F273" s="269">
        <v>548.78333333333342</v>
      </c>
      <c r="G273" s="269">
        <v>537.41666666666686</v>
      </c>
      <c r="H273" s="269">
        <v>576.71666666666681</v>
      </c>
      <c r="I273" s="269">
        <v>588.08333333333337</v>
      </c>
      <c r="J273" s="269">
        <v>596.36666666666679</v>
      </c>
      <c r="K273" s="268">
        <v>579.79999999999995</v>
      </c>
      <c r="L273" s="268">
        <v>560.15</v>
      </c>
      <c r="M273" s="268">
        <v>2.7057199999999999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1507.25</v>
      </c>
      <c r="D274" s="269">
        <v>1511.2666666666664</v>
      </c>
      <c r="E274" s="269">
        <v>1487.8333333333328</v>
      </c>
      <c r="F274" s="269">
        <v>1468.4166666666663</v>
      </c>
      <c r="G274" s="269">
        <v>1444.9833333333327</v>
      </c>
      <c r="H274" s="269">
        <v>1530.6833333333329</v>
      </c>
      <c r="I274" s="269">
        <v>1554.1166666666663</v>
      </c>
      <c r="J274" s="269">
        <v>1573.5333333333331</v>
      </c>
      <c r="K274" s="268">
        <v>1534.7</v>
      </c>
      <c r="L274" s="268">
        <v>1491.85</v>
      </c>
      <c r="M274" s="268">
        <v>1.06135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240.3</v>
      </c>
      <c r="D275" s="269">
        <v>241.66666666666666</v>
      </c>
      <c r="E275" s="269">
        <v>237.58333333333331</v>
      </c>
      <c r="F275" s="269">
        <v>234.86666666666665</v>
      </c>
      <c r="G275" s="269">
        <v>230.7833333333333</v>
      </c>
      <c r="H275" s="269">
        <v>244.38333333333333</v>
      </c>
      <c r="I275" s="269">
        <v>248.46666666666664</v>
      </c>
      <c r="J275" s="269">
        <v>251.18333333333334</v>
      </c>
      <c r="K275" s="268">
        <v>245.75</v>
      </c>
      <c r="L275" s="268">
        <v>238.95</v>
      </c>
      <c r="M275" s="268">
        <v>3.8088199999999999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571.25</v>
      </c>
      <c r="D276" s="269">
        <v>568</v>
      </c>
      <c r="E276" s="269">
        <v>560.25</v>
      </c>
      <c r="F276" s="269">
        <v>549.25</v>
      </c>
      <c r="G276" s="269">
        <v>541.5</v>
      </c>
      <c r="H276" s="269">
        <v>579</v>
      </c>
      <c r="I276" s="269">
        <v>586.75</v>
      </c>
      <c r="J276" s="269">
        <v>597.75</v>
      </c>
      <c r="K276" s="268">
        <v>575.75</v>
      </c>
      <c r="L276" s="268">
        <v>557</v>
      </c>
      <c r="M276" s="268">
        <v>11.64363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364.15</v>
      </c>
      <c r="D277" s="269">
        <v>359.08333333333331</v>
      </c>
      <c r="E277" s="269">
        <v>349.06666666666661</v>
      </c>
      <c r="F277" s="269">
        <v>333.98333333333329</v>
      </c>
      <c r="G277" s="269">
        <v>323.96666666666658</v>
      </c>
      <c r="H277" s="269">
        <v>374.16666666666663</v>
      </c>
      <c r="I277" s="269">
        <v>384.18333333333339</v>
      </c>
      <c r="J277" s="269">
        <v>399.26666666666665</v>
      </c>
      <c r="K277" s="268">
        <v>369.1</v>
      </c>
      <c r="L277" s="268">
        <v>344</v>
      </c>
      <c r="M277" s="268">
        <v>19.196670000000001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1200.05</v>
      </c>
      <c r="D278" s="269">
        <v>1209.55</v>
      </c>
      <c r="E278" s="269">
        <v>1181.5</v>
      </c>
      <c r="F278" s="269">
        <v>1162.95</v>
      </c>
      <c r="G278" s="269">
        <v>1134.9000000000001</v>
      </c>
      <c r="H278" s="269">
        <v>1228.0999999999999</v>
      </c>
      <c r="I278" s="269">
        <v>1256.1499999999996</v>
      </c>
      <c r="J278" s="269">
        <v>1274.6999999999998</v>
      </c>
      <c r="K278" s="268">
        <v>1237.5999999999999</v>
      </c>
      <c r="L278" s="268">
        <v>1191</v>
      </c>
      <c r="M278" s="268">
        <v>1.3409199999999999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429.2</v>
      </c>
      <c r="D279" s="269">
        <v>423.76666666666671</v>
      </c>
      <c r="E279" s="269">
        <v>415.53333333333342</v>
      </c>
      <c r="F279" s="269">
        <v>401.86666666666673</v>
      </c>
      <c r="G279" s="269">
        <v>393.63333333333344</v>
      </c>
      <c r="H279" s="269">
        <v>437.43333333333339</v>
      </c>
      <c r="I279" s="269">
        <v>445.66666666666663</v>
      </c>
      <c r="J279" s="269">
        <v>459.33333333333337</v>
      </c>
      <c r="K279" s="268">
        <v>432</v>
      </c>
      <c r="L279" s="268">
        <v>410.1</v>
      </c>
      <c r="M279" s="268">
        <v>2.12466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97.7</v>
      </c>
      <c r="D280" s="269">
        <v>96.466666666666654</v>
      </c>
      <c r="E280" s="269">
        <v>94.483333333333306</v>
      </c>
      <c r="F280" s="269">
        <v>91.266666666666652</v>
      </c>
      <c r="G280" s="269">
        <v>89.283333333333303</v>
      </c>
      <c r="H280" s="269">
        <v>99.683333333333309</v>
      </c>
      <c r="I280" s="269">
        <v>101.66666666666666</v>
      </c>
      <c r="J280" s="269">
        <v>104.88333333333331</v>
      </c>
      <c r="K280" s="268">
        <v>98.45</v>
      </c>
      <c r="L280" s="268">
        <v>93.25</v>
      </c>
      <c r="M280" s="268">
        <v>73.070539999999994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486.25</v>
      </c>
      <c r="D281" s="269">
        <v>480.36666666666662</v>
      </c>
      <c r="E281" s="269">
        <v>471.73333333333323</v>
      </c>
      <c r="F281" s="269">
        <v>457.21666666666664</v>
      </c>
      <c r="G281" s="269">
        <v>448.58333333333326</v>
      </c>
      <c r="H281" s="269">
        <v>494.88333333333321</v>
      </c>
      <c r="I281" s="269">
        <v>503.51666666666654</v>
      </c>
      <c r="J281" s="269">
        <v>518.03333333333319</v>
      </c>
      <c r="K281" s="268">
        <v>489</v>
      </c>
      <c r="L281" s="268">
        <v>465.85</v>
      </c>
      <c r="M281" s="268">
        <v>1.84632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84.6</v>
      </c>
      <c r="D282" s="269">
        <v>86.350000000000009</v>
      </c>
      <c r="E282" s="269">
        <v>82.000000000000014</v>
      </c>
      <c r="F282" s="269">
        <v>79.400000000000006</v>
      </c>
      <c r="G282" s="269">
        <v>75.050000000000011</v>
      </c>
      <c r="H282" s="269">
        <v>88.950000000000017</v>
      </c>
      <c r="I282" s="269">
        <v>93.300000000000011</v>
      </c>
      <c r="J282" s="269">
        <v>95.90000000000002</v>
      </c>
      <c r="K282" s="268">
        <v>90.7</v>
      </c>
      <c r="L282" s="268">
        <v>83.75</v>
      </c>
      <c r="M282" s="268">
        <v>165.92631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414.25</v>
      </c>
      <c r="D283" s="269">
        <v>419.55</v>
      </c>
      <c r="E283" s="269">
        <v>406.05</v>
      </c>
      <c r="F283" s="269">
        <v>397.85</v>
      </c>
      <c r="G283" s="269">
        <v>384.35</v>
      </c>
      <c r="H283" s="269">
        <v>427.75</v>
      </c>
      <c r="I283" s="269">
        <v>441.25</v>
      </c>
      <c r="J283" s="269">
        <v>449.45</v>
      </c>
      <c r="K283" s="268">
        <v>433.05</v>
      </c>
      <c r="L283" s="268">
        <v>411.35</v>
      </c>
      <c r="M283" s="268">
        <v>4.9903599999999999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1929.5</v>
      </c>
      <c r="D284" s="269">
        <v>1925.6833333333334</v>
      </c>
      <c r="E284" s="269">
        <v>1911.3666666666668</v>
      </c>
      <c r="F284" s="269">
        <v>1893.2333333333333</v>
      </c>
      <c r="G284" s="269">
        <v>1878.9166666666667</v>
      </c>
      <c r="H284" s="269">
        <v>1943.8166666666668</v>
      </c>
      <c r="I284" s="269">
        <v>1958.1333333333334</v>
      </c>
      <c r="J284" s="269">
        <v>1976.2666666666669</v>
      </c>
      <c r="K284" s="268">
        <v>1940</v>
      </c>
      <c r="L284" s="268">
        <v>1907.55</v>
      </c>
      <c r="M284" s="268">
        <v>16.759119999999999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1219</v>
      </c>
      <c r="D285" s="269">
        <v>1226.6666666666667</v>
      </c>
      <c r="E285" s="269">
        <v>1202.3333333333335</v>
      </c>
      <c r="F285" s="269">
        <v>1185.6666666666667</v>
      </c>
      <c r="G285" s="269">
        <v>1161.3333333333335</v>
      </c>
      <c r="H285" s="269">
        <v>1243.3333333333335</v>
      </c>
      <c r="I285" s="269">
        <v>1267.666666666667</v>
      </c>
      <c r="J285" s="269">
        <v>1284.3333333333335</v>
      </c>
      <c r="K285" s="268">
        <v>1251</v>
      </c>
      <c r="L285" s="268">
        <v>1210</v>
      </c>
      <c r="M285" s="268">
        <v>4.9153799999999999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80.75</v>
      </c>
      <c r="D286" s="269">
        <v>81.5</v>
      </c>
      <c r="E286" s="269">
        <v>79.75</v>
      </c>
      <c r="F286" s="269">
        <v>78.75</v>
      </c>
      <c r="G286" s="269">
        <v>77</v>
      </c>
      <c r="H286" s="269">
        <v>82.5</v>
      </c>
      <c r="I286" s="269">
        <v>84.25</v>
      </c>
      <c r="J286" s="269">
        <v>85.25</v>
      </c>
      <c r="K286" s="268">
        <v>83.25</v>
      </c>
      <c r="L286" s="268">
        <v>80.5</v>
      </c>
      <c r="M286" s="268">
        <v>49.972299999999997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3343.3</v>
      </c>
      <c r="D287" s="269">
        <v>3379.4166666666665</v>
      </c>
      <c r="E287" s="269">
        <v>3286.8833333333332</v>
      </c>
      <c r="F287" s="269">
        <v>3230.4666666666667</v>
      </c>
      <c r="G287" s="269">
        <v>3137.9333333333334</v>
      </c>
      <c r="H287" s="269">
        <v>3435.833333333333</v>
      </c>
      <c r="I287" s="269">
        <v>3528.3666666666668</v>
      </c>
      <c r="J287" s="269">
        <v>3584.7833333333328</v>
      </c>
      <c r="K287" s="268">
        <v>3471.95</v>
      </c>
      <c r="L287" s="268">
        <v>3323</v>
      </c>
      <c r="M287" s="268">
        <v>4.0459199999999997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413.5</v>
      </c>
      <c r="D288" s="269">
        <v>417.23333333333335</v>
      </c>
      <c r="E288" s="269">
        <v>408.4666666666667</v>
      </c>
      <c r="F288" s="269">
        <v>403.43333333333334</v>
      </c>
      <c r="G288" s="269">
        <v>394.66666666666669</v>
      </c>
      <c r="H288" s="269">
        <v>422.26666666666671</v>
      </c>
      <c r="I288" s="269">
        <v>431.03333333333336</v>
      </c>
      <c r="J288" s="269">
        <v>436.06666666666672</v>
      </c>
      <c r="K288" s="268">
        <v>426</v>
      </c>
      <c r="L288" s="268">
        <v>412.2</v>
      </c>
      <c r="M288" s="268">
        <v>22.093139999999998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12654.3</v>
      </c>
      <c r="D289" s="269">
        <v>12729.1</v>
      </c>
      <c r="E289" s="269">
        <v>12476.2</v>
      </c>
      <c r="F289" s="269">
        <v>12298.1</v>
      </c>
      <c r="G289" s="269">
        <v>12045.2</v>
      </c>
      <c r="H289" s="269">
        <v>12907.2</v>
      </c>
      <c r="I289" s="269">
        <v>13160.099999999999</v>
      </c>
      <c r="J289" s="269">
        <v>13338.2</v>
      </c>
      <c r="K289" s="268">
        <v>12982</v>
      </c>
      <c r="L289" s="268">
        <v>12551</v>
      </c>
      <c r="M289" s="268">
        <v>5.883E-2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4354.2</v>
      </c>
      <c r="D290" s="269">
        <v>4335.1833333333334</v>
      </c>
      <c r="E290" s="269">
        <v>4280.3666666666668</v>
      </c>
      <c r="F290" s="269">
        <v>4206.5333333333338</v>
      </c>
      <c r="G290" s="269">
        <v>4151.7166666666672</v>
      </c>
      <c r="H290" s="269">
        <v>4409.0166666666664</v>
      </c>
      <c r="I290" s="269">
        <v>4463.8333333333339</v>
      </c>
      <c r="J290" s="269">
        <v>4537.6666666666661</v>
      </c>
      <c r="K290" s="268">
        <v>4390</v>
      </c>
      <c r="L290" s="268">
        <v>4261.3500000000004</v>
      </c>
      <c r="M290" s="268">
        <v>3.3231600000000001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1910.7</v>
      </c>
      <c r="D291" s="269">
        <v>1915.8833333333332</v>
      </c>
      <c r="E291" s="269">
        <v>1899.8166666666664</v>
      </c>
      <c r="F291" s="269">
        <v>1888.9333333333332</v>
      </c>
      <c r="G291" s="269">
        <v>1872.8666666666663</v>
      </c>
      <c r="H291" s="269">
        <v>1926.7666666666664</v>
      </c>
      <c r="I291" s="269">
        <v>1942.833333333333</v>
      </c>
      <c r="J291" s="269">
        <v>1953.7166666666665</v>
      </c>
      <c r="K291" s="268">
        <v>1931.95</v>
      </c>
      <c r="L291" s="268">
        <v>1905</v>
      </c>
      <c r="M291" s="268">
        <v>17.554559999999999</v>
      </c>
      <c r="N291" s="1"/>
      <c r="O291" s="1"/>
    </row>
    <row r="292" spans="1:15" ht="12.75" customHeight="1">
      <c r="A292" s="30">
        <v>282</v>
      </c>
      <c r="B292" s="278" t="s">
        <v>847</v>
      </c>
      <c r="C292" s="268">
        <v>387.45</v>
      </c>
      <c r="D292" s="269">
        <v>388.85000000000008</v>
      </c>
      <c r="E292" s="269">
        <v>377.70000000000016</v>
      </c>
      <c r="F292" s="269">
        <v>367.9500000000001</v>
      </c>
      <c r="G292" s="269">
        <v>356.80000000000018</v>
      </c>
      <c r="H292" s="269">
        <v>398.60000000000014</v>
      </c>
      <c r="I292" s="269">
        <v>409.75000000000011</v>
      </c>
      <c r="J292" s="269">
        <v>419.50000000000011</v>
      </c>
      <c r="K292" s="268">
        <v>400</v>
      </c>
      <c r="L292" s="268">
        <v>379.1</v>
      </c>
      <c r="M292" s="268">
        <v>3.79217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507.45</v>
      </c>
      <c r="D293" s="269">
        <v>510.4666666666667</v>
      </c>
      <c r="E293" s="269">
        <v>502.98333333333335</v>
      </c>
      <c r="F293" s="269">
        <v>498.51666666666665</v>
      </c>
      <c r="G293" s="269">
        <v>491.0333333333333</v>
      </c>
      <c r="H293" s="269">
        <v>514.93333333333339</v>
      </c>
      <c r="I293" s="269">
        <v>522.41666666666674</v>
      </c>
      <c r="J293" s="269">
        <v>526.88333333333344</v>
      </c>
      <c r="K293" s="268">
        <v>517.95000000000005</v>
      </c>
      <c r="L293" s="268">
        <v>506</v>
      </c>
      <c r="M293" s="268">
        <v>10.267440000000001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362.15</v>
      </c>
      <c r="D294" s="269">
        <v>364.16666666666669</v>
      </c>
      <c r="E294" s="269">
        <v>355.33333333333337</v>
      </c>
      <c r="F294" s="269">
        <v>348.51666666666671</v>
      </c>
      <c r="G294" s="269">
        <v>339.68333333333339</v>
      </c>
      <c r="H294" s="269">
        <v>370.98333333333335</v>
      </c>
      <c r="I294" s="269">
        <v>379.81666666666672</v>
      </c>
      <c r="J294" s="269">
        <v>386.63333333333333</v>
      </c>
      <c r="K294" s="268">
        <v>373</v>
      </c>
      <c r="L294" s="268">
        <v>357.35</v>
      </c>
      <c r="M294" s="268">
        <v>15.86102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3356.65</v>
      </c>
      <c r="D295" s="269">
        <v>3357.1833333333329</v>
      </c>
      <c r="E295" s="269">
        <v>3314.3666666666659</v>
      </c>
      <c r="F295" s="269">
        <v>3272.083333333333</v>
      </c>
      <c r="G295" s="269">
        <v>3229.266666666666</v>
      </c>
      <c r="H295" s="269">
        <v>3399.4666666666658</v>
      </c>
      <c r="I295" s="269">
        <v>3442.2833333333324</v>
      </c>
      <c r="J295" s="269">
        <v>3484.5666666666657</v>
      </c>
      <c r="K295" s="268">
        <v>3400</v>
      </c>
      <c r="L295" s="268">
        <v>3314.9</v>
      </c>
      <c r="M295" s="268">
        <v>0.25290000000000001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641.25</v>
      </c>
      <c r="D296" s="269">
        <v>636.68333333333328</v>
      </c>
      <c r="E296" s="269">
        <v>627.56666666666661</v>
      </c>
      <c r="F296" s="269">
        <v>613.88333333333333</v>
      </c>
      <c r="G296" s="269">
        <v>604.76666666666665</v>
      </c>
      <c r="H296" s="269">
        <v>650.36666666666656</v>
      </c>
      <c r="I296" s="269">
        <v>659.48333333333312</v>
      </c>
      <c r="J296" s="269">
        <v>673.16666666666652</v>
      </c>
      <c r="K296" s="268">
        <v>645.79999999999995</v>
      </c>
      <c r="L296" s="268">
        <v>623</v>
      </c>
      <c r="M296" s="268">
        <v>11.540430000000001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1895.95</v>
      </c>
      <c r="D297" s="269">
        <v>1892.8333333333333</v>
      </c>
      <c r="E297" s="269">
        <v>1865.6666666666665</v>
      </c>
      <c r="F297" s="269">
        <v>1835.3833333333332</v>
      </c>
      <c r="G297" s="269">
        <v>1808.2166666666665</v>
      </c>
      <c r="H297" s="269">
        <v>1923.1166666666666</v>
      </c>
      <c r="I297" s="269">
        <v>1950.2833333333331</v>
      </c>
      <c r="J297" s="269">
        <v>1980.5666666666666</v>
      </c>
      <c r="K297" s="268">
        <v>1920</v>
      </c>
      <c r="L297" s="268">
        <v>1862.55</v>
      </c>
      <c r="M297" s="268">
        <v>0.4884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36.950000000000003</v>
      </c>
      <c r="D298" s="269">
        <v>37.116666666666667</v>
      </c>
      <c r="E298" s="269">
        <v>36.633333333333333</v>
      </c>
      <c r="F298" s="269">
        <v>36.316666666666663</v>
      </c>
      <c r="G298" s="269">
        <v>35.833333333333329</v>
      </c>
      <c r="H298" s="269">
        <v>37.433333333333337</v>
      </c>
      <c r="I298" s="269">
        <v>37.916666666666671</v>
      </c>
      <c r="J298" s="269">
        <v>38.233333333333341</v>
      </c>
      <c r="K298" s="268">
        <v>37.6</v>
      </c>
      <c r="L298" s="268">
        <v>36.799999999999997</v>
      </c>
      <c r="M298" s="268">
        <v>9.4327199999999998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160.1</v>
      </c>
      <c r="D299" s="269">
        <v>160.83333333333334</v>
      </c>
      <c r="E299" s="269">
        <v>158.81666666666669</v>
      </c>
      <c r="F299" s="269">
        <v>157.53333333333336</v>
      </c>
      <c r="G299" s="269">
        <v>155.51666666666671</v>
      </c>
      <c r="H299" s="269">
        <v>162.11666666666667</v>
      </c>
      <c r="I299" s="269">
        <v>164.13333333333333</v>
      </c>
      <c r="J299" s="269">
        <v>165.41666666666666</v>
      </c>
      <c r="K299" s="268">
        <v>162.85</v>
      </c>
      <c r="L299" s="268">
        <v>159.55000000000001</v>
      </c>
      <c r="M299" s="268">
        <v>1.1914899999999999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86352.8</v>
      </c>
      <c r="D300" s="269">
        <v>86184.266666666663</v>
      </c>
      <c r="E300" s="269">
        <v>84768.533333333326</v>
      </c>
      <c r="F300" s="269">
        <v>83184.266666666663</v>
      </c>
      <c r="G300" s="269">
        <v>81768.533333333326</v>
      </c>
      <c r="H300" s="269">
        <v>87768.533333333326</v>
      </c>
      <c r="I300" s="269">
        <v>89184.266666666663</v>
      </c>
      <c r="J300" s="269">
        <v>90768.533333333326</v>
      </c>
      <c r="K300" s="268">
        <v>87600</v>
      </c>
      <c r="L300" s="268">
        <v>84600</v>
      </c>
      <c r="M300" s="268">
        <v>0.35698999999999997</v>
      </c>
      <c r="N300" s="1"/>
      <c r="O300" s="1"/>
    </row>
    <row r="301" spans="1:15" ht="12.75" customHeight="1">
      <c r="A301" s="30">
        <v>291</v>
      </c>
      <c r="B301" s="278" t="s">
        <v>848</v>
      </c>
      <c r="C301" s="268">
        <v>1635.85</v>
      </c>
      <c r="D301" s="269">
        <v>1650.25</v>
      </c>
      <c r="E301" s="269">
        <v>1611.7</v>
      </c>
      <c r="F301" s="269">
        <v>1587.55</v>
      </c>
      <c r="G301" s="269">
        <v>1549</v>
      </c>
      <c r="H301" s="269">
        <v>1674.4</v>
      </c>
      <c r="I301" s="269">
        <v>1712.9500000000003</v>
      </c>
      <c r="J301" s="269">
        <v>1737.1000000000001</v>
      </c>
      <c r="K301" s="268">
        <v>1688.8</v>
      </c>
      <c r="L301" s="268">
        <v>1626.1</v>
      </c>
      <c r="M301" s="268">
        <v>1.3251599999999999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1030.6500000000001</v>
      </c>
      <c r="D302" s="269">
        <v>1028.6666666666667</v>
      </c>
      <c r="E302" s="269">
        <v>1012.7833333333335</v>
      </c>
      <c r="F302" s="269">
        <v>994.91666666666674</v>
      </c>
      <c r="G302" s="269">
        <v>979.03333333333353</v>
      </c>
      <c r="H302" s="269">
        <v>1046.5333333333335</v>
      </c>
      <c r="I302" s="269">
        <v>1062.4166666666667</v>
      </c>
      <c r="J302" s="269">
        <v>1080.2833333333335</v>
      </c>
      <c r="K302" s="268">
        <v>1044.55</v>
      </c>
      <c r="L302" s="268">
        <v>1010.8</v>
      </c>
      <c r="M302" s="268">
        <v>1.13737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858.35</v>
      </c>
      <c r="D303" s="269">
        <v>852.2833333333333</v>
      </c>
      <c r="E303" s="269">
        <v>840.06666666666661</v>
      </c>
      <c r="F303" s="269">
        <v>821.7833333333333</v>
      </c>
      <c r="G303" s="269">
        <v>809.56666666666661</v>
      </c>
      <c r="H303" s="269">
        <v>870.56666666666661</v>
      </c>
      <c r="I303" s="269">
        <v>882.7833333333333</v>
      </c>
      <c r="J303" s="269">
        <v>901.06666666666661</v>
      </c>
      <c r="K303" s="268">
        <v>864.5</v>
      </c>
      <c r="L303" s="268">
        <v>834</v>
      </c>
      <c r="M303" s="268">
        <v>3.8605399999999999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223.4</v>
      </c>
      <c r="D304" s="269">
        <v>224.29999999999998</v>
      </c>
      <c r="E304" s="269">
        <v>220.24999999999997</v>
      </c>
      <c r="F304" s="269">
        <v>217.1</v>
      </c>
      <c r="G304" s="269">
        <v>213.04999999999998</v>
      </c>
      <c r="H304" s="269">
        <v>227.44999999999996</v>
      </c>
      <c r="I304" s="269">
        <v>231.49999999999997</v>
      </c>
      <c r="J304" s="269">
        <v>234.64999999999995</v>
      </c>
      <c r="K304" s="268">
        <v>228.35</v>
      </c>
      <c r="L304" s="268">
        <v>221.15</v>
      </c>
      <c r="M304" s="268">
        <v>25.17839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1288.6500000000001</v>
      </c>
      <c r="D305" s="269">
        <v>1279.0666666666668</v>
      </c>
      <c r="E305" s="269">
        <v>1259.6833333333336</v>
      </c>
      <c r="F305" s="269">
        <v>1230.7166666666667</v>
      </c>
      <c r="G305" s="269">
        <v>1211.3333333333335</v>
      </c>
      <c r="H305" s="269">
        <v>1308.0333333333338</v>
      </c>
      <c r="I305" s="269">
        <v>1327.416666666667</v>
      </c>
      <c r="J305" s="269">
        <v>1356.3833333333339</v>
      </c>
      <c r="K305" s="268">
        <v>1298.45</v>
      </c>
      <c r="L305" s="268">
        <v>1250.0999999999999</v>
      </c>
      <c r="M305" s="268">
        <v>44.76773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277.85000000000002</v>
      </c>
      <c r="D306" s="269">
        <v>280.95</v>
      </c>
      <c r="E306" s="269">
        <v>273.29999999999995</v>
      </c>
      <c r="F306" s="269">
        <v>268.74999999999994</v>
      </c>
      <c r="G306" s="269">
        <v>261.09999999999991</v>
      </c>
      <c r="H306" s="269">
        <v>285.5</v>
      </c>
      <c r="I306" s="269">
        <v>293.14999999999998</v>
      </c>
      <c r="J306" s="269">
        <v>297.70000000000005</v>
      </c>
      <c r="K306" s="268">
        <v>288.60000000000002</v>
      </c>
      <c r="L306" s="268">
        <v>276.39999999999998</v>
      </c>
      <c r="M306" s="268">
        <v>5.9384699999999997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288</v>
      </c>
      <c r="D307" s="269">
        <v>286.26666666666665</v>
      </c>
      <c r="E307" s="269">
        <v>280.0333333333333</v>
      </c>
      <c r="F307" s="269">
        <v>272.06666666666666</v>
      </c>
      <c r="G307" s="269">
        <v>265.83333333333331</v>
      </c>
      <c r="H307" s="269">
        <v>294.23333333333329</v>
      </c>
      <c r="I307" s="269">
        <v>300.46666666666664</v>
      </c>
      <c r="J307" s="269">
        <v>308.43333333333328</v>
      </c>
      <c r="K307" s="268">
        <v>292.5</v>
      </c>
      <c r="L307" s="268">
        <v>278.3</v>
      </c>
      <c r="M307" s="268">
        <v>5.2950900000000001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510.5</v>
      </c>
      <c r="D308" s="269">
        <v>520.26666666666665</v>
      </c>
      <c r="E308" s="269">
        <v>496.5333333333333</v>
      </c>
      <c r="F308" s="269">
        <v>482.56666666666666</v>
      </c>
      <c r="G308" s="269">
        <v>458.83333333333331</v>
      </c>
      <c r="H308" s="269">
        <v>534.23333333333335</v>
      </c>
      <c r="I308" s="269">
        <v>557.9666666666667</v>
      </c>
      <c r="J308" s="269">
        <v>571.93333333333328</v>
      </c>
      <c r="K308" s="268">
        <v>544</v>
      </c>
      <c r="L308" s="268">
        <v>506.3</v>
      </c>
      <c r="M308" s="268">
        <v>2.5372400000000002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98.6</v>
      </c>
      <c r="D309" s="269">
        <v>99.016666666666666</v>
      </c>
      <c r="E309" s="269">
        <v>97.583333333333329</v>
      </c>
      <c r="F309" s="269">
        <v>96.566666666666663</v>
      </c>
      <c r="G309" s="269">
        <v>95.133333333333326</v>
      </c>
      <c r="H309" s="269">
        <v>100.03333333333333</v>
      </c>
      <c r="I309" s="269">
        <v>101.46666666666667</v>
      </c>
      <c r="J309" s="269">
        <v>102.48333333333333</v>
      </c>
      <c r="K309" s="268">
        <v>100.45</v>
      </c>
      <c r="L309" s="268">
        <v>98</v>
      </c>
      <c r="M309" s="268">
        <v>51.476509999999998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69.7</v>
      </c>
      <c r="D310" s="269">
        <v>70.399999999999991</v>
      </c>
      <c r="E310" s="269">
        <v>68.799999999999983</v>
      </c>
      <c r="F310" s="269">
        <v>67.899999999999991</v>
      </c>
      <c r="G310" s="269">
        <v>66.299999999999983</v>
      </c>
      <c r="H310" s="269">
        <v>71.299999999999983</v>
      </c>
      <c r="I310" s="269">
        <v>72.899999999999977</v>
      </c>
      <c r="J310" s="269">
        <v>73.799999999999983</v>
      </c>
      <c r="K310" s="268">
        <v>72</v>
      </c>
      <c r="L310" s="268">
        <v>69.5</v>
      </c>
      <c r="M310" s="268">
        <v>25.399249999999999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512.15</v>
      </c>
      <c r="D311" s="269">
        <v>510.70000000000005</v>
      </c>
      <c r="E311" s="269">
        <v>507.15000000000009</v>
      </c>
      <c r="F311" s="269">
        <v>502.15000000000003</v>
      </c>
      <c r="G311" s="269">
        <v>498.60000000000008</v>
      </c>
      <c r="H311" s="269">
        <v>515.70000000000005</v>
      </c>
      <c r="I311" s="269">
        <v>519.25</v>
      </c>
      <c r="J311" s="269">
        <v>524.25000000000011</v>
      </c>
      <c r="K311" s="268">
        <v>514.25</v>
      </c>
      <c r="L311" s="268">
        <v>505.7</v>
      </c>
      <c r="M311" s="268">
        <v>6.3527100000000001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9280.85</v>
      </c>
      <c r="D312" s="269">
        <v>9231.4333333333343</v>
      </c>
      <c r="E312" s="269">
        <v>9119.4166666666679</v>
      </c>
      <c r="F312" s="269">
        <v>8957.9833333333336</v>
      </c>
      <c r="G312" s="269">
        <v>8845.9666666666672</v>
      </c>
      <c r="H312" s="269">
        <v>9392.8666666666686</v>
      </c>
      <c r="I312" s="269">
        <v>9504.883333333335</v>
      </c>
      <c r="J312" s="269">
        <v>9666.3166666666693</v>
      </c>
      <c r="K312" s="268">
        <v>9343.4500000000007</v>
      </c>
      <c r="L312" s="268">
        <v>9070</v>
      </c>
      <c r="M312" s="268">
        <v>7.2702400000000003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1809.45</v>
      </c>
      <c r="D313" s="269">
        <v>1819.7666666666667</v>
      </c>
      <c r="E313" s="269">
        <v>1789.6833333333334</v>
      </c>
      <c r="F313" s="269">
        <v>1769.9166666666667</v>
      </c>
      <c r="G313" s="269">
        <v>1739.8333333333335</v>
      </c>
      <c r="H313" s="269">
        <v>1839.5333333333333</v>
      </c>
      <c r="I313" s="269">
        <v>1869.6166666666668</v>
      </c>
      <c r="J313" s="269">
        <v>1889.3833333333332</v>
      </c>
      <c r="K313" s="268">
        <v>1849.85</v>
      </c>
      <c r="L313" s="268">
        <v>1800</v>
      </c>
      <c r="M313" s="268">
        <v>0.77556999999999998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849.45</v>
      </c>
      <c r="D314" s="269">
        <v>841.23333333333323</v>
      </c>
      <c r="E314" s="269">
        <v>825.56666666666649</v>
      </c>
      <c r="F314" s="269">
        <v>801.68333333333328</v>
      </c>
      <c r="G314" s="269">
        <v>786.01666666666654</v>
      </c>
      <c r="H314" s="269">
        <v>865.11666666666645</v>
      </c>
      <c r="I314" s="269">
        <v>880.78333333333319</v>
      </c>
      <c r="J314" s="269">
        <v>904.6666666666664</v>
      </c>
      <c r="K314" s="268">
        <v>856.9</v>
      </c>
      <c r="L314" s="268">
        <v>817.35</v>
      </c>
      <c r="M314" s="268">
        <v>14.443059999999999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424.75</v>
      </c>
      <c r="D315" s="269">
        <v>426.83333333333331</v>
      </c>
      <c r="E315" s="269">
        <v>416.16666666666663</v>
      </c>
      <c r="F315" s="269">
        <v>407.58333333333331</v>
      </c>
      <c r="G315" s="269">
        <v>396.91666666666663</v>
      </c>
      <c r="H315" s="269">
        <v>435.41666666666663</v>
      </c>
      <c r="I315" s="269">
        <v>446.08333333333326</v>
      </c>
      <c r="J315" s="269">
        <v>454.66666666666663</v>
      </c>
      <c r="K315" s="268">
        <v>437.5</v>
      </c>
      <c r="L315" s="268">
        <v>418.25</v>
      </c>
      <c r="M315" s="268">
        <v>16.644580000000001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459.85</v>
      </c>
      <c r="D316" s="269">
        <v>450.48333333333335</v>
      </c>
      <c r="E316" s="269">
        <v>433.16666666666669</v>
      </c>
      <c r="F316" s="269">
        <v>406.48333333333335</v>
      </c>
      <c r="G316" s="269">
        <v>389.16666666666669</v>
      </c>
      <c r="H316" s="269">
        <v>477.16666666666669</v>
      </c>
      <c r="I316" s="269">
        <v>494.48333333333329</v>
      </c>
      <c r="J316" s="269">
        <v>521.16666666666674</v>
      </c>
      <c r="K316" s="268">
        <v>467.8</v>
      </c>
      <c r="L316" s="268">
        <v>423.8</v>
      </c>
      <c r="M316" s="268">
        <v>49.012839999999997</v>
      </c>
      <c r="N316" s="1"/>
      <c r="O316" s="1"/>
    </row>
    <row r="317" spans="1:15" ht="12.75" customHeight="1">
      <c r="A317" s="30">
        <v>307</v>
      </c>
      <c r="B317" s="278" t="s">
        <v>849</v>
      </c>
      <c r="C317" s="268">
        <v>666.7</v>
      </c>
      <c r="D317" s="269">
        <v>673.06666666666672</v>
      </c>
      <c r="E317" s="269">
        <v>653.63333333333344</v>
      </c>
      <c r="F317" s="269">
        <v>640.56666666666672</v>
      </c>
      <c r="G317" s="269">
        <v>621.13333333333344</v>
      </c>
      <c r="H317" s="269">
        <v>686.13333333333344</v>
      </c>
      <c r="I317" s="269">
        <v>705.56666666666661</v>
      </c>
      <c r="J317" s="269">
        <v>718.63333333333344</v>
      </c>
      <c r="K317" s="268">
        <v>692.5</v>
      </c>
      <c r="L317" s="268">
        <v>660</v>
      </c>
      <c r="M317" s="268">
        <v>0.66193000000000002</v>
      </c>
      <c r="N317" s="1"/>
      <c r="O317" s="1"/>
    </row>
    <row r="318" spans="1:15" ht="12.75" customHeight="1">
      <c r="A318" s="30">
        <v>308</v>
      </c>
      <c r="B318" s="278" t="s">
        <v>850</v>
      </c>
      <c r="C318" s="268">
        <v>814.5</v>
      </c>
      <c r="D318" s="269">
        <v>804.51666666666677</v>
      </c>
      <c r="E318" s="269">
        <v>784.03333333333353</v>
      </c>
      <c r="F318" s="269">
        <v>753.56666666666672</v>
      </c>
      <c r="G318" s="269">
        <v>733.08333333333348</v>
      </c>
      <c r="H318" s="269">
        <v>834.98333333333358</v>
      </c>
      <c r="I318" s="269">
        <v>855.46666666666692</v>
      </c>
      <c r="J318" s="269">
        <v>885.93333333333362</v>
      </c>
      <c r="K318" s="268">
        <v>825</v>
      </c>
      <c r="L318" s="268">
        <v>774.05</v>
      </c>
      <c r="M318" s="268">
        <v>3.9316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1329.5</v>
      </c>
      <c r="D319" s="269">
        <v>1342.7666666666667</v>
      </c>
      <c r="E319" s="269">
        <v>1307.9833333333333</v>
      </c>
      <c r="F319" s="269">
        <v>1286.4666666666667</v>
      </c>
      <c r="G319" s="269">
        <v>1251.6833333333334</v>
      </c>
      <c r="H319" s="269">
        <v>1364.2833333333333</v>
      </c>
      <c r="I319" s="269">
        <v>1399.0666666666666</v>
      </c>
      <c r="J319" s="269">
        <v>1420.5833333333333</v>
      </c>
      <c r="K319" s="268">
        <v>1377.55</v>
      </c>
      <c r="L319" s="268">
        <v>1321.25</v>
      </c>
      <c r="M319" s="268">
        <v>2.3354599999999999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3112.15</v>
      </c>
      <c r="D320" s="269">
        <v>3092.6</v>
      </c>
      <c r="E320" s="269">
        <v>3055.6</v>
      </c>
      <c r="F320" s="269">
        <v>2999.05</v>
      </c>
      <c r="G320" s="269">
        <v>2962.05</v>
      </c>
      <c r="H320" s="269">
        <v>3149.1499999999996</v>
      </c>
      <c r="I320" s="269">
        <v>3186.1499999999996</v>
      </c>
      <c r="J320" s="269">
        <v>3242.6999999999994</v>
      </c>
      <c r="K320" s="268">
        <v>3129.6</v>
      </c>
      <c r="L320" s="268">
        <v>3036.05</v>
      </c>
      <c r="M320" s="268">
        <v>5.8867599999999998</v>
      </c>
      <c r="N320" s="1"/>
      <c r="O320" s="1"/>
    </row>
    <row r="321" spans="1:15" ht="12.75" customHeight="1">
      <c r="A321" s="30">
        <v>311</v>
      </c>
      <c r="B321" s="278" t="s">
        <v>889</v>
      </c>
      <c r="C321" s="268" t="e">
        <v>#N/A</v>
      </c>
      <c r="D321" s="269" t="e">
        <v>#N/A</v>
      </c>
      <c r="E321" s="269" t="e">
        <v>#N/A</v>
      </c>
      <c r="F321" s="269" t="e">
        <v>#N/A</v>
      </c>
      <c r="G321" s="269" t="e">
        <v>#N/A</v>
      </c>
      <c r="H321" s="269" t="e">
        <v>#N/A</v>
      </c>
      <c r="I321" s="269" t="e">
        <v>#N/A</v>
      </c>
      <c r="J321" s="269" t="e">
        <v>#N/A</v>
      </c>
      <c r="K321" s="268" t="e">
        <v>#N/A</v>
      </c>
      <c r="L321" s="268" t="e">
        <v>#N/A</v>
      </c>
      <c r="M321" s="268" t="e">
        <v>#N/A</v>
      </c>
      <c r="N321" s="1"/>
      <c r="O321" s="1"/>
    </row>
    <row r="322" spans="1:15" ht="12.75" customHeight="1">
      <c r="A322" s="30">
        <v>312</v>
      </c>
      <c r="B322" s="278" t="s">
        <v>432</v>
      </c>
      <c r="C322" s="268">
        <v>750.1</v>
      </c>
      <c r="D322" s="269">
        <v>750.43333333333339</v>
      </c>
      <c r="E322" s="269">
        <v>743.86666666666679</v>
      </c>
      <c r="F322" s="269">
        <v>737.63333333333344</v>
      </c>
      <c r="G322" s="269">
        <v>731.06666666666683</v>
      </c>
      <c r="H322" s="269">
        <v>756.66666666666674</v>
      </c>
      <c r="I322" s="269">
        <v>763.23333333333335</v>
      </c>
      <c r="J322" s="269">
        <v>769.4666666666667</v>
      </c>
      <c r="K322" s="268">
        <v>757</v>
      </c>
      <c r="L322" s="268">
        <v>744.2</v>
      </c>
      <c r="M322" s="268">
        <v>1.03911</v>
      </c>
      <c r="N322" s="1"/>
      <c r="O322" s="1"/>
    </row>
    <row r="323" spans="1:15" ht="12.75" customHeight="1">
      <c r="A323" s="30">
        <v>313</v>
      </c>
      <c r="B323" s="278" t="s">
        <v>159</v>
      </c>
      <c r="C323" s="268">
        <v>2028.15</v>
      </c>
      <c r="D323" s="269">
        <v>2019.75</v>
      </c>
      <c r="E323" s="269">
        <v>1999.5</v>
      </c>
      <c r="F323" s="269">
        <v>1970.85</v>
      </c>
      <c r="G323" s="269">
        <v>1950.6</v>
      </c>
      <c r="H323" s="269">
        <v>2048.4</v>
      </c>
      <c r="I323" s="269">
        <v>2068.65</v>
      </c>
      <c r="J323" s="269">
        <v>2097.3000000000002</v>
      </c>
      <c r="K323" s="268">
        <v>2040</v>
      </c>
      <c r="L323" s="268">
        <v>1991.1</v>
      </c>
      <c r="M323" s="268">
        <v>4.4340999999999999</v>
      </c>
      <c r="N323" s="1"/>
      <c r="O323" s="1"/>
    </row>
    <row r="324" spans="1:15" ht="12.75" customHeight="1">
      <c r="A324" s="30">
        <v>314</v>
      </c>
      <c r="B324" s="278" t="s">
        <v>433</v>
      </c>
      <c r="C324" s="268">
        <v>1226.2</v>
      </c>
      <c r="D324" s="269">
        <v>1230.4666666666665</v>
      </c>
      <c r="E324" s="269">
        <v>1207.9333333333329</v>
      </c>
      <c r="F324" s="269">
        <v>1189.6666666666665</v>
      </c>
      <c r="G324" s="269">
        <v>1167.133333333333</v>
      </c>
      <c r="H324" s="269">
        <v>1248.7333333333329</v>
      </c>
      <c r="I324" s="269">
        <v>1271.2666666666662</v>
      </c>
      <c r="J324" s="269">
        <v>1289.5333333333328</v>
      </c>
      <c r="K324" s="268">
        <v>1253</v>
      </c>
      <c r="L324" s="268">
        <v>1212.2</v>
      </c>
      <c r="M324" s="268">
        <v>3.2068400000000001</v>
      </c>
      <c r="N324" s="1"/>
      <c r="O324" s="1"/>
    </row>
    <row r="325" spans="1:15" ht="12.75" customHeight="1">
      <c r="A325" s="30">
        <v>315</v>
      </c>
      <c r="B325" s="278" t="s">
        <v>161</v>
      </c>
      <c r="C325" s="268">
        <v>1028.0999999999999</v>
      </c>
      <c r="D325" s="269">
        <v>1030.3999999999999</v>
      </c>
      <c r="E325" s="269">
        <v>1018.2999999999997</v>
      </c>
      <c r="F325" s="269">
        <v>1008.4999999999999</v>
      </c>
      <c r="G325" s="269">
        <v>996.39999999999975</v>
      </c>
      <c r="H325" s="269">
        <v>1040.1999999999998</v>
      </c>
      <c r="I325" s="269">
        <v>1052.2999999999997</v>
      </c>
      <c r="J325" s="269">
        <v>1062.0999999999997</v>
      </c>
      <c r="K325" s="268">
        <v>1042.5</v>
      </c>
      <c r="L325" s="268">
        <v>1020.6</v>
      </c>
      <c r="M325" s="268">
        <v>5.2857500000000002</v>
      </c>
      <c r="N325" s="1"/>
      <c r="O325" s="1"/>
    </row>
    <row r="326" spans="1:15" ht="12.75" customHeight="1">
      <c r="A326" s="30">
        <v>316</v>
      </c>
      <c r="B326" s="278" t="s">
        <v>267</v>
      </c>
      <c r="C326" s="268">
        <v>637.1</v>
      </c>
      <c r="D326" s="269">
        <v>628.73333333333323</v>
      </c>
      <c r="E326" s="269">
        <v>614.46666666666647</v>
      </c>
      <c r="F326" s="269">
        <v>591.83333333333326</v>
      </c>
      <c r="G326" s="269">
        <v>577.56666666666649</v>
      </c>
      <c r="H326" s="269">
        <v>651.36666666666645</v>
      </c>
      <c r="I326" s="269">
        <v>665.6333333333331</v>
      </c>
      <c r="J326" s="269">
        <v>688.26666666666642</v>
      </c>
      <c r="K326" s="268">
        <v>643</v>
      </c>
      <c r="L326" s="268">
        <v>606.1</v>
      </c>
      <c r="M326" s="268">
        <v>7.1582600000000003</v>
      </c>
      <c r="N326" s="1"/>
      <c r="O326" s="1"/>
    </row>
    <row r="327" spans="1:15" ht="12.75" customHeight="1">
      <c r="A327" s="30">
        <v>317</v>
      </c>
      <c r="B327" s="278" t="s">
        <v>434</v>
      </c>
      <c r="C327" s="268">
        <v>33.4</v>
      </c>
      <c r="D327" s="269">
        <v>33.549999999999997</v>
      </c>
      <c r="E327" s="269">
        <v>32.899999999999991</v>
      </c>
      <c r="F327" s="269">
        <v>32.399999999999991</v>
      </c>
      <c r="G327" s="269">
        <v>31.749999999999986</v>
      </c>
      <c r="H327" s="269">
        <v>34.049999999999997</v>
      </c>
      <c r="I327" s="269">
        <v>34.700000000000003</v>
      </c>
      <c r="J327" s="269">
        <v>35.200000000000003</v>
      </c>
      <c r="K327" s="268">
        <v>34.200000000000003</v>
      </c>
      <c r="L327" s="268">
        <v>33.049999999999997</v>
      </c>
      <c r="M327" s="268">
        <v>21.590630000000001</v>
      </c>
      <c r="N327" s="1"/>
      <c r="O327" s="1"/>
    </row>
    <row r="328" spans="1:15" ht="12.75" customHeight="1">
      <c r="A328" s="30">
        <v>318</v>
      </c>
      <c r="B328" s="278" t="s">
        <v>435</v>
      </c>
      <c r="C328" s="268">
        <v>70.2</v>
      </c>
      <c r="D328" s="269">
        <v>70.38333333333334</v>
      </c>
      <c r="E328" s="269">
        <v>69.316666666666677</v>
      </c>
      <c r="F328" s="269">
        <v>68.433333333333337</v>
      </c>
      <c r="G328" s="269">
        <v>67.366666666666674</v>
      </c>
      <c r="H328" s="269">
        <v>71.26666666666668</v>
      </c>
      <c r="I328" s="269">
        <v>72.333333333333343</v>
      </c>
      <c r="J328" s="269">
        <v>73.216666666666683</v>
      </c>
      <c r="K328" s="268">
        <v>71.45</v>
      </c>
      <c r="L328" s="268">
        <v>69.5</v>
      </c>
      <c r="M328" s="268">
        <v>24.901520000000001</v>
      </c>
      <c r="N328" s="1"/>
      <c r="O328" s="1"/>
    </row>
    <row r="329" spans="1:15" ht="12.75" customHeight="1">
      <c r="A329" s="30">
        <v>319</v>
      </c>
      <c r="B329" s="278" t="s">
        <v>436</v>
      </c>
      <c r="C329" s="268">
        <v>594.79999999999995</v>
      </c>
      <c r="D329" s="269">
        <v>594.5</v>
      </c>
      <c r="E329" s="269">
        <v>584</v>
      </c>
      <c r="F329" s="269">
        <v>573.20000000000005</v>
      </c>
      <c r="G329" s="269">
        <v>562.70000000000005</v>
      </c>
      <c r="H329" s="269">
        <v>605.29999999999995</v>
      </c>
      <c r="I329" s="269">
        <v>615.79999999999995</v>
      </c>
      <c r="J329" s="269">
        <v>626.59999999999991</v>
      </c>
      <c r="K329" s="268">
        <v>605</v>
      </c>
      <c r="L329" s="268">
        <v>583.70000000000005</v>
      </c>
      <c r="M329" s="268">
        <v>1.2768200000000001</v>
      </c>
      <c r="N329" s="1"/>
      <c r="O329" s="1"/>
    </row>
    <row r="330" spans="1:15" ht="12.75" customHeight="1">
      <c r="A330" s="30">
        <v>320</v>
      </c>
      <c r="B330" s="278" t="s">
        <v>437</v>
      </c>
      <c r="C330" s="268">
        <v>38.6</v>
      </c>
      <c r="D330" s="269">
        <v>38.866666666666667</v>
      </c>
      <c r="E330" s="269">
        <v>38.133333333333333</v>
      </c>
      <c r="F330" s="269">
        <v>37.666666666666664</v>
      </c>
      <c r="G330" s="269">
        <v>36.93333333333333</v>
      </c>
      <c r="H330" s="269">
        <v>39.333333333333336</v>
      </c>
      <c r="I330" s="269">
        <v>40.06666666666667</v>
      </c>
      <c r="J330" s="269">
        <v>40.533333333333339</v>
      </c>
      <c r="K330" s="268">
        <v>39.6</v>
      </c>
      <c r="L330" s="268">
        <v>38.4</v>
      </c>
      <c r="M330" s="268">
        <v>129.85149000000001</v>
      </c>
      <c r="N330" s="1"/>
      <c r="O330" s="1"/>
    </row>
    <row r="331" spans="1:15" ht="12.75" customHeight="1">
      <c r="A331" s="30">
        <v>321</v>
      </c>
      <c r="B331" s="278" t="s">
        <v>438</v>
      </c>
      <c r="C331" s="268">
        <v>74</v>
      </c>
      <c r="D331" s="269">
        <v>74.083333333333329</v>
      </c>
      <c r="E331" s="269">
        <v>72.966666666666654</v>
      </c>
      <c r="F331" s="269">
        <v>71.933333333333323</v>
      </c>
      <c r="G331" s="269">
        <v>70.816666666666649</v>
      </c>
      <c r="H331" s="269">
        <v>75.11666666666666</v>
      </c>
      <c r="I331" s="269">
        <v>76.233333333333334</v>
      </c>
      <c r="J331" s="269">
        <v>77.266666666666666</v>
      </c>
      <c r="K331" s="268">
        <v>75.2</v>
      </c>
      <c r="L331" s="268">
        <v>73.05</v>
      </c>
      <c r="M331" s="268">
        <v>25.777329999999999</v>
      </c>
      <c r="N331" s="1"/>
      <c r="O331" s="1"/>
    </row>
    <row r="332" spans="1:15" ht="12.75" customHeight="1">
      <c r="A332" s="30">
        <v>322</v>
      </c>
      <c r="B332" s="278" t="s">
        <v>167</v>
      </c>
      <c r="C332" s="268">
        <v>126.1</v>
      </c>
      <c r="D332" s="269">
        <v>125.91666666666667</v>
      </c>
      <c r="E332" s="269">
        <v>124.68333333333334</v>
      </c>
      <c r="F332" s="269">
        <v>123.26666666666667</v>
      </c>
      <c r="G332" s="269">
        <v>122.03333333333333</v>
      </c>
      <c r="H332" s="269">
        <v>127.33333333333334</v>
      </c>
      <c r="I332" s="269">
        <v>128.56666666666666</v>
      </c>
      <c r="J332" s="269">
        <v>129.98333333333335</v>
      </c>
      <c r="K332" s="268">
        <v>127.15</v>
      </c>
      <c r="L332" s="268">
        <v>124.5</v>
      </c>
      <c r="M332" s="268">
        <v>59.059220000000003</v>
      </c>
      <c r="N332" s="1"/>
      <c r="O332" s="1"/>
    </row>
    <row r="333" spans="1:15" ht="12.75" customHeight="1">
      <c r="A333" s="30">
        <v>323</v>
      </c>
      <c r="B333" s="278" t="s">
        <v>439</v>
      </c>
      <c r="C333" s="268">
        <v>264.85000000000002</v>
      </c>
      <c r="D333" s="269">
        <v>265.45</v>
      </c>
      <c r="E333" s="269">
        <v>261.45</v>
      </c>
      <c r="F333" s="269">
        <v>258.05</v>
      </c>
      <c r="G333" s="269">
        <v>254.05</v>
      </c>
      <c r="H333" s="269">
        <v>268.84999999999997</v>
      </c>
      <c r="I333" s="269">
        <v>272.84999999999997</v>
      </c>
      <c r="J333" s="269">
        <v>276.24999999999994</v>
      </c>
      <c r="K333" s="268">
        <v>269.45</v>
      </c>
      <c r="L333" s="268">
        <v>262.05</v>
      </c>
      <c r="M333" s="268">
        <v>5.8881600000000001</v>
      </c>
      <c r="N333" s="1"/>
      <c r="O333" s="1"/>
    </row>
    <row r="334" spans="1:15" ht="12.75" customHeight="1">
      <c r="A334" s="30">
        <v>324</v>
      </c>
      <c r="B334" s="278" t="s">
        <v>169</v>
      </c>
      <c r="C334" s="268">
        <v>171</v>
      </c>
      <c r="D334" s="269">
        <v>171.88333333333335</v>
      </c>
      <c r="E334" s="269">
        <v>169.66666666666671</v>
      </c>
      <c r="F334" s="269">
        <v>168.33333333333337</v>
      </c>
      <c r="G334" s="269">
        <v>166.11666666666673</v>
      </c>
      <c r="H334" s="269">
        <v>173.2166666666667</v>
      </c>
      <c r="I334" s="269">
        <v>175.43333333333334</v>
      </c>
      <c r="J334" s="269">
        <v>176.76666666666668</v>
      </c>
      <c r="K334" s="268">
        <v>174.1</v>
      </c>
      <c r="L334" s="268">
        <v>170.55</v>
      </c>
      <c r="M334" s="268">
        <v>133.0403</v>
      </c>
      <c r="N334" s="1"/>
      <c r="O334" s="1"/>
    </row>
    <row r="335" spans="1:15" ht="12.75" customHeight="1">
      <c r="A335" s="30">
        <v>325</v>
      </c>
      <c r="B335" s="278" t="s">
        <v>440</v>
      </c>
      <c r="C335" s="268">
        <v>695.25</v>
      </c>
      <c r="D335" s="269">
        <v>698.11666666666667</v>
      </c>
      <c r="E335" s="269">
        <v>687.68333333333339</v>
      </c>
      <c r="F335" s="269">
        <v>680.11666666666667</v>
      </c>
      <c r="G335" s="269">
        <v>669.68333333333339</v>
      </c>
      <c r="H335" s="269">
        <v>705.68333333333339</v>
      </c>
      <c r="I335" s="269">
        <v>716.11666666666656</v>
      </c>
      <c r="J335" s="269">
        <v>723.68333333333339</v>
      </c>
      <c r="K335" s="268">
        <v>708.55</v>
      </c>
      <c r="L335" s="268">
        <v>690.55</v>
      </c>
      <c r="M335" s="268">
        <v>3.23204</v>
      </c>
      <c r="N335" s="1"/>
      <c r="O335" s="1"/>
    </row>
    <row r="336" spans="1:15" ht="12.75" customHeight="1">
      <c r="A336" s="30">
        <v>326</v>
      </c>
      <c r="B336" s="278" t="s">
        <v>163</v>
      </c>
      <c r="C336" s="268">
        <v>74.400000000000006</v>
      </c>
      <c r="D336" s="269">
        <v>75.36666666666666</v>
      </c>
      <c r="E336" s="269">
        <v>73.133333333333326</v>
      </c>
      <c r="F336" s="269">
        <v>71.86666666666666</v>
      </c>
      <c r="G336" s="269">
        <v>69.633333333333326</v>
      </c>
      <c r="H336" s="269">
        <v>76.633333333333326</v>
      </c>
      <c r="I336" s="269">
        <v>78.866666666666646</v>
      </c>
      <c r="J336" s="269">
        <v>80.133333333333326</v>
      </c>
      <c r="K336" s="268">
        <v>77.599999999999994</v>
      </c>
      <c r="L336" s="268">
        <v>74.099999999999994</v>
      </c>
      <c r="M336" s="268">
        <v>151.47915</v>
      </c>
      <c r="N336" s="1"/>
      <c r="O336" s="1"/>
    </row>
    <row r="337" spans="1:15" ht="12.75" customHeight="1">
      <c r="A337" s="30">
        <v>327</v>
      </c>
      <c r="B337" s="278" t="s">
        <v>165</v>
      </c>
      <c r="C337" s="268">
        <v>4633.1499999999996</v>
      </c>
      <c r="D337" s="269">
        <v>4636.05</v>
      </c>
      <c r="E337" s="269">
        <v>4572.1000000000004</v>
      </c>
      <c r="F337" s="269">
        <v>4511.05</v>
      </c>
      <c r="G337" s="269">
        <v>4447.1000000000004</v>
      </c>
      <c r="H337" s="269">
        <v>4697.1000000000004</v>
      </c>
      <c r="I337" s="269">
        <v>4761.0499999999993</v>
      </c>
      <c r="J337" s="269">
        <v>4822.1000000000004</v>
      </c>
      <c r="K337" s="268">
        <v>4700</v>
      </c>
      <c r="L337" s="268">
        <v>4575</v>
      </c>
      <c r="M337" s="268">
        <v>1.3629800000000001</v>
      </c>
      <c r="N337" s="1"/>
      <c r="O337" s="1"/>
    </row>
    <row r="338" spans="1:15" ht="12.75" customHeight="1">
      <c r="A338" s="30">
        <v>328</v>
      </c>
      <c r="B338" s="278" t="s">
        <v>805</v>
      </c>
      <c r="C338" s="268">
        <v>749.55</v>
      </c>
      <c r="D338" s="269">
        <v>738.73333333333323</v>
      </c>
      <c r="E338" s="269">
        <v>719.81666666666649</v>
      </c>
      <c r="F338" s="269">
        <v>690.08333333333326</v>
      </c>
      <c r="G338" s="269">
        <v>671.16666666666652</v>
      </c>
      <c r="H338" s="269">
        <v>768.46666666666647</v>
      </c>
      <c r="I338" s="269">
        <v>787.38333333333321</v>
      </c>
      <c r="J338" s="269">
        <v>817.11666666666645</v>
      </c>
      <c r="K338" s="268">
        <v>757.65</v>
      </c>
      <c r="L338" s="268">
        <v>709</v>
      </c>
      <c r="M338" s="268">
        <v>14.485250000000001</v>
      </c>
      <c r="N338" s="1"/>
      <c r="O338" s="1"/>
    </row>
    <row r="339" spans="1:15" ht="12.75" customHeight="1">
      <c r="A339" s="30">
        <v>329</v>
      </c>
      <c r="B339" s="278" t="s">
        <v>166</v>
      </c>
      <c r="C339" s="268">
        <v>18765.25</v>
      </c>
      <c r="D339" s="269">
        <v>18624.183333333334</v>
      </c>
      <c r="E339" s="269">
        <v>18408.366666666669</v>
      </c>
      <c r="F339" s="269">
        <v>18051.483333333334</v>
      </c>
      <c r="G339" s="269">
        <v>17835.666666666668</v>
      </c>
      <c r="H339" s="269">
        <v>18981.066666666669</v>
      </c>
      <c r="I339" s="269">
        <v>19196.883333333335</v>
      </c>
      <c r="J339" s="269">
        <v>19553.76666666667</v>
      </c>
      <c r="K339" s="268">
        <v>18840</v>
      </c>
      <c r="L339" s="268">
        <v>18267.3</v>
      </c>
      <c r="M339" s="268">
        <v>0.53630999999999995</v>
      </c>
      <c r="N339" s="1"/>
      <c r="O339" s="1"/>
    </row>
    <row r="340" spans="1:15" ht="12.75" customHeight="1">
      <c r="A340" s="30">
        <v>330</v>
      </c>
      <c r="B340" s="278" t="s">
        <v>441</v>
      </c>
      <c r="C340" s="268">
        <v>67.05</v>
      </c>
      <c r="D340" s="269">
        <v>67.749999999999986</v>
      </c>
      <c r="E340" s="269">
        <v>66.149999999999977</v>
      </c>
      <c r="F340" s="269">
        <v>65.249999999999986</v>
      </c>
      <c r="G340" s="269">
        <v>63.649999999999977</v>
      </c>
      <c r="H340" s="269">
        <v>68.649999999999977</v>
      </c>
      <c r="I340" s="269">
        <v>70.249999999999972</v>
      </c>
      <c r="J340" s="269">
        <v>71.149999999999977</v>
      </c>
      <c r="K340" s="268">
        <v>69.349999999999994</v>
      </c>
      <c r="L340" s="268">
        <v>66.849999999999994</v>
      </c>
      <c r="M340" s="268">
        <v>14.411899999999999</v>
      </c>
      <c r="N340" s="1"/>
      <c r="O340" s="1"/>
    </row>
    <row r="341" spans="1:15" ht="12.75" customHeight="1">
      <c r="A341" s="30">
        <v>331</v>
      </c>
      <c r="B341" s="278" t="s">
        <v>162</v>
      </c>
      <c r="C341" s="268">
        <v>284.75</v>
      </c>
      <c r="D341" s="269">
        <v>287.55</v>
      </c>
      <c r="E341" s="269">
        <v>281.20000000000005</v>
      </c>
      <c r="F341" s="269">
        <v>277.65000000000003</v>
      </c>
      <c r="G341" s="269">
        <v>271.30000000000007</v>
      </c>
      <c r="H341" s="269">
        <v>291.10000000000002</v>
      </c>
      <c r="I341" s="269">
        <v>297.45000000000005</v>
      </c>
      <c r="J341" s="269">
        <v>301</v>
      </c>
      <c r="K341" s="268">
        <v>293.89999999999998</v>
      </c>
      <c r="L341" s="268">
        <v>284</v>
      </c>
      <c r="M341" s="268">
        <v>3.7236500000000001</v>
      </c>
      <c r="N341" s="1"/>
      <c r="O341" s="1"/>
    </row>
    <row r="342" spans="1:15" ht="12.75" customHeight="1">
      <c r="A342" s="30">
        <v>332</v>
      </c>
      <c r="B342" s="278" t="s">
        <v>851</v>
      </c>
      <c r="C342" s="268">
        <v>448.3</v>
      </c>
      <c r="D342" s="269">
        <v>437.55</v>
      </c>
      <c r="E342" s="269">
        <v>415.1</v>
      </c>
      <c r="F342" s="269">
        <v>381.90000000000003</v>
      </c>
      <c r="G342" s="269">
        <v>359.45000000000005</v>
      </c>
      <c r="H342" s="269">
        <v>470.75</v>
      </c>
      <c r="I342" s="269">
        <v>493.19999999999993</v>
      </c>
      <c r="J342" s="269">
        <v>526.4</v>
      </c>
      <c r="K342" s="268">
        <v>460</v>
      </c>
      <c r="L342" s="268">
        <v>404.35</v>
      </c>
      <c r="M342" s="268">
        <v>32.097389999999997</v>
      </c>
      <c r="N342" s="1"/>
      <c r="O342" s="1"/>
    </row>
    <row r="343" spans="1:15" ht="12.75" customHeight="1">
      <c r="A343" s="30">
        <v>333</v>
      </c>
      <c r="B343" s="278" t="s">
        <v>268</v>
      </c>
      <c r="C343" s="268">
        <v>1014.15</v>
      </c>
      <c r="D343" s="269">
        <v>1017.1333333333332</v>
      </c>
      <c r="E343" s="269">
        <v>999.31666666666638</v>
      </c>
      <c r="F343" s="269">
        <v>984.48333333333312</v>
      </c>
      <c r="G343" s="269">
        <v>966.66666666666629</v>
      </c>
      <c r="H343" s="269">
        <v>1031.9666666666665</v>
      </c>
      <c r="I343" s="269">
        <v>1049.7833333333331</v>
      </c>
      <c r="J343" s="269">
        <v>1064.6166666666666</v>
      </c>
      <c r="K343" s="268">
        <v>1034.95</v>
      </c>
      <c r="L343" s="268">
        <v>1002.3</v>
      </c>
      <c r="M343" s="268">
        <v>5.8823499999999997</v>
      </c>
      <c r="N343" s="1"/>
      <c r="O343" s="1"/>
    </row>
    <row r="344" spans="1:15" ht="12.75" customHeight="1">
      <c r="A344" s="30">
        <v>334</v>
      </c>
      <c r="B344" s="278" t="s">
        <v>170</v>
      </c>
      <c r="C344" s="268">
        <v>130.55000000000001</v>
      </c>
      <c r="D344" s="269">
        <v>131.53333333333333</v>
      </c>
      <c r="E344" s="269">
        <v>128.71666666666667</v>
      </c>
      <c r="F344" s="269">
        <v>126.88333333333333</v>
      </c>
      <c r="G344" s="269">
        <v>124.06666666666666</v>
      </c>
      <c r="H344" s="269">
        <v>133.36666666666667</v>
      </c>
      <c r="I344" s="269">
        <v>136.18333333333334</v>
      </c>
      <c r="J344" s="269">
        <v>138.01666666666668</v>
      </c>
      <c r="K344" s="268">
        <v>134.35</v>
      </c>
      <c r="L344" s="268">
        <v>129.69999999999999</v>
      </c>
      <c r="M344" s="268">
        <v>194.11428000000001</v>
      </c>
      <c r="N344" s="1"/>
      <c r="O344" s="1"/>
    </row>
    <row r="345" spans="1:15" ht="12.75" customHeight="1">
      <c r="A345" s="30">
        <v>335</v>
      </c>
      <c r="B345" s="278" t="s">
        <v>269</v>
      </c>
      <c r="C345" s="268">
        <v>185.2</v>
      </c>
      <c r="D345" s="269">
        <v>186.46666666666667</v>
      </c>
      <c r="E345" s="269">
        <v>183.23333333333335</v>
      </c>
      <c r="F345" s="269">
        <v>181.26666666666668</v>
      </c>
      <c r="G345" s="269">
        <v>178.03333333333336</v>
      </c>
      <c r="H345" s="269">
        <v>188.43333333333334</v>
      </c>
      <c r="I345" s="269">
        <v>191.66666666666663</v>
      </c>
      <c r="J345" s="269">
        <v>193.63333333333333</v>
      </c>
      <c r="K345" s="268">
        <v>189.7</v>
      </c>
      <c r="L345" s="268">
        <v>184.5</v>
      </c>
      <c r="M345" s="268">
        <v>9.7030600000000007</v>
      </c>
      <c r="N345" s="1"/>
      <c r="O345" s="1"/>
    </row>
    <row r="346" spans="1:15" ht="12.75" customHeight="1">
      <c r="A346" s="30">
        <v>336</v>
      </c>
      <c r="B346" s="278" t="s">
        <v>832</v>
      </c>
      <c r="C346" s="268">
        <v>706.95</v>
      </c>
      <c r="D346" s="269">
        <v>711.31666666666661</v>
      </c>
      <c r="E346" s="269">
        <v>697.63333333333321</v>
      </c>
      <c r="F346" s="269">
        <v>688.31666666666661</v>
      </c>
      <c r="G346" s="269">
        <v>674.63333333333321</v>
      </c>
      <c r="H346" s="269">
        <v>720.63333333333321</v>
      </c>
      <c r="I346" s="269">
        <v>734.31666666666661</v>
      </c>
      <c r="J346" s="269">
        <v>743.63333333333321</v>
      </c>
      <c r="K346" s="268">
        <v>725</v>
      </c>
      <c r="L346" s="268">
        <v>702</v>
      </c>
      <c r="M346" s="268">
        <v>9.6797799999999992</v>
      </c>
      <c r="N346" s="1"/>
      <c r="O346" s="1"/>
    </row>
    <row r="347" spans="1:15" ht="12.75" customHeight="1">
      <c r="A347" s="30">
        <v>337</v>
      </c>
      <c r="B347" s="278" t="s">
        <v>442</v>
      </c>
      <c r="C347" s="268">
        <v>2999.35</v>
      </c>
      <c r="D347" s="269">
        <v>3016.5333333333328</v>
      </c>
      <c r="E347" s="269">
        <v>2975.1166666666659</v>
      </c>
      <c r="F347" s="269">
        <v>2950.8833333333332</v>
      </c>
      <c r="G347" s="269">
        <v>2909.4666666666662</v>
      </c>
      <c r="H347" s="269">
        <v>3040.7666666666655</v>
      </c>
      <c r="I347" s="269">
        <v>3082.1833333333325</v>
      </c>
      <c r="J347" s="269">
        <v>3106.4166666666652</v>
      </c>
      <c r="K347" s="268">
        <v>3057.95</v>
      </c>
      <c r="L347" s="268">
        <v>2992.3</v>
      </c>
      <c r="M347" s="268">
        <v>1.0466599999999999</v>
      </c>
      <c r="N347" s="1"/>
      <c r="O347" s="1"/>
    </row>
    <row r="348" spans="1:15" ht="12.75" customHeight="1">
      <c r="A348" s="30">
        <v>338</v>
      </c>
      <c r="B348" s="278" t="s">
        <v>443</v>
      </c>
      <c r="C348" s="268">
        <v>267.85000000000002</v>
      </c>
      <c r="D348" s="269">
        <v>269</v>
      </c>
      <c r="E348" s="269">
        <v>265.3</v>
      </c>
      <c r="F348" s="269">
        <v>262.75</v>
      </c>
      <c r="G348" s="269">
        <v>259.05</v>
      </c>
      <c r="H348" s="269">
        <v>271.55</v>
      </c>
      <c r="I348" s="269">
        <v>275.25000000000006</v>
      </c>
      <c r="J348" s="269">
        <v>277.8</v>
      </c>
      <c r="K348" s="268">
        <v>272.7</v>
      </c>
      <c r="L348" s="268">
        <v>266.45</v>
      </c>
      <c r="M348" s="268">
        <v>2.4319099999999998</v>
      </c>
      <c r="N348" s="1"/>
      <c r="O348" s="1"/>
    </row>
    <row r="349" spans="1:15" ht="12.75" customHeight="1">
      <c r="A349" s="30">
        <v>339</v>
      </c>
      <c r="B349" s="278" t="s">
        <v>833</v>
      </c>
      <c r="C349" s="268">
        <v>514</v>
      </c>
      <c r="D349" s="269">
        <v>512.16666666666663</v>
      </c>
      <c r="E349" s="269">
        <v>506.2833333333333</v>
      </c>
      <c r="F349" s="269">
        <v>498.56666666666666</v>
      </c>
      <c r="G349" s="269">
        <v>492.68333333333334</v>
      </c>
      <c r="H349" s="269">
        <v>519.88333333333321</v>
      </c>
      <c r="I349" s="269">
        <v>525.76666666666665</v>
      </c>
      <c r="J349" s="269">
        <v>533.48333333333323</v>
      </c>
      <c r="K349" s="268">
        <v>518.04999999999995</v>
      </c>
      <c r="L349" s="268">
        <v>504.45</v>
      </c>
      <c r="M349" s="268">
        <v>5.46631</v>
      </c>
      <c r="N349" s="1"/>
      <c r="O349" s="1"/>
    </row>
    <row r="350" spans="1:15" ht="12.75" customHeight="1">
      <c r="A350" s="30">
        <v>340</v>
      </c>
      <c r="B350" s="278" t="s">
        <v>822</v>
      </c>
      <c r="C350" s="268">
        <v>143.5</v>
      </c>
      <c r="D350" s="269">
        <v>144.96666666666667</v>
      </c>
      <c r="E350" s="269">
        <v>141.08333333333334</v>
      </c>
      <c r="F350" s="269">
        <v>138.66666666666669</v>
      </c>
      <c r="G350" s="269">
        <v>134.78333333333336</v>
      </c>
      <c r="H350" s="269">
        <v>147.38333333333333</v>
      </c>
      <c r="I350" s="269">
        <v>151.26666666666665</v>
      </c>
      <c r="J350" s="269">
        <v>153.68333333333331</v>
      </c>
      <c r="K350" s="268">
        <v>148.85</v>
      </c>
      <c r="L350" s="268">
        <v>142.55000000000001</v>
      </c>
      <c r="M350" s="268">
        <v>20.618569999999998</v>
      </c>
      <c r="N350" s="1"/>
      <c r="O350" s="1"/>
    </row>
    <row r="351" spans="1:15" ht="12.75" customHeight="1">
      <c r="A351" s="30">
        <v>341</v>
      </c>
      <c r="B351" s="278" t="s">
        <v>177</v>
      </c>
      <c r="C351" s="268">
        <v>3129.45</v>
      </c>
      <c r="D351" s="269">
        <v>3121.15</v>
      </c>
      <c r="E351" s="269">
        <v>3076.3500000000004</v>
      </c>
      <c r="F351" s="269">
        <v>3023.2500000000005</v>
      </c>
      <c r="G351" s="269">
        <v>2978.4500000000007</v>
      </c>
      <c r="H351" s="269">
        <v>3174.25</v>
      </c>
      <c r="I351" s="269">
        <v>3219.05</v>
      </c>
      <c r="J351" s="269">
        <v>3272.1499999999996</v>
      </c>
      <c r="K351" s="268">
        <v>3165.95</v>
      </c>
      <c r="L351" s="268">
        <v>3068.05</v>
      </c>
      <c r="M351" s="268">
        <v>1.3816200000000001</v>
      </c>
      <c r="N351" s="1"/>
      <c r="O351" s="1"/>
    </row>
    <row r="352" spans="1:15" ht="12.75" customHeight="1">
      <c r="A352" s="30">
        <v>342</v>
      </c>
      <c r="B352" s="278" t="s">
        <v>445</v>
      </c>
      <c r="C352" s="268">
        <v>444.8</v>
      </c>
      <c r="D352" s="269">
        <v>435.16666666666669</v>
      </c>
      <c r="E352" s="269">
        <v>421.93333333333339</v>
      </c>
      <c r="F352" s="269">
        <v>399.06666666666672</v>
      </c>
      <c r="G352" s="269">
        <v>385.83333333333343</v>
      </c>
      <c r="H352" s="269">
        <v>458.03333333333336</v>
      </c>
      <c r="I352" s="269">
        <v>471.26666666666659</v>
      </c>
      <c r="J352" s="269">
        <v>494.13333333333333</v>
      </c>
      <c r="K352" s="268">
        <v>448.4</v>
      </c>
      <c r="L352" s="268">
        <v>412.3</v>
      </c>
      <c r="M352" s="268">
        <v>37.206560000000003</v>
      </c>
      <c r="N352" s="1"/>
      <c r="O352" s="1"/>
    </row>
    <row r="353" spans="1:15" ht="12.75" customHeight="1">
      <c r="A353" s="30">
        <v>343</v>
      </c>
      <c r="B353" s="278" t="s">
        <v>446</v>
      </c>
      <c r="C353" s="268">
        <v>275.3</v>
      </c>
      <c r="D353" s="269">
        <v>278.13333333333333</v>
      </c>
      <c r="E353" s="269">
        <v>269.26666666666665</v>
      </c>
      <c r="F353" s="269">
        <v>263.23333333333335</v>
      </c>
      <c r="G353" s="269">
        <v>254.36666666666667</v>
      </c>
      <c r="H353" s="269">
        <v>284.16666666666663</v>
      </c>
      <c r="I353" s="269">
        <v>293.0333333333333</v>
      </c>
      <c r="J353" s="269">
        <v>299.06666666666661</v>
      </c>
      <c r="K353" s="268">
        <v>287</v>
      </c>
      <c r="L353" s="268">
        <v>272.10000000000002</v>
      </c>
      <c r="M353" s="268">
        <v>1.9454800000000001</v>
      </c>
      <c r="N353" s="1"/>
      <c r="O353" s="1"/>
    </row>
    <row r="354" spans="1:15" ht="12.75" customHeight="1">
      <c r="A354" s="30">
        <v>344</v>
      </c>
      <c r="B354" s="278" t="s">
        <v>181</v>
      </c>
      <c r="C354" s="268">
        <v>1778.15</v>
      </c>
      <c r="D354" s="269">
        <v>1767.2666666666667</v>
      </c>
      <c r="E354" s="269">
        <v>1743.9333333333334</v>
      </c>
      <c r="F354" s="269">
        <v>1709.7166666666667</v>
      </c>
      <c r="G354" s="269">
        <v>1686.3833333333334</v>
      </c>
      <c r="H354" s="269">
        <v>1801.4833333333333</v>
      </c>
      <c r="I354" s="269">
        <v>1824.8166666666668</v>
      </c>
      <c r="J354" s="269">
        <v>1859.0333333333333</v>
      </c>
      <c r="K354" s="268">
        <v>1790.6</v>
      </c>
      <c r="L354" s="268">
        <v>1733.05</v>
      </c>
      <c r="M354" s="268">
        <v>7.5445200000000003</v>
      </c>
      <c r="N354" s="1"/>
      <c r="O354" s="1"/>
    </row>
    <row r="355" spans="1:15" ht="12.75" customHeight="1">
      <c r="A355" s="30">
        <v>345</v>
      </c>
      <c r="B355" s="278" t="s">
        <v>171</v>
      </c>
      <c r="C355" s="268">
        <v>48638.15</v>
      </c>
      <c r="D355" s="269">
        <v>48457.733333333337</v>
      </c>
      <c r="E355" s="269">
        <v>48030.516666666677</v>
      </c>
      <c r="F355" s="269">
        <v>47422.883333333339</v>
      </c>
      <c r="G355" s="269">
        <v>46995.666666666679</v>
      </c>
      <c r="H355" s="269">
        <v>49065.366666666676</v>
      </c>
      <c r="I355" s="269">
        <v>49492.583333333336</v>
      </c>
      <c r="J355" s="269">
        <v>50100.216666666674</v>
      </c>
      <c r="K355" s="268">
        <v>48884.95</v>
      </c>
      <c r="L355" s="268">
        <v>47850.1</v>
      </c>
      <c r="M355" s="268">
        <v>0.12353</v>
      </c>
      <c r="N355" s="1"/>
      <c r="O355" s="1"/>
    </row>
    <row r="356" spans="1:15" ht="12.75" customHeight="1">
      <c r="A356" s="30">
        <v>346</v>
      </c>
      <c r="B356" s="278" t="s">
        <v>447</v>
      </c>
      <c r="C356" s="268">
        <v>3163</v>
      </c>
      <c r="D356" s="269">
        <v>3164.2833333333333</v>
      </c>
      <c r="E356" s="269">
        <v>3124.2166666666667</v>
      </c>
      <c r="F356" s="269">
        <v>3085.4333333333334</v>
      </c>
      <c r="G356" s="269">
        <v>3045.3666666666668</v>
      </c>
      <c r="H356" s="269">
        <v>3203.0666666666666</v>
      </c>
      <c r="I356" s="269">
        <v>3243.1333333333332</v>
      </c>
      <c r="J356" s="269">
        <v>3281.9166666666665</v>
      </c>
      <c r="K356" s="268">
        <v>3204.35</v>
      </c>
      <c r="L356" s="268">
        <v>3125.5</v>
      </c>
      <c r="M356" s="268">
        <v>1.42014</v>
      </c>
      <c r="N356" s="1"/>
      <c r="O356" s="1"/>
    </row>
    <row r="357" spans="1:15" ht="12.75" customHeight="1">
      <c r="A357" s="30">
        <v>347</v>
      </c>
      <c r="B357" s="278" t="s">
        <v>173</v>
      </c>
      <c r="C357" s="268">
        <v>208.4</v>
      </c>
      <c r="D357" s="269">
        <v>208.95000000000002</v>
      </c>
      <c r="E357" s="269">
        <v>206.95000000000005</v>
      </c>
      <c r="F357" s="269">
        <v>205.50000000000003</v>
      </c>
      <c r="G357" s="269">
        <v>203.50000000000006</v>
      </c>
      <c r="H357" s="269">
        <v>210.40000000000003</v>
      </c>
      <c r="I357" s="269">
        <v>212.39999999999998</v>
      </c>
      <c r="J357" s="269">
        <v>213.85000000000002</v>
      </c>
      <c r="K357" s="268">
        <v>210.95</v>
      </c>
      <c r="L357" s="268">
        <v>207.5</v>
      </c>
      <c r="M357" s="268">
        <v>8.1455199999999994</v>
      </c>
      <c r="N357" s="1"/>
      <c r="O357" s="1"/>
    </row>
    <row r="358" spans="1:15" ht="12.75" customHeight="1">
      <c r="A358" s="30">
        <v>348</v>
      </c>
      <c r="B358" s="278" t="s">
        <v>175</v>
      </c>
      <c r="C358" s="268">
        <v>4110</v>
      </c>
      <c r="D358" s="269">
        <v>4136.666666666667</v>
      </c>
      <c r="E358" s="269">
        <v>4063.3333333333339</v>
      </c>
      <c r="F358" s="269">
        <v>4016.666666666667</v>
      </c>
      <c r="G358" s="269">
        <v>3943.3333333333339</v>
      </c>
      <c r="H358" s="269">
        <v>4183.3333333333339</v>
      </c>
      <c r="I358" s="269">
        <v>4256.6666666666679</v>
      </c>
      <c r="J358" s="269">
        <v>4303.3333333333339</v>
      </c>
      <c r="K358" s="268">
        <v>4210</v>
      </c>
      <c r="L358" s="268">
        <v>4090</v>
      </c>
      <c r="M358" s="268">
        <v>0.12523999999999999</v>
      </c>
      <c r="N358" s="1"/>
      <c r="O358" s="1"/>
    </row>
    <row r="359" spans="1:15" ht="12.75" customHeight="1">
      <c r="A359" s="30">
        <v>349</v>
      </c>
      <c r="B359" s="278" t="s">
        <v>449</v>
      </c>
      <c r="C359" s="268">
        <v>1365.9</v>
      </c>
      <c r="D359" s="269">
        <v>1360.6499999999999</v>
      </c>
      <c r="E359" s="269">
        <v>1347.2999999999997</v>
      </c>
      <c r="F359" s="269">
        <v>1328.6999999999998</v>
      </c>
      <c r="G359" s="269">
        <v>1315.3499999999997</v>
      </c>
      <c r="H359" s="269">
        <v>1379.2499999999998</v>
      </c>
      <c r="I359" s="269">
        <v>1392.5999999999997</v>
      </c>
      <c r="J359" s="269">
        <v>1411.1999999999998</v>
      </c>
      <c r="K359" s="268">
        <v>1374</v>
      </c>
      <c r="L359" s="268">
        <v>1342.05</v>
      </c>
      <c r="M359" s="268">
        <v>0.78005000000000002</v>
      </c>
      <c r="N359" s="1"/>
      <c r="O359" s="1"/>
    </row>
    <row r="360" spans="1:15" ht="12.75" customHeight="1">
      <c r="A360" s="30">
        <v>350</v>
      </c>
      <c r="B360" s="278" t="s">
        <v>176</v>
      </c>
      <c r="C360" s="268">
        <v>2806.8</v>
      </c>
      <c r="D360" s="269">
        <v>2797.2333333333336</v>
      </c>
      <c r="E360" s="269">
        <v>2766.6166666666672</v>
      </c>
      <c r="F360" s="269">
        <v>2726.4333333333338</v>
      </c>
      <c r="G360" s="269">
        <v>2695.8166666666675</v>
      </c>
      <c r="H360" s="269">
        <v>2837.416666666667</v>
      </c>
      <c r="I360" s="269">
        <v>2868.0333333333338</v>
      </c>
      <c r="J360" s="269">
        <v>2908.2166666666667</v>
      </c>
      <c r="K360" s="268">
        <v>2827.85</v>
      </c>
      <c r="L360" s="268">
        <v>2757.05</v>
      </c>
      <c r="M360" s="268">
        <v>2.3011699999999999</v>
      </c>
      <c r="N360" s="1"/>
      <c r="O360" s="1"/>
    </row>
    <row r="361" spans="1:15" ht="12.75" customHeight="1">
      <c r="A361" s="30">
        <v>351</v>
      </c>
      <c r="B361" s="278" t="s">
        <v>172</v>
      </c>
      <c r="C361" s="268">
        <v>942.4</v>
      </c>
      <c r="D361" s="269">
        <v>951.38333333333321</v>
      </c>
      <c r="E361" s="269">
        <v>928.06666666666638</v>
      </c>
      <c r="F361" s="269">
        <v>913.73333333333312</v>
      </c>
      <c r="G361" s="269">
        <v>890.41666666666629</v>
      </c>
      <c r="H361" s="269">
        <v>965.71666666666647</v>
      </c>
      <c r="I361" s="269">
        <v>989.0333333333333</v>
      </c>
      <c r="J361" s="269">
        <v>1003.3666666666666</v>
      </c>
      <c r="K361" s="268">
        <v>974.7</v>
      </c>
      <c r="L361" s="268">
        <v>937.05</v>
      </c>
      <c r="M361" s="268">
        <v>8.7215000000000007</v>
      </c>
      <c r="N361" s="1"/>
      <c r="O361" s="1"/>
    </row>
    <row r="362" spans="1:15" ht="12.75" customHeight="1">
      <c r="A362" s="30">
        <v>352</v>
      </c>
      <c r="B362" s="278" t="s">
        <v>450</v>
      </c>
      <c r="C362" s="268">
        <v>899.05</v>
      </c>
      <c r="D362" s="269">
        <v>908.33333333333337</v>
      </c>
      <c r="E362" s="269">
        <v>874.61666666666679</v>
      </c>
      <c r="F362" s="269">
        <v>850.18333333333339</v>
      </c>
      <c r="G362" s="269">
        <v>816.46666666666681</v>
      </c>
      <c r="H362" s="269">
        <v>932.76666666666677</v>
      </c>
      <c r="I362" s="269">
        <v>966.48333333333323</v>
      </c>
      <c r="J362" s="269">
        <v>990.91666666666674</v>
      </c>
      <c r="K362" s="268">
        <v>942.05</v>
      </c>
      <c r="L362" s="268">
        <v>883.9</v>
      </c>
      <c r="M362" s="268">
        <v>0.54446000000000006</v>
      </c>
      <c r="N362" s="1"/>
      <c r="O362" s="1"/>
    </row>
    <row r="363" spans="1:15" ht="12.75" customHeight="1">
      <c r="A363" s="30">
        <v>353</v>
      </c>
      <c r="B363" s="278" t="s">
        <v>270</v>
      </c>
      <c r="C363" s="268">
        <v>2585</v>
      </c>
      <c r="D363" s="269">
        <v>2590.1</v>
      </c>
      <c r="E363" s="269">
        <v>2566.1999999999998</v>
      </c>
      <c r="F363" s="269">
        <v>2547.4</v>
      </c>
      <c r="G363" s="269">
        <v>2523.5</v>
      </c>
      <c r="H363" s="269">
        <v>2608.8999999999996</v>
      </c>
      <c r="I363" s="269">
        <v>2632.8</v>
      </c>
      <c r="J363" s="269">
        <v>2651.5999999999995</v>
      </c>
      <c r="K363" s="268">
        <v>2614</v>
      </c>
      <c r="L363" s="268">
        <v>2571.3000000000002</v>
      </c>
      <c r="M363" s="268">
        <v>1.72011</v>
      </c>
      <c r="N363" s="1"/>
      <c r="O363" s="1"/>
    </row>
    <row r="364" spans="1:15" ht="12.75" customHeight="1">
      <c r="A364" s="30">
        <v>354</v>
      </c>
      <c r="B364" s="278" t="s">
        <v>451</v>
      </c>
      <c r="C364" s="268">
        <v>2020.3</v>
      </c>
      <c r="D364" s="269">
        <v>2034.75</v>
      </c>
      <c r="E364" s="269">
        <v>1992.5500000000002</v>
      </c>
      <c r="F364" s="269">
        <v>1964.8000000000002</v>
      </c>
      <c r="G364" s="269">
        <v>1922.6000000000004</v>
      </c>
      <c r="H364" s="269">
        <v>2062.5</v>
      </c>
      <c r="I364" s="269">
        <v>2104.6999999999998</v>
      </c>
      <c r="J364" s="269">
        <v>2132.4499999999998</v>
      </c>
      <c r="K364" s="268">
        <v>2076.9499999999998</v>
      </c>
      <c r="L364" s="268">
        <v>2007</v>
      </c>
      <c r="M364" s="268">
        <v>2.3973100000000001</v>
      </c>
      <c r="N364" s="1"/>
      <c r="O364" s="1"/>
    </row>
    <row r="365" spans="1:15" ht="12.75" customHeight="1">
      <c r="A365" s="30">
        <v>355</v>
      </c>
      <c r="B365" s="278" t="s">
        <v>806</v>
      </c>
      <c r="C365" s="268">
        <v>325.89999999999998</v>
      </c>
      <c r="D365" s="269">
        <v>323.34999999999997</v>
      </c>
      <c r="E365" s="269">
        <v>316.74999999999994</v>
      </c>
      <c r="F365" s="269">
        <v>307.59999999999997</v>
      </c>
      <c r="G365" s="269">
        <v>300.99999999999994</v>
      </c>
      <c r="H365" s="269">
        <v>332.49999999999994</v>
      </c>
      <c r="I365" s="269">
        <v>339.09999999999997</v>
      </c>
      <c r="J365" s="269">
        <v>348.24999999999994</v>
      </c>
      <c r="K365" s="268">
        <v>329.95</v>
      </c>
      <c r="L365" s="268">
        <v>314.2</v>
      </c>
      <c r="M365" s="268">
        <v>114.02727</v>
      </c>
      <c r="N365" s="1"/>
      <c r="O365" s="1"/>
    </row>
    <row r="366" spans="1:15" ht="12.75" customHeight="1">
      <c r="A366" s="30">
        <v>356</v>
      </c>
      <c r="B366" s="278" t="s">
        <v>174</v>
      </c>
      <c r="C366" s="268">
        <v>112.8</v>
      </c>
      <c r="D366" s="269">
        <v>113.31666666666666</v>
      </c>
      <c r="E366" s="269">
        <v>111.98333333333332</v>
      </c>
      <c r="F366" s="269">
        <v>111.16666666666666</v>
      </c>
      <c r="G366" s="269">
        <v>109.83333333333331</v>
      </c>
      <c r="H366" s="269">
        <v>114.13333333333333</v>
      </c>
      <c r="I366" s="269">
        <v>115.46666666666667</v>
      </c>
      <c r="J366" s="269">
        <v>116.28333333333333</v>
      </c>
      <c r="K366" s="268">
        <v>114.65</v>
      </c>
      <c r="L366" s="268">
        <v>112.5</v>
      </c>
      <c r="M366" s="268">
        <v>57.063989999999997</v>
      </c>
      <c r="N366" s="1"/>
      <c r="O366" s="1"/>
    </row>
    <row r="367" spans="1:15" ht="12.75" customHeight="1">
      <c r="A367" s="30">
        <v>357</v>
      </c>
      <c r="B367" s="278" t="s">
        <v>179</v>
      </c>
      <c r="C367" s="268">
        <v>233.15</v>
      </c>
      <c r="D367" s="269">
        <v>234.29999999999998</v>
      </c>
      <c r="E367" s="269">
        <v>230.49999999999997</v>
      </c>
      <c r="F367" s="269">
        <v>227.85</v>
      </c>
      <c r="G367" s="269">
        <v>224.04999999999998</v>
      </c>
      <c r="H367" s="269">
        <v>236.94999999999996</v>
      </c>
      <c r="I367" s="269">
        <v>240.74999999999997</v>
      </c>
      <c r="J367" s="269">
        <v>243.39999999999995</v>
      </c>
      <c r="K367" s="268">
        <v>238.1</v>
      </c>
      <c r="L367" s="268">
        <v>231.65</v>
      </c>
      <c r="M367" s="268">
        <v>104.40035</v>
      </c>
      <c r="N367" s="1"/>
      <c r="O367" s="1"/>
    </row>
    <row r="368" spans="1:15" ht="12.75" customHeight="1">
      <c r="A368" s="30">
        <v>358</v>
      </c>
      <c r="B368" s="278" t="s">
        <v>807</v>
      </c>
      <c r="C368" s="268">
        <v>387.75</v>
      </c>
      <c r="D368" s="269">
        <v>394.2833333333333</v>
      </c>
      <c r="E368" s="269">
        <v>379.56666666666661</v>
      </c>
      <c r="F368" s="269">
        <v>371.38333333333333</v>
      </c>
      <c r="G368" s="269">
        <v>356.66666666666663</v>
      </c>
      <c r="H368" s="269">
        <v>402.46666666666658</v>
      </c>
      <c r="I368" s="269">
        <v>417.18333333333328</v>
      </c>
      <c r="J368" s="269">
        <v>425.36666666666656</v>
      </c>
      <c r="K368" s="268">
        <v>409</v>
      </c>
      <c r="L368" s="268">
        <v>386.1</v>
      </c>
      <c r="M368" s="268">
        <v>7.5745699999999996</v>
      </c>
      <c r="N368" s="1"/>
      <c r="O368" s="1"/>
    </row>
    <row r="369" spans="1:15" ht="12.75" customHeight="1">
      <c r="A369" s="30">
        <v>359</v>
      </c>
      <c r="B369" s="278" t="s">
        <v>271</v>
      </c>
      <c r="C369" s="268">
        <v>459.3</v>
      </c>
      <c r="D369" s="269">
        <v>456.76666666666665</v>
      </c>
      <c r="E369" s="269">
        <v>450.73333333333329</v>
      </c>
      <c r="F369" s="269">
        <v>442.16666666666663</v>
      </c>
      <c r="G369" s="269">
        <v>436.13333333333327</v>
      </c>
      <c r="H369" s="269">
        <v>465.33333333333331</v>
      </c>
      <c r="I369" s="269">
        <v>471.36666666666662</v>
      </c>
      <c r="J369" s="269">
        <v>479.93333333333334</v>
      </c>
      <c r="K369" s="268">
        <v>462.8</v>
      </c>
      <c r="L369" s="268">
        <v>448.2</v>
      </c>
      <c r="M369" s="268">
        <v>3.6821600000000001</v>
      </c>
      <c r="N369" s="1"/>
      <c r="O369" s="1"/>
    </row>
    <row r="370" spans="1:15" ht="12.75" customHeight="1">
      <c r="A370" s="30">
        <v>360</v>
      </c>
      <c r="B370" s="278" t="s">
        <v>452</v>
      </c>
      <c r="C370" s="268">
        <v>584.70000000000005</v>
      </c>
      <c r="D370" s="269">
        <v>589.4666666666667</v>
      </c>
      <c r="E370" s="269">
        <v>579.23333333333335</v>
      </c>
      <c r="F370" s="269">
        <v>573.76666666666665</v>
      </c>
      <c r="G370" s="269">
        <v>563.5333333333333</v>
      </c>
      <c r="H370" s="269">
        <v>594.93333333333339</v>
      </c>
      <c r="I370" s="269">
        <v>605.16666666666674</v>
      </c>
      <c r="J370" s="269">
        <v>610.63333333333344</v>
      </c>
      <c r="K370" s="268">
        <v>599.70000000000005</v>
      </c>
      <c r="L370" s="268">
        <v>584</v>
      </c>
      <c r="M370" s="268">
        <v>1.39693</v>
      </c>
      <c r="N370" s="1"/>
      <c r="O370" s="1"/>
    </row>
    <row r="371" spans="1:15" ht="12.75" customHeight="1">
      <c r="A371" s="30">
        <v>361</v>
      </c>
      <c r="B371" s="278" t="s">
        <v>453</v>
      </c>
      <c r="C371" s="268">
        <v>136.85</v>
      </c>
      <c r="D371" s="269">
        <v>134.93333333333331</v>
      </c>
      <c r="E371" s="269">
        <v>130.91666666666663</v>
      </c>
      <c r="F371" s="269">
        <v>124.98333333333332</v>
      </c>
      <c r="G371" s="269">
        <v>120.96666666666664</v>
      </c>
      <c r="H371" s="269">
        <v>140.86666666666662</v>
      </c>
      <c r="I371" s="269">
        <v>144.88333333333333</v>
      </c>
      <c r="J371" s="269">
        <v>150.81666666666661</v>
      </c>
      <c r="K371" s="268">
        <v>138.94999999999999</v>
      </c>
      <c r="L371" s="268">
        <v>129</v>
      </c>
      <c r="M371" s="268">
        <v>13.69538</v>
      </c>
      <c r="N371" s="1"/>
      <c r="O371" s="1"/>
    </row>
    <row r="372" spans="1:15" ht="12.75" customHeight="1">
      <c r="A372" s="30">
        <v>362</v>
      </c>
      <c r="B372" s="278" t="s">
        <v>852</v>
      </c>
      <c r="C372" s="268">
        <v>1548.8</v>
      </c>
      <c r="D372" s="269">
        <v>1594.6000000000001</v>
      </c>
      <c r="E372" s="269">
        <v>1444.2000000000003</v>
      </c>
      <c r="F372" s="269">
        <v>1339.6000000000001</v>
      </c>
      <c r="G372" s="269">
        <v>1189.2000000000003</v>
      </c>
      <c r="H372" s="269">
        <v>1699.2000000000003</v>
      </c>
      <c r="I372" s="269">
        <v>1849.6000000000004</v>
      </c>
      <c r="J372" s="269">
        <v>1954.2000000000003</v>
      </c>
      <c r="K372" s="268">
        <v>1745</v>
      </c>
      <c r="L372" s="268">
        <v>1490</v>
      </c>
      <c r="M372" s="268">
        <v>7.4867499999999998</v>
      </c>
      <c r="N372" s="1"/>
      <c r="O372" s="1"/>
    </row>
    <row r="373" spans="1:15" ht="12.75" customHeight="1">
      <c r="A373" s="30">
        <v>363</v>
      </c>
      <c r="B373" s="278" t="s">
        <v>454</v>
      </c>
      <c r="C373" s="268">
        <v>4075.75</v>
      </c>
      <c r="D373" s="269">
        <v>4109.8166666666666</v>
      </c>
      <c r="E373" s="269">
        <v>4030.9333333333334</v>
      </c>
      <c r="F373" s="269">
        <v>3986.1166666666668</v>
      </c>
      <c r="G373" s="269">
        <v>3907.2333333333336</v>
      </c>
      <c r="H373" s="269">
        <v>4154.6333333333332</v>
      </c>
      <c r="I373" s="269">
        <v>4233.5166666666664</v>
      </c>
      <c r="J373" s="269">
        <v>4278.333333333333</v>
      </c>
      <c r="K373" s="268">
        <v>4188.7</v>
      </c>
      <c r="L373" s="268">
        <v>4065</v>
      </c>
      <c r="M373" s="268">
        <v>0.11647</v>
      </c>
      <c r="N373" s="1"/>
      <c r="O373" s="1"/>
    </row>
    <row r="374" spans="1:15" ht="12.75" customHeight="1">
      <c r="A374" s="30">
        <v>364</v>
      </c>
      <c r="B374" s="278" t="s">
        <v>272</v>
      </c>
      <c r="C374" s="268">
        <v>14666.2</v>
      </c>
      <c r="D374" s="269">
        <v>14556.833333333334</v>
      </c>
      <c r="E374" s="269">
        <v>14413.666666666668</v>
      </c>
      <c r="F374" s="269">
        <v>14161.133333333333</v>
      </c>
      <c r="G374" s="269">
        <v>14017.966666666667</v>
      </c>
      <c r="H374" s="269">
        <v>14809.366666666669</v>
      </c>
      <c r="I374" s="269">
        <v>14952.533333333336</v>
      </c>
      <c r="J374" s="269">
        <v>15205.066666666669</v>
      </c>
      <c r="K374" s="268">
        <v>14700</v>
      </c>
      <c r="L374" s="268">
        <v>14304.3</v>
      </c>
      <c r="M374" s="268">
        <v>3.1379999999999998E-2</v>
      </c>
      <c r="N374" s="1"/>
      <c r="O374" s="1"/>
    </row>
    <row r="375" spans="1:15" ht="12.75" customHeight="1">
      <c r="A375" s="30">
        <v>365</v>
      </c>
      <c r="B375" s="278" t="s">
        <v>178</v>
      </c>
      <c r="C375" s="268">
        <v>40.4</v>
      </c>
      <c r="D375" s="269">
        <v>40.466666666666669</v>
      </c>
      <c r="E375" s="269">
        <v>39.583333333333336</v>
      </c>
      <c r="F375" s="269">
        <v>38.766666666666666</v>
      </c>
      <c r="G375" s="269">
        <v>37.883333333333333</v>
      </c>
      <c r="H375" s="269">
        <v>41.283333333333339</v>
      </c>
      <c r="I375" s="269">
        <v>42.166666666666664</v>
      </c>
      <c r="J375" s="269">
        <v>42.983333333333341</v>
      </c>
      <c r="K375" s="268">
        <v>41.35</v>
      </c>
      <c r="L375" s="268">
        <v>39.65</v>
      </c>
      <c r="M375" s="268">
        <v>836.81823999999995</v>
      </c>
      <c r="N375" s="1"/>
      <c r="O375" s="1"/>
    </row>
    <row r="376" spans="1:15" ht="12.75" customHeight="1">
      <c r="A376" s="30">
        <v>366</v>
      </c>
      <c r="B376" s="278" t="s">
        <v>455</v>
      </c>
      <c r="C376" s="268">
        <v>598.45000000000005</v>
      </c>
      <c r="D376" s="269">
        <v>602</v>
      </c>
      <c r="E376" s="269">
        <v>591.54999999999995</v>
      </c>
      <c r="F376" s="269">
        <v>584.65</v>
      </c>
      <c r="G376" s="269">
        <v>574.19999999999993</v>
      </c>
      <c r="H376" s="269">
        <v>608.9</v>
      </c>
      <c r="I376" s="269">
        <v>619.35</v>
      </c>
      <c r="J376" s="269">
        <v>626.25</v>
      </c>
      <c r="K376" s="268">
        <v>612.45000000000005</v>
      </c>
      <c r="L376" s="268">
        <v>595.1</v>
      </c>
      <c r="M376" s="268">
        <v>0.77639000000000002</v>
      </c>
      <c r="N376" s="1"/>
      <c r="O376" s="1"/>
    </row>
    <row r="377" spans="1:15" ht="12.75" customHeight="1">
      <c r="A377" s="30">
        <v>367</v>
      </c>
      <c r="B377" s="278" t="s">
        <v>183</v>
      </c>
      <c r="C377" s="268">
        <v>124.5</v>
      </c>
      <c r="D377" s="269">
        <v>125.05</v>
      </c>
      <c r="E377" s="269">
        <v>123.44999999999999</v>
      </c>
      <c r="F377" s="269">
        <v>122.39999999999999</v>
      </c>
      <c r="G377" s="269">
        <v>120.79999999999998</v>
      </c>
      <c r="H377" s="269">
        <v>126.1</v>
      </c>
      <c r="I377" s="269">
        <v>127.69999999999999</v>
      </c>
      <c r="J377" s="269">
        <v>128.75</v>
      </c>
      <c r="K377" s="268">
        <v>126.65</v>
      </c>
      <c r="L377" s="268">
        <v>124</v>
      </c>
      <c r="M377" s="268">
        <v>71.260239999999996</v>
      </c>
      <c r="N377" s="1"/>
      <c r="O377" s="1"/>
    </row>
    <row r="378" spans="1:15" ht="12.75" customHeight="1">
      <c r="A378" s="30">
        <v>368</v>
      </c>
      <c r="B378" s="278" t="s">
        <v>184</v>
      </c>
      <c r="C378" s="268">
        <v>103.1</v>
      </c>
      <c r="D378" s="269">
        <v>103.55</v>
      </c>
      <c r="E378" s="269">
        <v>102.35</v>
      </c>
      <c r="F378" s="269">
        <v>101.6</v>
      </c>
      <c r="G378" s="269">
        <v>100.39999999999999</v>
      </c>
      <c r="H378" s="269">
        <v>104.3</v>
      </c>
      <c r="I378" s="269">
        <v>105.50000000000001</v>
      </c>
      <c r="J378" s="269">
        <v>106.25</v>
      </c>
      <c r="K378" s="268">
        <v>104.75</v>
      </c>
      <c r="L378" s="268">
        <v>102.8</v>
      </c>
      <c r="M378" s="268">
        <v>29.175149999999999</v>
      </c>
      <c r="N378" s="1"/>
      <c r="O378" s="1"/>
    </row>
    <row r="379" spans="1:15" ht="12.75" customHeight="1">
      <c r="A379" s="30">
        <v>369</v>
      </c>
      <c r="B379" s="278" t="s">
        <v>809</v>
      </c>
      <c r="C379" s="268">
        <v>645.15</v>
      </c>
      <c r="D379" s="269">
        <v>634.66666666666663</v>
      </c>
      <c r="E379" s="269">
        <v>619.73333333333323</v>
      </c>
      <c r="F379" s="269">
        <v>594.31666666666661</v>
      </c>
      <c r="G379" s="269">
        <v>579.38333333333321</v>
      </c>
      <c r="H379" s="269">
        <v>660.08333333333326</v>
      </c>
      <c r="I379" s="269">
        <v>675.01666666666665</v>
      </c>
      <c r="J379" s="269">
        <v>700.43333333333328</v>
      </c>
      <c r="K379" s="268">
        <v>649.6</v>
      </c>
      <c r="L379" s="268">
        <v>609.25</v>
      </c>
      <c r="M379" s="268">
        <v>3.1528700000000001</v>
      </c>
      <c r="N379" s="1"/>
      <c r="O379" s="1"/>
    </row>
    <row r="380" spans="1:15" ht="12.75" customHeight="1">
      <c r="A380" s="30">
        <v>370</v>
      </c>
      <c r="B380" s="278" t="s">
        <v>456</v>
      </c>
      <c r="C380" s="268">
        <v>296.3</v>
      </c>
      <c r="D380" s="269">
        <v>292.23333333333329</v>
      </c>
      <c r="E380" s="269">
        <v>285.46666666666658</v>
      </c>
      <c r="F380" s="269">
        <v>274.63333333333327</v>
      </c>
      <c r="G380" s="269">
        <v>267.86666666666656</v>
      </c>
      <c r="H380" s="269">
        <v>303.06666666666661</v>
      </c>
      <c r="I380" s="269">
        <v>309.83333333333337</v>
      </c>
      <c r="J380" s="269">
        <v>320.66666666666663</v>
      </c>
      <c r="K380" s="268">
        <v>299</v>
      </c>
      <c r="L380" s="268">
        <v>281.39999999999998</v>
      </c>
      <c r="M380" s="268">
        <v>2.9175399999999998</v>
      </c>
      <c r="N380" s="1"/>
      <c r="O380" s="1"/>
    </row>
    <row r="381" spans="1:15" ht="12.75" customHeight="1">
      <c r="A381" s="30">
        <v>371</v>
      </c>
      <c r="B381" s="278" t="s">
        <v>457</v>
      </c>
      <c r="C381" s="268">
        <v>1050.1500000000001</v>
      </c>
      <c r="D381" s="269">
        <v>1059.8</v>
      </c>
      <c r="E381" s="269">
        <v>1033.5999999999999</v>
      </c>
      <c r="F381" s="269">
        <v>1017.05</v>
      </c>
      <c r="G381" s="269">
        <v>990.84999999999991</v>
      </c>
      <c r="H381" s="269">
        <v>1076.3499999999999</v>
      </c>
      <c r="I381" s="269">
        <v>1102.5500000000002</v>
      </c>
      <c r="J381" s="269">
        <v>1119.0999999999999</v>
      </c>
      <c r="K381" s="268">
        <v>1086</v>
      </c>
      <c r="L381" s="268">
        <v>1043.25</v>
      </c>
      <c r="M381" s="268">
        <v>1.5139400000000001</v>
      </c>
      <c r="N381" s="1"/>
      <c r="O381" s="1"/>
    </row>
    <row r="382" spans="1:15" ht="12.75" customHeight="1">
      <c r="A382" s="30">
        <v>372</v>
      </c>
      <c r="B382" s="278" t="s">
        <v>458</v>
      </c>
      <c r="C382" s="268">
        <v>34.200000000000003</v>
      </c>
      <c r="D382" s="269">
        <v>34.200000000000003</v>
      </c>
      <c r="E382" s="269">
        <v>33.700000000000003</v>
      </c>
      <c r="F382" s="269">
        <v>33.200000000000003</v>
      </c>
      <c r="G382" s="269">
        <v>32.700000000000003</v>
      </c>
      <c r="H382" s="269">
        <v>34.700000000000003</v>
      </c>
      <c r="I382" s="269">
        <v>35.200000000000003</v>
      </c>
      <c r="J382" s="269">
        <v>35.700000000000003</v>
      </c>
      <c r="K382" s="268">
        <v>34.700000000000003</v>
      </c>
      <c r="L382" s="268">
        <v>33.700000000000003</v>
      </c>
      <c r="M382" s="268">
        <v>39.331960000000002</v>
      </c>
      <c r="N382" s="1"/>
      <c r="O382" s="1"/>
    </row>
    <row r="383" spans="1:15" ht="12.75" customHeight="1">
      <c r="A383" s="30">
        <v>373</v>
      </c>
      <c r="B383" s="278" t="s">
        <v>808</v>
      </c>
      <c r="C383" s="268">
        <v>105.25</v>
      </c>
      <c r="D383" s="269">
        <v>104.33333333333333</v>
      </c>
      <c r="E383" s="269">
        <v>102.51666666666665</v>
      </c>
      <c r="F383" s="269">
        <v>99.783333333333317</v>
      </c>
      <c r="G383" s="269">
        <v>97.96666666666664</v>
      </c>
      <c r="H383" s="269">
        <v>107.06666666666666</v>
      </c>
      <c r="I383" s="269">
        <v>108.88333333333335</v>
      </c>
      <c r="J383" s="269">
        <v>111.61666666666667</v>
      </c>
      <c r="K383" s="268">
        <v>106.15</v>
      </c>
      <c r="L383" s="268">
        <v>101.6</v>
      </c>
      <c r="M383" s="268">
        <v>6.1989999999999998</v>
      </c>
      <c r="N383" s="1"/>
      <c r="O383" s="1"/>
    </row>
    <row r="384" spans="1:15" ht="12.75" customHeight="1">
      <c r="A384" s="30">
        <v>374</v>
      </c>
      <c r="B384" s="278" t="s">
        <v>459</v>
      </c>
      <c r="C384" s="268">
        <v>173.4</v>
      </c>
      <c r="D384" s="269">
        <v>174.79999999999998</v>
      </c>
      <c r="E384" s="269">
        <v>170.94999999999996</v>
      </c>
      <c r="F384" s="269">
        <v>168.49999999999997</v>
      </c>
      <c r="G384" s="269">
        <v>164.64999999999995</v>
      </c>
      <c r="H384" s="269">
        <v>177.24999999999997</v>
      </c>
      <c r="I384" s="269">
        <v>181.1</v>
      </c>
      <c r="J384" s="269">
        <v>183.54999999999998</v>
      </c>
      <c r="K384" s="268">
        <v>178.65</v>
      </c>
      <c r="L384" s="268">
        <v>172.35</v>
      </c>
      <c r="M384" s="268">
        <v>14.13625</v>
      </c>
      <c r="N384" s="1"/>
      <c r="O384" s="1"/>
    </row>
    <row r="385" spans="1:15" ht="12.75" customHeight="1">
      <c r="A385" s="30">
        <v>375</v>
      </c>
      <c r="B385" s="278" t="s">
        <v>460</v>
      </c>
      <c r="C385" s="268">
        <v>587.25</v>
      </c>
      <c r="D385" s="269">
        <v>582.44999999999993</v>
      </c>
      <c r="E385" s="269">
        <v>572.89999999999986</v>
      </c>
      <c r="F385" s="269">
        <v>558.54999999999995</v>
      </c>
      <c r="G385" s="269">
        <v>548.99999999999989</v>
      </c>
      <c r="H385" s="269">
        <v>596.79999999999984</v>
      </c>
      <c r="I385" s="269">
        <v>606.3499999999998</v>
      </c>
      <c r="J385" s="269">
        <v>620.69999999999982</v>
      </c>
      <c r="K385" s="268">
        <v>592</v>
      </c>
      <c r="L385" s="268">
        <v>568.1</v>
      </c>
      <c r="M385" s="268">
        <v>1.58043</v>
      </c>
      <c r="N385" s="1"/>
      <c r="O385" s="1"/>
    </row>
    <row r="386" spans="1:15" ht="12.75" customHeight="1">
      <c r="A386" s="30">
        <v>376</v>
      </c>
      <c r="B386" s="278" t="s">
        <v>461</v>
      </c>
      <c r="C386" s="268">
        <v>223.85</v>
      </c>
      <c r="D386" s="269">
        <v>225.19999999999996</v>
      </c>
      <c r="E386" s="269">
        <v>221.69999999999993</v>
      </c>
      <c r="F386" s="269">
        <v>219.54999999999998</v>
      </c>
      <c r="G386" s="269">
        <v>216.04999999999995</v>
      </c>
      <c r="H386" s="269">
        <v>227.34999999999991</v>
      </c>
      <c r="I386" s="269">
        <v>230.84999999999997</v>
      </c>
      <c r="J386" s="269">
        <v>232.99999999999989</v>
      </c>
      <c r="K386" s="268">
        <v>228.7</v>
      </c>
      <c r="L386" s="268">
        <v>223.05</v>
      </c>
      <c r="M386" s="268">
        <v>3.1350799999999999</v>
      </c>
      <c r="N386" s="1"/>
      <c r="O386" s="1"/>
    </row>
    <row r="387" spans="1:15" ht="12.75" customHeight="1">
      <c r="A387" s="30">
        <v>377</v>
      </c>
      <c r="B387" s="278" t="s">
        <v>462</v>
      </c>
      <c r="C387" s="268">
        <v>104.3</v>
      </c>
      <c r="D387" s="269">
        <v>104.48333333333333</v>
      </c>
      <c r="E387" s="269">
        <v>102.81666666666666</v>
      </c>
      <c r="F387" s="269">
        <v>101.33333333333333</v>
      </c>
      <c r="G387" s="269">
        <v>99.666666666666657</v>
      </c>
      <c r="H387" s="269">
        <v>105.96666666666667</v>
      </c>
      <c r="I387" s="269">
        <v>107.63333333333333</v>
      </c>
      <c r="J387" s="269">
        <v>109.11666666666667</v>
      </c>
      <c r="K387" s="268">
        <v>106.15</v>
      </c>
      <c r="L387" s="268">
        <v>103</v>
      </c>
      <c r="M387" s="268">
        <v>53.776780000000002</v>
      </c>
      <c r="N387" s="1"/>
      <c r="O387" s="1"/>
    </row>
    <row r="388" spans="1:15" ht="12.75" customHeight="1">
      <c r="A388" s="30">
        <v>378</v>
      </c>
      <c r="B388" s="278" t="s">
        <v>463</v>
      </c>
      <c r="C388" s="268">
        <v>1978.45</v>
      </c>
      <c r="D388" s="269">
        <v>1960.3</v>
      </c>
      <c r="E388" s="269">
        <v>1922.6</v>
      </c>
      <c r="F388" s="269">
        <v>1866.75</v>
      </c>
      <c r="G388" s="269">
        <v>1829.05</v>
      </c>
      <c r="H388" s="269">
        <v>2016.1499999999999</v>
      </c>
      <c r="I388" s="269">
        <v>2053.8500000000004</v>
      </c>
      <c r="J388" s="269">
        <v>2109.6999999999998</v>
      </c>
      <c r="K388" s="268">
        <v>1998</v>
      </c>
      <c r="L388" s="268">
        <v>1904.45</v>
      </c>
      <c r="M388" s="268">
        <v>0.31724000000000002</v>
      </c>
      <c r="N388" s="1"/>
      <c r="O388" s="1"/>
    </row>
    <row r="389" spans="1:15" ht="12.75" customHeight="1">
      <c r="A389" s="30">
        <v>379</v>
      </c>
      <c r="B389" s="278" t="s">
        <v>853</v>
      </c>
      <c r="C389" s="268">
        <v>51.8</v>
      </c>
      <c r="D389" s="269">
        <v>52.283333333333339</v>
      </c>
      <c r="E389" s="269">
        <v>50.966666666666676</v>
      </c>
      <c r="F389" s="269">
        <v>50.13333333333334</v>
      </c>
      <c r="G389" s="269">
        <v>48.816666666666677</v>
      </c>
      <c r="H389" s="269">
        <v>53.116666666666674</v>
      </c>
      <c r="I389" s="269">
        <v>54.433333333333337</v>
      </c>
      <c r="J389" s="269">
        <v>55.266666666666673</v>
      </c>
      <c r="K389" s="268">
        <v>53.6</v>
      </c>
      <c r="L389" s="268">
        <v>51.45</v>
      </c>
      <c r="M389" s="268">
        <v>22.51662</v>
      </c>
      <c r="N389" s="1"/>
      <c r="O389" s="1"/>
    </row>
    <row r="390" spans="1:15" ht="12.75" customHeight="1">
      <c r="A390" s="30">
        <v>380</v>
      </c>
      <c r="B390" s="278" t="s">
        <v>464</v>
      </c>
      <c r="C390" s="268">
        <v>152.35</v>
      </c>
      <c r="D390" s="269">
        <v>153.31666666666666</v>
      </c>
      <c r="E390" s="269">
        <v>150.33333333333331</v>
      </c>
      <c r="F390" s="269">
        <v>148.31666666666666</v>
      </c>
      <c r="G390" s="269">
        <v>145.33333333333331</v>
      </c>
      <c r="H390" s="269">
        <v>155.33333333333331</v>
      </c>
      <c r="I390" s="269">
        <v>158.31666666666666</v>
      </c>
      <c r="J390" s="269">
        <v>160.33333333333331</v>
      </c>
      <c r="K390" s="268">
        <v>156.30000000000001</v>
      </c>
      <c r="L390" s="268">
        <v>151.30000000000001</v>
      </c>
      <c r="M390" s="268">
        <v>27.837900000000001</v>
      </c>
      <c r="N390" s="1"/>
      <c r="O390" s="1"/>
    </row>
    <row r="391" spans="1:15" ht="12.75" customHeight="1">
      <c r="A391" s="30">
        <v>381</v>
      </c>
      <c r="B391" s="278" t="s">
        <v>465</v>
      </c>
      <c r="C391" s="268">
        <v>1068.3</v>
      </c>
      <c r="D391" s="269">
        <v>1074.8833333333332</v>
      </c>
      <c r="E391" s="269">
        <v>1045.4166666666665</v>
      </c>
      <c r="F391" s="269">
        <v>1022.5333333333333</v>
      </c>
      <c r="G391" s="269">
        <v>993.06666666666661</v>
      </c>
      <c r="H391" s="269">
        <v>1097.7666666666664</v>
      </c>
      <c r="I391" s="269">
        <v>1127.2333333333331</v>
      </c>
      <c r="J391" s="269">
        <v>1150.1166666666663</v>
      </c>
      <c r="K391" s="268">
        <v>1104.3499999999999</v>
      </c>
      <c r="L391" s="268">
        <v>1052</v>
      </c>
      <c r="M391" s="268">
        <v>1.4271799999999999</v>
      </c>
      <c r="N391" s="1"/>
      <c r="O391" s="1"/>
    </row>
    <row r="392" spans="1:15" ht="12.75" customHeight="1">
      <c r="A392" s="30">
        <v>382</v>
      </c>
      <c r="B392" s="278" t="s">
        <v>185</v>
      </c>
      <c r="C392" s="268">
        <v>2502.4499999999998</v>
      </c>
      <c r="D392" s="269">
        <v>2502.1666666666665</v>
      </c>
      <c r="E392" s="269">
        <v>2481.6333333333332</v>
      </c>
      <c r="F392" s="269">
        <v>2460.8166666666666</v>
      </c>
      <c r="G392" s="269">
        <v>2440.2833333333333</v>
      </c>
      <c r="H392" s="269">
        <v>2522.9833333333331</v>
      </c>
      <c r="I392" s="269">
        <v>2543.5166666666669</v>
      </c>
      <c r="J392" s="269">
        <v>2564.333333333333</v>
      </c>
      <c r="K392" s="268">
        <v>2522.6999999999998</v>
      </c>
      <c r="L392" s="268">
        <v>2481.35</v>
      </c>
      <c r="M392" s="268">
        <v>34.982860000000002</v>
      </c>
      <c r="N392" s="1"/>
      <c r="O392" s="1"/>
    </row>
    <row r="393" spans="1:15" ht="12.75" customHeight="1">
      <c r="A393" s="30">
        <v>383</v>
      </c>
      <c r="B393" s="278" t="s">
        <v>823</v>
      </c>
      <c r="C393" s="268">
        <v>121.6</v>
      </c>
      <c r="D393" s="269">
        <v>120.81666666666668</v>
      </c>
      <c r="E393" s="269">
        <v>117.93333333333335</v>
      </c>
      <c r="F393" s="269">
        <v>114.26666666666668</v>
      </c>
      <c r="G393" s="269">
        <v>111.38333333333335</v>
      </c>
      <c r="H393" s="269">
        <v>124.48333333333335</v>
      </c>
      <c r="I393" s="269">
        <v>127.36666666666667</v>
      </c>
      <c r="J393" s="269">
        <v>131.03333333333336</v>
      </c>
      <c r="K393" s="268">
        <v>123.7</v>
      </c>
      <c r="L393" s="268">
        <v>117.15</v>
      </c>
      <c r="M393" s="268">
        <v>6.90768</v>
      </c>
      <c r="N393" s="1"/>
      <c r="O393" s="1"/>
    </row>
    <row r="394" spans="1:15" ht="12.75" customHeight="1">
      <c r="A394" s="30">
        <v>384</v>
      </c>
      <c r="B394" s="278" t="s">
        <v>466</v>
      </c>
      <c r="C394" s="268">
        <v>974.85</v>
      </c>
      <c r="D394" s="269">
        <v>983.61666666666667</v>
      </c>
      <c r="E394" s="269">
        <v>961.23333333333335</v>
      </c>
      <c r="F394" s="269">
        <v>947.61666666666667</v>
      </c>
      <c r="G394" s="269">
        <v>925.23333333333335</v>
      </c>
      <c r="H394" s="269">
        <v>997.23333333333335</v>
      </c>
      <c r="I394" s="269">
        <v>1019.6166666666668</v>
      </c>
      <c r="J394" s="269">
        <v>1033.2333333333333</v>
      </c>
      <c r="K394" s="268">
        <v>1006</v>
      </c>
      <c r="L394" s="268">
        <v>970</v>
      </c>
      <c r="M394" s="268">
        <v>0.44255</v>
      </c>
      <c r="N394" s="1"/>
      <c r="O394" s="1"/>
    </row>
    <row r="395" spans="1:15" ht="12.75" customHeight="1">
      <c r="A395" s="30">
        <v>385</v>
      </c>
      <c r="B395" s="278" t="s">
        <v>467</v>
      </c>
      <c r="C395" s="268">
        <v>1418.5</v>
      </c>
      <c r="D395" s="269">
        <v>1429.3166666666666</v>
      </c>
      <c r="E395" s="269">
        <v>1404.1833333333332</v>
      </c>
      <c r="F395" s="269">
        <v>1389.8666666666666</v>
      </c>
      <c r="G395" s="269">
        <v>1364.7333333333331</v>
      </c>
      <c r="H395" s="269">
        <v>1443.6333333333332</v>
      </c>
      <c r="I395" s="269">
        <v>1468.7666666666664</v>
      </c>
      <c r="J395" s="269">
        <v>1483.0833333333333</v>
      </c>
      <c r="K395" s="268">
        <v>1454.45</v>
      </c>
      <c r="L395" s="268">
        <v>1415</v>
      </c>
      <c r="M395" s="268">
        <v>1.0110300000000001</v>
      </c>
      <c r="N395" s="1"/>
      <c r="O395" s="1"/>
    </row>
    <row r="396" spans="1:15" ht="12.75" customHeight="1">
      <c r="A396" s="30">
        <v>386</v>
      </c>
      <c r="B396" s="278" t="s">
        <v>273</v>
      </c>
      <c r="C396" s="268">
        <v>942.85</v>
      </c>
      <c r="D396" s="269">
        <v>940.88333333333333</v>
      </c>
      <c r="E396" s="269">
        <v>930.9666666666667</v>
      </c>
      <c r="F396" s="269">
        <v>919.08333333333337</v>
      </c>
      <c r="G396" s="269">
        <v>909.16666666666674</v>
      </c>
      <c r="H396" s="269">
        <v>952.76666666666665</v>
      </c>
      <c r="I396" s="269">
        <v>962.68333333333339</v>
      </c>
      <c r="J396" s="269">
        <v>974.56666666666661</v>
      </c>
      <c r="K396" s="268">
        <v>950.8</v>
      </c>
      <c r="L396" s="268">
        <v>929</v>
      </c>
      <c r="M396" s="268">
        <v>4.5380799999999999</v>
      </c>
      <c r="N396" s="1"/>
      <c r="O396" s="1"/>
    </row>
    <row r="397" spans="1:15" ht="12.75" customHeight="1">
      <c r="A397" s="30">
        <v>387</v>
      </c>
      <c r="B397" s="278" t="s">
        <v>187</v>
      </c>
      <c r="C397" s="268">
        <v>1303.3</v>
      </c>
      <c r="D397" s="269">
        <v>1294.5833333333333</v>
      </c>
      <c r="E397" s="269">
        <v>1281.1666666666665</v>
      </c>
      <c r="F397" s="269">
        <v>1259.0333333333333</v>
      </c>
      <c r="G397" s="269">
        <v>1245.6166666666666</v>
      </c>
      <c r="H397" s="269">
        <v>1316.7166666666665</v>
      </c>
      <c r="I397" s="269">
        <v>1330.133333333333</v>
      </c>
      <c r="J397" s="269">
        <v>1352.2666666666664</v>
      </c>
      <c r="K397" s="268">
        <v>1308</v>
      </c>
      <c r="L397" s="268">
        <v>1272.45</v>
      </c>
      <c r="M397" s="268">
        <v>8.5960699999999992</v>
      </c>
      <c r="N397" s="1"/>
      <c r="O397" s="1"/>
    </row>
    <row r="398" spans="1:15" ht="12.75" customHeight="1">
      <c r="A398" s="30">
        <v>388</v>
      </c>
      <c r="B398" s="278" t="s">
        <v>468</v>
      </c>
      <c r="C398" s="268">
        <v>422.35</v>
      </c>
      <c r="D398" s="269">
        <v>427.33333333333331</v>
      </c>
      <c r="E398" s="269">
        <v>416.06666666666661</v>
      </c>
      <c r="F398" s="269">
        <v>409.7833333333333</v>
      </c>
      <c r="G398" s="269">
        <v>398.51666666666659</v>
      </c>
      <c r="H398" s="269">
        <v>433.61666666666662</v>
      </c>
      <c r="I398" s="269">
        <v>444.88333333333338</v>
      </c>
      <c r="J398" s="269">
        <v>451.16666666666663</v>
      </c>
      <c r="K398" s="268">
        <v>438.6</v>
      </c>
      <c r="L398" s="268">
        <v>421.05</v>
      </c>
      <c r="M398" s="268">
        <v>1.05345</v>
      </c>
      <c r="N398" s="1"/>
      <c r="O398" s="1"/>
    </row>
    <row r="399" spans="1:15" ht="12.75" customHeight="1">
      <c r="A399" s="30">
        <v>389</v>
      </c>
      <c r="B399" s="278" t="s">
        <v>469</v>
      </c>
      <c r="C399" s="268">
        <v>32.200000000000003</v>
      </c>
      <c r="D399" s="269">
        <v>32.183333333333337</v>
      </c>
      <c r="E399" s="269">
        <v>31.666666666666671</v>
      </c>
      <c r="F399" s="269">
        <v>31.133333333333333</v>
      </c>
      <c r="G399" s="269">
        <v>30.616666666666667</v>
      </c>
      <c r="H399" s="269">
        <v>32.716666666666676</v>
      </c>
      <c r="I399" s="269">
        <v>33.233333333333341</v>
      </c>
      <c r="J399" s="269">
        <v>33.76666666666668</v>
      </c>
      <c r="K399" s="268">
        <v>32.700000000000003</v>
      </c>
      <c r="L399" s="268">
        <v>31.65</v>
      </c>
      <c r="M399" s="268">
        <v>31.83306</v>
      </c>
      <c r="N399" s="1"/>
      <c r="O399" s="1"/>
    </row>
    <row r="400" spans="1:15" ht="12.75" customHeight="1">
      <c r="A400" s="30">
        <v>390</v>
      </c>
      <c r="B400" s="278" t="s">
        <v>470</v>
      </c>
      <c r="C400" s="268">
        <v>4608.6000000000004</v>
      </c>
      <c r="D400" s="269">
        <v>4616.2833333333328</v>
      </c>
      <c r="E400" s="269">
        <v>4497.8666666666659</v>
      </c>
      <c r="F400" s="269">
        <v>4387.1333333333332</v>
      </c>
      <c r="G400" s="269">
        <v>4268.7166666666662</v>
      </c>
      <c r="H400" s="269">
        <v>4727.0166666666655</v>
      </c>
      <c r="I400" s="269">
        <v>4845.4333333333334</v>
      </c>
      <c r="J400" s="269">
        <v>4956.1666666666652</v>
      </c>
      <c r="K400" s="268">
        <v>4734.7</v>
      </c>
      <c r="L400" s="268">
        <v>4505.55</v>
      </c>
      <c r="M400" s="268">
        <v>0.56615000000000004</v>
      </c>
      <c r="N400" s="1"/>
      <c r="O400" s="1"/>
    </row>
    <row r="401" spans="1:15" ht="12.75" customHeight="1">
      <c r="A401" s="30">
        <v>391</v>
      </c>
      <c r="B401" s="278" t="s">
        <v>191</v>
      </c>
      <c r="C401" s="268">
        <v>2682.45</v>
      </c>
      <c r="D401" s="269">
        <v>2688.5499999999997</v>
      </c>
      <c r="E401" s="269">
        <v>2641.0999999999995</v>
      </c>
      <c r="F401" s="269">
        <v>2599.7499999999995</v>
      </c>
      <c r="G401" s="269">
        <v>2552.2999999999993</v>
      </c>
      <c r="H401" s="269">
        <v>2729.8999999999996</v>
      </c>
      <c r="I401" s="269">
        <v>2777.3499999999995</v>
      </c>
      <c r="J401" s="269">
        <v>2818.7</v>
      </c>
      <c r="K401" s="268">
        <v>2736</v>
      </c>
      <c r="L401" s="268">
        <v>2647.2</v>
      </c>
      <c r="M401" s="268">
        <v>6.3843100000000002</v>
      </c>
      <c r="N401" s="1"/>
      <c r="O401" s="1"/>
    </row>
    <row r="402" spans="1:15" ht="12.75" customHeight="1">
      <c r="A402" s="30">
        <v>392</v>
      </c>
      <c r="B402" s="278" t="s">
        <v>274</v>
      </c>
      <c r="C402" s="268">
        <v>6012.2</v>
      </c>
      <c r="D402" s="269">
        <v>6022.75</v>
      </c>
      <c r="E402" s="269">
        <v>5980.55</v>
      </c>
      <c r="F402" s="269">
        <v>5948.9000000000005</v>
      </c>
      <c r="G402" s="269">
        <v>5906.7000000000007</v>
      </c>
      <c r="H402" s="269">
        <v>6054.4</v>
      </c>
      <c r="I402" s="269">
        <v>6096.6</v>
      </c>
      <c r="J402" s="269">
        <v>6128.2499999999991</v>
      </c>
      <c r="K402" s="268">
        <v>6064.95</v>
      </c>
      <c r="L402" s="268">
        <v>5991.1</v>
      </c>
      <c r="M402" s="268">
        <v>0.10577</v>
      </c>
      <c r="N402" s="1"/>
      <c r="O402" s="1"/>
    </row>
    <row r="403" spans="1:15" ht="12.75" customHeight="1">
      <c r="A403" s="30">
        <v>393</v>
      </c>
      <c r="B403" s="278" t="s">
        <v>854</v>
      </c>
      <c r="C403" s="268">
        <v>1461.75</v>
      </c>
      <c r="D403" s="269">
        <v>1478.5833333333333</v>
      </c>
      <c r="E403" s="269">
        <v>1413.1666666666665</v>
      </c>
      <c r="F403" s="269">
        <v>1364.5833333333333</v>
      </c>
      <c r="G403" s="269">
        <v>1299.1666666666665</v>
      </c>
      <c r="H403" s="269">
        <v>1527.1666666666665</v>
      </c>
      <c r="I403" s="269">
        <v>1592.583333333333</v>
      </c>
      <c r="J403" s="269">
        <v>1641.1666666666665</v>
      </c>
      <c r="K403" s="268">
        <v>1544</v>
      </c>
      <c r="L403" s="268">
        <v>1430</v>
      </c>
      <c r="M403" s="268">
        <v>1.38374</v>
      </c>
      <c r="N403" s="1"/>
      <c r="O403" s="1"/>
    </row>
    <row r="404" spans="1:15" ht="12.75" customHeight="1">
      <c r="A404" s="30">
        <v>394</v>
      </c>
      <c r="B404" s="278" t="s">
        <v>855</v>
      </c>
      <c r="C404" s="268">
        <v>379.2</v>
      </c>
      <c r="D404" s="269">
        <v>381.40000000000003</v>
      </c>
      <c r="E404" s="269">
        <v>372.80000000000007</v>
      </c>
      <c r="F404" s="269">
        <v>366.40000000000003</v>
      </c>
      <c r="G404" s="269">
        <v>357.80000000000007</v>
      </c>
      <c r="H404" s="269">
        <v>387.80000000000007</v>
      </c>
      <c r="I404" s="269">
        <v>396.40000000000009</v>
      </c>
      <c r="J404" s="269">
        <v>402.80000000000007</v>
      </c>
      <c r="K404" s="268">
        <v>390</v>
      </c>
      <c r="L404" s="268">
        <v>375</v>
      </c>
      <c r="M404" s="268">
        <v>3.92746</v>
      </c>
      <c r="N404" s="1"/>
      <c r="O404" s="1"/>
    </row>
    <row r="405" spans="1:15" ht="12.75" customHeight="1">
      <c r="A405" s="30">
        <v>395</v>
      </c>
      <c r="B405" s="278" t="s">
        <v>471</v>
      </c>
      <c r="C405" s="268">
        <v>3382.3</v>
      </c>
      <c r="D405" s="269">
        <v>3368.7000000000003</v>
      </c>
      <c r="E405" s="269">
        <v>3259.4000000000005</v>
      </c>
      <c r="F405" s="269">
        <v>3136.5000000000005</v>
      </c>
      <c r="G405" s="269">
        <v>3027.2000000000007</v>
      </c>
      <c r="H405" s="269">
        <v>3491.6000000000004</v>
      </c>
      <c r="I405" s="269">
        <v>3600.9000000000005</v>
      </c>
      <c r="J405" s="269">
        <v>3723.8</v>
      </c>
      <c r="K405" s="268">
        <v>3478</v>
      </c>
      <c r="L405" s="268">
        <v>3245.8</v>
      </c>
      <c r="M405" s="268">
        <v>4.5580699999999998</v>
      </c>
      <c r="N405" s="1"/>
      <c r="O405" s="1"/>
    </row>
    <row r="406" spans="1:15" ht="12.75" customHeight="1">
      <c r="A406" s="30">
        <v>396</v>
      </c>
      <c r="B406" s="278" t="s">
        <v>472</v>
      </c>
      <c r="C406" s="268">
        <v>108.15</v>
      </c>
      <c r="D406" s="269">
        <v>109.23333333333333</v>
      </c>
      <c r="E406" s="269">
        <v>106.46666666666667</v>
      </c>
      <c r="F406" s="269">
        <v>104.78333333333333</v>
      </c>
      <c r="G406" s="269">
        <v>102.01666666666667</v>
      </c>
      <c r="H406" s="269">
        <v>110.91666666666667</v>
      </c>
      <c r="I406" s="269">
        <v>113.68333333333335</v>
      </c>
      <c r="J406" s="269">
        <v>115.36666666666667</v>
      </c>
      <c r="K406" s="268">
        <v>112</v>
      </c>
      <c r="L406" s="268">
        <v>107.55</v>
      </c>
      <c r="M406" s="268">
        <v>7.4402400000000002</v>
      </c>
      <c r="N406" s="1"/>
      <c r="O406" s="1"/>
    </row>
    <row r="407" spans="1:15" ht="12.75" customHeight="1">
      <c r="A407" s="30">
        <v>397</v>
      </c>
      <c r="B407" s="278" t="s">
        <v>473</v>
      </c>
      <c r="C407" s="268">
        <v>2933.15</v>
      </c>
      <c r="D407" s="269">
        <v>2993.7166666666667</v>
      </c>
      <c r="E407" s="269">
        <v>2859.4333333333334</v>
      </c>
      <c r="F407" s="269">
        <v>2785.7166666666667</v>
      </c>
      <c r="G407" s="269">
        <v>2651.4333333333334</v>
      </c>
      <c r="H407" s="269">
        <v>3067.4333333333334</v>
      </c>
      <c r="I407" s="269">
        <v>3201.7166666666672</v>
      </c>
      <c r="J407" s="269">
        <v>3275.4333333333334</v>
      </c>
      <c r="K407" s="268">
        <v>3128</v>
      </c>
      <c r="L407" s="268">
        <v>2920</v>
      </c>
      <c r="M407" s="268">
        <v>0.15071999999999999</v>
      </c>
      <c r="N407" s="1"/>
      <c r="O407" s="1"/>
    </row>
    <row r="408" spans="1:15" ht="12.75" customHeight="1">
      <c r="A408" s="30">
        <v>398</v>
      </c>
      <c r="B408" s="278" t="s">
        <v>474</v>
      </c>
      <c r="C408" s="268">
        <v>375.9</v>
      </c>
      <c r="D408" s="269">
        <v>379.4666666666667</v>
      </c>
      <c r="E408" s="269">
        <v>370.43333333333339</v>
      </c>
      <c r="F408" s="269">
        <v>364.9666666666667</v>
      </c>
      <c r="G408" s="269">
        <v>355.93333333333339</v>
      </c>
      <c r="H408" s="269">
        <v>384.93333333333339</v>
      </c>
      <c r="I408" s="269">
        <v>393.9666666666667</v>
      </c>
      <c r="J408" s="269">
        <v>399.43333333333339</v>
      </c>
      <c r="K408" s="268">
        <v>388.5</v>
      </c>
      <c r="L408" s="268">
        <v>374</v>
      </c>
      <c r="M408" s="268">
        <v>1.29125</v>
      </c>
      <c r="N408" s="1"/>
      <c r="O408" s="1"/>
    </row>
    <row r="409" spans="1:15" ht="12.75" customHeight="1">
      <c r="A409" s="30">
        <v>399</v>
      </c>
      <c r="B409" s="278" t="s">
        <v>475</v>
      </c>
      <c r="C409" s="268">
        <v>119</v>
      </c>
      <c r="D409" s="269">
        <v>119.08333333333333</v>
      </c>
      <c r="E409" s="269">
        <v>116.96666666666665</v>
      </c>
      <c r="F409" s="269">
        <v>114.93333333333332</v>
      </c>
      <c r="G409" s="269">
        <v>112.81666666666665</v>
      </c>
      <c r="H409" s="269">
        <v>121.11666666666666</v>
      </c>
      <c r="I409" s="269">
        <v>123.23333333333333</v>
      </c>
      <c r="J409" s="269">
        <v>125.26666666666667</v>
      </c>
      <c r="K409" s="268">
        <v>121.2</v>
      </c>
      <c r="L409" s="268">
        <v>117.05</v>
      </c>
      <c r="M409" s="268">
        <v>9.4025499999999997</v>
      </c>
      <c r="N409" s="1"/>
      <c r="O409" s="1"/>
    </row>
    <row r="410" spans="1:15" ht="12.75" customHeight="1">
      <c r="A410" s="30">
        <v>400</v>
      </c>
      <c r="B410" s="278" t="s">
        <v>189</v>
      </c>
      <c r="C410" s="268">
        <v>23401.1</v>
      </c>
      <c r="D410" s="269">
        <v>23382.633333333331</v>
      </c>
      <c r="E410" s="269">
        <v>23029.966666666664</v>
      </c>
      <c r="F410" s="269">
        <v>22658.833333333332</v>
      </c>
      <c r="G410" s="269">
        <v>22306.166666666664</v>
      </c>
      <c r="H410" s="269">
        <v>23753.766666666663</v>
      </c>
      <c r="I410" s="269">
        <v>24106.433333333334</v>
      </c>
      <c r="J410" s="269">
        <v>24477.566666666662</v>
      </c>
      <c r="K410" s="268">
        <v>23735.3</v>
      </c>
      <c r="L410" s="268">
        <v>23011.5</v>
      </c>
      <c r="M410" s="268">
        <v>0.74382999999999999</v>
      </c>
      <c r="N410" s="1"/>
      <c r="O410" s="1"/>
    </row>
    <row r="411" spans="1:15" ht="12.75" customHeight="1">
      <c r="A411" s="30">
        <v>401</v>
      </c>
      <c r="B411" s="278" t="s">
        <v>856</v>
      </c>
      <c r="C411" s="268">
        <v>49.25</v>
      </c>
      <c r="D411" s="269">
        <v>49.516666666666673</v>
      </c>
      <c r="E411" s="269">
        <v>48.283333333333346</v>
      </c>
      <c r="F411" s="269">
        <v>47.31666666666667</v>
      </c>
      <c r="G411" s="269">
        <v>46.083333333333343</v>
      </c>
      <c r="H411" s="269">
        <v>50.483333333333348</v>
      </c>
      <c r="I411" s="269">
        <v>51.716666666666683</v>
      </c>
      <c r="J411" s="269">
        <v>52.683333333333351</v>
      </c>
      <c r="K411" s="268">
        <v>50.75</v>
      </c>
      <c r="L411" s="268">
        <v>48.55</v>
      </c>
      <c r="M411" s="268">
        <v>179.55398</v>
      </c>
      <c r="N411" s="1"/>
      <c r="O411" s="1"/>
    </row>
    <row r="412" spans="1:15" ht="12.75" customHeight="1">
      <c r="A412" s="30">
        <v>402</v>
      </c>
      <c r="B412" s="278" t="s">
        <v>476</v>
      </c>
      <c r="C412" s="268">
        <v>1899.05</v>
      </c>
      <c r="D412" s="269">
        <v>1891.0833333333333</v>
      </c>
      <c r="E412" s="269">
        <v>1868.1166666666666</v>
      </c>
      <c r="F412" s="269">
        <v>1837.1833333333334</v>
      </c>
      <c r="G412" s="269">
        <v>1814.2166666666667</v>
      </c>
      <c r="H412" s="269">
        <v>1922.0166666666664</v>
      </c>
      <c r="I412" s="269">
        <v>1944.9833333333331</v>
      </c>
      <c r="J412" s="269">
        <v>1975.9166666666663</v>
      </c>
      <c r="K412" s="268">
        <v>1914.05</v>
      </c>
      <c r="L412" s="268">
        <v>1860.15</v>
      </c>
      <c r="M412" s="268">
        <v>0.38024999999999998</v>
      </c>
      <c r="N412" s="1"/>
      <c r="O412" s="1"/>
    </row>
    <row r="413" spans="1:15" ht="12.75" customHeight="1">
      <c r="A413" s="30">
        <v>403</v>
      </c>
      <c r="B413" s="278" t="s">
        <v>192</v>
      </c>
      <c r="C413" s="268">
        <v>1286.9000000000001</v>
      </c>
      <c r="D413" s="269">
        <v>1291.7666666666667</v>
      </c>
      <c r="E413" s="269">
        <v>1275.2333333333333</v>
      </c>
      <c r="F413" s="269">
        <v>1263.5666666666666</v>
      </c>
      <c r="G413" s="269">
        <v>1247.0333333333333</v>
      </c>
      <c r="H413" s="269">
        <v>1303.4333333333334</v>
      </c>
      <c r="I413" s="269">
        <v>1319.9666666666667</v>
      </c>
      <c r="J413" s="269">
        <v>1331.6333333333334</v>
      </c>
      <c r="K413" s="268">
        <v>1308.3</v>
      </c>
      <c r="L413" s="268">
        <v>1280.0999999999999</v>
      </c>
      <c r="M413" s="268">
        <v>3.9384100000000002</v>
      </c>
      <c r="N413" s="1"/>
      <c r="O413" s="1"/>
    </row>
    <row r="414" spans="1:15" ht="12.75" customHeight="1">
      <c r="A414" s="30">
        <v>404</v>
      </c>
      <c r="B414" s="278" t="s">
        <v>857</v>
      </c>
      <c r="C414" s="268">
        <v>298.25</v>
      </c>
      <c r="D414" s="269">
        <v>297.78333333333336</v>
      </c>
      <c r="E414" s="269">
        <v>292.56666666666672</v>
      </c>
      <c r="F414" s="269">
        <v>286.88333333333338</v>
      </c>
      <c r="G414" s="269">
        <v>281.66666666666674</v>
      </c>
      <c r="H414" s="269">
        <v>303.4666666666667</v>
      </c>
      <c r="I414" s="269">
        <v>308.68333333333328</v>
      </c>
      <c r="J414" s="269">
        <v>314.36666666666667</v>
      </c>
      <c r="K414" s="268">
        <v>303</v>
      </c>
      <c r="L414" s="268">
        <v>292.10000000000002</v>
      </c>
      <c r="M414" s="268">
        <v>2.0669900000000001</v>
      </c>
      <c r="N414" s="1"/>
      <c r="O414" s="1"/>
    </row>
    <row r="415" spans="1:15" ht="12.75" customHeight="1">
      <c r="A415" s="30">
        <v>405</v>
      </c>
      <c r="B415" s="278" t="s">
        <v>190</v>
      </c>
      <c r="C415" s="268">
        <v>2958.55</v>
      </c>
      <c r="D415" s="269">
        <v>2957.9833333333336</v>
      </c>
      <c r="E415" s="269">
        <v>2929.6166666666672</v>
      </c>
      <c r="F415" s="269">
        <v>2900.6833333333338</v>
      </c>
      <c r="G415" s="269">
        <v>2872.3166666666675</v>
      </c>
      <c r="H415" s="269">
        <v>2986.916666666667</v>
      </c>
      <c r="I415" s="269">
        <v>3015.2833333333338</v>
      </c>
      <c r="J415" s="269">
        <v>3044.2166666666667</v>
      </c>
      <c r="K415" s="268">
        <v>2986.35</v>
      </c>
      <c r="L415" s="268">
        <v>2929.05</v>
      </c>
      <c r="M415" s="268">
        <v>3.28064</v>
      </c>
      <c r="N415" s="1"/>
      <c r="O415" s="1"/>
    </row>
    <row r="416" spans="1:15" ht="12.75" customHeight="1">
      <c r="A416" s="30">
        <v>406</v>
      </c>
      <c r="B416" s="278" t="s">
        <v>477</v>
      </c>
      <c r="C416" s="268">
        <v>673.7</v>
      </c>
      <c r="D416" s="269">
        <v>678.11666666666667</v>
      </c>
      <c r="E416" s="269">
        <v>666.58333333333337</v>
      </c>
      <c r="F416" s="269">
        <v>659.4666666666667</v>
      </c>
      <c r="G416" s="269">
        <v>647.93333333333339</v>
      </c>
      <c r="H416" s="269">
        <v>685.23333333333335</v>
      </c>
      <c r="I416" s="269">
        <v>696.76666666666665</v>
      </c>
      <c r="J416" s="269">
        <v>703.88333333333333</v>
      </c>
      <c r="K416" s="268">
        <v>689.65</v>
      </c>
      <c r="L416" s="268">
        <v>671</v>
      </c>
      <c r="M416" s="268">
        <v>1.9084000000000001</v>
      </c>
      <c r="N416" s="1"/>
      <c r="O416" s="1"/>
    </row>
    <row r="417" spans="1:15" ht="12.75" customHeight="1">
      <c r="A417" s="30">
        <v>407</v>
      </c>
      <c r="B417" s="278" t="s">
        <v>478</v>
      </c>
      <c r="C417" s="268">
        <v>3643.95</v>
      </c>
      <c r="D417" s="269">
        <v>3611.4833333333336</v>
      </c>
      <c r="E417" s="269">
        <v>3573.4666666666672</v>
      </c>
      <c r="F417" s="269">
        <v>3502.9833333333336</v>
      </c>
      <c r="G417" s="269">
        <v>3464.9666666666672</v>
      </c>
      <c r="H417" s="269">
        <v>3681.9666666666672</v>
      </c>
      <c r="I417" s="269">
        <v>3719.9833333333336</v>
      </c>
      <c r="J417" s="269">
        <v>3790.4666666666672</v>
      </c>
      <c r="K417" s="268">
        <v>3649.5</v>
      </c>
      <c r="L417" s="268">
        <v>3541</v>
      </c>
      <c r="M417" s="268">
        <v>0.67225999999999997</v>
      </c>
      <c r="N417" s="1"/>
      <c r="O417" s="1"/>
    </row>
    <row r="418" spans="1:15" ht="12.75" customHeight="1">
      <c r="A418" s="30">
        <v>408</v>
      </c>
      <c r="B418" s="278" t="s">
        <v>479</v>
      </c>
      <c r="C418" s="268">
        <v>416.4</v>
      </c>
      <c r="D418" s="269">
        <v>421.2833333333333</v>
      </c>
      <c r="E418" s="269">
        <v>410.11666666666662</v>
      </c>
      <c r="F418" s="269">
        <v>403.83333333333331</v>
      </c>
      <c r="G418" s="269">
        <v>392.66666666666663</v>
      </c>
      <c r="H418" s="269">
        <v>427.56666666666661</v>
      </c>
      <c r="I418" s="269">
        <v>438.73333333333335</v>
      </c>
      <c r="J418" s="269">
        <v>445.01666666666659</v>
      </c>
      <c r="K418" s="268">
        <v>432.45</v>
      </c>
      <c r="L418" s="268">
        <v>415</v>
      </c>
      <c r="M418" s="268">
        <v>0.65112000000000003</v>
      </c>
      <c r="N418" s="1"/>
      <c r="O418" s="1"/>
    </row>
    <row r="419" spans="1:15" ht="12.75" customHeight="1">
      <c r="A419" s="30">
        <v>409</v>
      </c>
      <c r="B419" s="278" t="s">
        <v>824</v>
      </c>
      <c r="C419" s="268">
        <v>515</v>
      </c>
      <c r="D419" s="269">
        <v>515.96666666666658</v>
      </c>
      <c r="E419" s="269">
        <v>512.08333333333314</v>
      </c>
      <c r="F419" s="269">
        <v>509.16666666666652</v>
      </c>
      <c r="G419" s="269">
        <v>505.28333333333308</v>
      </c>
      <c r="H419" s="269">
        <v>518.88333333333321</v>
      </c>
      <c r="I419" s="269">
        <v>522.76666666666665</v>
      </c>
      <c r="J419" s="269">
        <v>525.68333333333328</v>
      </c>
      <c r="K419" s="268">
        <v>519.85</v>
      </c>
      <c r="L419" s="268">
        <v>513.04999999999995</v>
      </c>
      <c r="M419" s="268">
        <v>20.96604</v>
      </c>
      <c r="N419" s="1"/>
      <c r="O419" s="1"/>
    </row>
    <row r="420" spans="1:15" ht="12.75" customHeight="1">
      <c r="A420" s="30">
        <v>410</v>
      </c>
      <c r="B420" s="278" t="s">
        <v>480</v>
      </c>
      <c r="C420" s="268">
        <v>550.70000000000005</v>
      </c>
      <c r="D420" s="269">
        <v>554.1</v>
      </c>
      <c r="E420" s="269">
        <v>541.20000000000005</v>
      </c>
      <c r="F420" s="269">
        <v>531.70000000000005</v>
      </c>
      <c r="G420" s="269">
        <v>518.80000000000007</v>
      </c>
      <c r="H420" s="269">
        <v>563.6</v>
      </c>
      <c r="I420" s="269">
        <v>576.49999999999989</v>
      </c>
      <c r="J420" s="269">
        <v>586</v>
      </c>
      <c r="K420" s="268">
        <v>567</v>
      </c>
      <c r="L420" s="268">
        <v>544.6</v>
      </c>
      <c r="M420" s="268">
        <v>1.11907</v>
      </c>
      <c r="N420" s="1"/>
      <c r="O420" s="1"/>
    </row>
    <row r="421" spans="1:15" ht="12.75" customHeight="1">
      <c r="A421" s="30">
        <v>411</v>
      </c>
      <c r="B421" s="278" t="s">
        <v>481</v>
      </c>
      <c r="C421" s="268">
        <v>43.3</v>
      </c>
      <c r="D421" s="269">
        <v>43.566666666666663</v>
      </c>
      <c r="E421" s="269">
        <v>42.733333333333327</v>
      </c>
      <c r="F421" s="269">
        <v>42.166666666666664</v>
      </c>
      <c r="G421" s="269">
        <v>41.333333333333329</v>
      </c>
      <c r="H421" s="269">
        <v>44.133333333333326</v>
      </c>
      <c r="I421" s="269">
        <v>44.966666666666669</v>
      </c>
      <c r="J421" s="269">
        <v>45.533333333333324</v>
      </c>
      <c r="K421" s="268">
        <v>44.4</v>
      </c>
      <c r="L421" s="268">
        <v>43</v>
      </c>
      <c r="M421" s="268">
        <v>12.81528</v>
      </c>
      <c r="N421" s="1"/>
      <c r="O421" s="1"/>
    </row>
    <row r="422" spans="1:15" ht="12.75" customHeight="1">
      <c r="A422" s="30">
        <v>412</v>
      </c>
      <c r="B422" s="278" t="s">
        <v>858</v>
      </c>
      <c r="C422" s="268">
        <v>727.9</v>
      </c>
      <c r="D422" s="269">
        <v>733.6</v>
      </c>
      <c r="E422" s="269">
        <v>712.45</v>
      </c>
      <c r="F422" s="269">
        <v>697</v>
      </c>
      <c r="G422" s="269">
        <v>675.85</v>
      </c>
      <c r="H422" s="269">
        <v>749.05000000000007</v>
      </c>
      <c r="I422" s="269">
        <v>770.19999999999993</v>
      </c>
      <c r="J422" s="269">
        <v>785.65000000000009</v>
      </c>
      <c r="K422" s="268">
        <v>754.75</v>
      </c>
      <c r="L422" s="268">
        <v>718.15</v>
      </c>
      <c r="M422" s="268">
        <v>4.0004600000000003</v>
      </c>
      <c r="N422" s="1"/>
      <c r="O422" s="1"/>
    </row>
    <row r="423" spans="1:15" ht="12.75" customHeight="1">
      <c r="A423" s="30">
        <v>413</v>
      </c>
      <c r="B423" s="278" t="s">
        <v>188</v>
      </c>
      <c r="C423" s="268">
        <v>572.25</v>
      </c>
      <c r="D423" s="269">
        <v>568.73333333333335</v>
      </c>
      <c r="E423" s="269">
        <v>563.06666666666672</v>
      </c>
      <c r="F423" s="269">
        <v>553.88333333333333</v>
      </c>
      <c r="G423" s="269">
        <v>548.2166666666667</v>
      </c>
      <c r="H423" s="269">
        <v>577.91666666666674</v>
      </c>
      <c r="I423" s="269">
        <v>583.58333333333326</v>
      </c>
      <c r="J423" s="269">
        <v>592.76666666666677</v>
      </c>
      <c r="K423" s="268">
        <v>574.4</v>
      </c>
      <c r="L423" s="268">
        <v>559.54999999999995</v>
      </c>
      <c r="M423" s="268">
        <v>111.94002999999999</v>
      </c>
      <c r="N423" s="1"/>
      <c r="O423" s="1"/>
    </row>
    <row r="424" spans="1:15" ht="12.75" customHeight="1">
      <c r="A424" s="30">
        <v>414</v>
      </c>
      <c r="B424" s="278" t="s">
        <v>186</v>
      </c>
      <c r="C424" s="268">
        <v>78.849999999999994</v>
      </c>
      <c r="D424" s="269">
        <v>79.399999999999991</v>
      </c>
      <c r="E424" s="269">
        <v>78.049999999999983</v>
      </c>
      <c r="F424" s="269">
        <v>77.249999999999986</v>
      </c>
      <c r="G424" s="269">
        <v>75.899999999999977</v>
      </c>
      <c r="H424" s="269">
        <v>80.199999999999989</v>
      </c>
      <c r="I424" s="269">
        <v>81.549999999999983</v>
      </c>
      <c r="J424" s="269">
        <v>82.35</v>
      </c>
      <c r="K424" s="268">
        <v>80.75</v>
      </c>
      <c r="L424" s="268">
        <v>78.599999999999994</v>
      </c>
      <c r="M424" s="268">
        <v>172.09181000000001</v>
      </c>
      <c r="N424" s="1"/>
      <c r="O424" s="1"/>
    </row>
    <row r="425" spans="1:15" ht="12.75" customHeight="1">
      <c r="A425" s="30">
        <v>415</v>
      </c>
      <c r="B425" s="278" t="s">
        <v>482</v>
      </c>
      <c r="C425" s="268">
        <v>287.35000000000002</v>
      </c>
      <c r="D425" s="269">
        <v>289.03333333333336</v>
      </c>
      <c r="E425" s="269">
        <v>284.91666666666674</v>
      </c>
      <c r="F425" s="269">
        <v>282.48333333333341</v>
      </c>
      <c r="G425" s="269">
        <v>278.36666666666679</v>
      </c>
      <c r="H425" s="269">
        <v>291.4666666666667</v>
      </c>
      <c r="I425" s="269">
        <v>295.58333333333337</v>
      </c>
      <c r="J425" s="269">
        <v>298.01666666666665</v>
      </c>
      <c r="K425" s="268">
        <v>293.14999999999998</v>
      </c>
      <c r="L425" s="268">
        <v>286.60000000000002</v>
      </c>
      <c r="M425" s="268">
        <v>1.5501799999999999</v>
      </c>
      <c r="N425" s="1"/>
      <c r="O425" s="1"/>
    </row>
    <row r="426" spans="1:15" ht="12.75" customHeight="1">
      <c r="A426" s="30">
        <v>416</v>
      </c>
      <c r="B426" s="278" t="s">
        <v>483</v>
      </c>
      <c r="C426" s="268">
        <v>174.7</v>
      </c>
      <c r="D426" s="269">
        <v>176.11666666666667</v>
      </c>
      <c r="E426" s="269">
        <v>172.08333333333334</v>
      </c>
      <c r="F426" s="269">
        <v>169.46666666666667</v>
      </c>
      <c r="G426" s="269">
        <v>165.43333333333334</v>
      </c>
      <c r="H426" s="269">
        <v>178.73333333333335</v>
      </c>
      <c r="I426" s="269">
        <v>182.76666666666665</v>
      </c>
      <c r="J426" s="269">
        <v>185.38333333333335</v>
      </c>
      <c r="K426" s="268">
        <v>180.15</v>
      </c>
      <c r="L426" s="268">
        <v>173.5</v>
      </c>
      <c r="M426" s="268">
        <v>9.0798299999999994</v>
      </c>
      <c r="N426" s="1"/>
      <c r="O426" s="1"/>
    </row>
    <row r="427" spans="1:15" ht="12.75" customHeight="1">
      <c r="A427" s="30">
        <v>417</v>
      </c>
      <c r="B427" s="278" t="s">
        <v>484</v>
      </c>
      <c r="C427" s="268">
        <v>319.10000000000002</v>
      </c>
      <c r="D427" s="269">
        <v>315.90000000000003</v>
      </c>
      <c r="E427" s="269">
        <v>306.80000000000007</v>
      </c>
      <c r="F427" s="269">
        <v>294.50000000000006</v>
      </c>
      <c r="G427" s="269">
        <v>285.40000000000009</v>
      </c>
      <c r="H427" s="269">
        <v>328.20000000000005</v>
      </c>
      <c r="I427" s="269">
        <v>337.30000000000007</v>
      </c>
      <c r="J427" s="269">
        <v>349.6</v>
      </c>
      <c r="K427" s="268">
        <v>325</v>
      </c>
      <c r="L427" s="268">
        <v>303.60000000000002</v>
      </c>
      <c r="M427" s="268">
        <v>5.6593999999999998</v>
      </c>
      <c r="N427" s="1"/>
      <c r="O427" s="1"/>
    </row>
    <row r="428" spans="1:15" ht="12.75" customHeight="1">
      <c r="A428" s="30">
        <v>418</v>
      </c>
      <c r="B428" s="278" t="s">
        <v>485</v>
      </c>
      <c r="C428" s="268">
        <v>448.85</v>
      </c>
      <c r="D428" s="269">
        <v>450.75</v>
      </c>
      <c r="E428" s="269">
        <v>443.1</v>
      </c>
      <c r="F428" s="269">
        <v>437.35</v>
      </c>
      <c r="G428" s="269">
        <v>429.70000000000005</v>
      </c>
      <c r="H428" s="269">
        <v>456.5</v>
      </c>
      <c r="I428" s="269">
        <v>464.15</v>
      </c>
      <c r="J428" s="269">
        <v>469.9</v>
      </c>
      <c r="K428" s="268">
        <v>458.4</v>
      </c>
      <c r="L428" s="268">
        <v>445</v>
      </c>
      <c r="M428" s="268">
        <v>1.1417200000000001</v>
      </c>
      <c r="N428" s="1"/>
      <c r="O428" s="1"/>
    </row>
    <row r="429" spans="1:15" ht="12.75" customHeight="1">
      <c r="A429" s="30">
        <v>419</v>
      </c>
      <c r="B429" s="278" t="s">
        <v>486</v>
      </c>
      <c r="C429" s="268">
        <v>521.5</v>
      </c>
      <c r="D429" s="269">
        <v>526.51666666666665</v>
      </c>
      <c r="E429" s="269">
        <v>514.0333333333333</v>
      </c>
      <c r="F429" s="269">
        <v>506.56666666666661</v>
      </c>
      <c r="G429" s="269">
        <v>494.08333333333326</v>
      </c>
      <c r="H429" s="269">
        <v>533.98333333333335</v>
      </c>
      <c r="I429" s="269">
        <v>546.4666666666667</v>
      </c>
      <c r="J429" s="269">
        <v>553.93333333333339</v>
      </c>
      <c r="K429" s="268">
        <v>539</v>
      </c>
      <c r="L429" s="268">
        <v>519.04999999999995</v>
      </c>
      <c r="M429" s="268">
        <v>10.16722</v>
      </c>
      <c r="N429" s="1"/>
      <c r="O429" s="1"/>
    </row>
    <row r="430" spans="1:15" ht="12.75" customHeight="1">
      <c r="A430" s="30">
        <v>420</v>
      </c>
      <c r="B430" s="278" t="s">
        <v>487</v>
      </c>
      <c r="C430" s="268">
        <v>220.1</v>
      </c>
      <c r="D430" s="269">
        <v>222.16666666666666</v>
      </c>
      <c r="E430" s="269">
        <v>216.83333333333331</v>
      </c>
      <c r="F430" s="269">
        <v>213.56666666666666</v>
      </c>
      <c r="G430" s="269">
        <v>208.23333333333332</v>
      </c>
      <c r="H430" s="269">
        <v>225.43333333333331</v>
      </c>
      <c r="I430" s="269">
        <v>230.76666666666662</v>
      </c>
      <c r="J430" s="269">
        <v>234.0333333333333</v>
      </c>
      <c r="K430" s="268">
        <v>227.5</v>
      </c>
      <c r="L430" s="268">
        <v>218.9</v>
      </c>
      <c r="M430" s="268">
        <v>1.96105</v>
      </c>
      <c r="N430" s="1"/>
      <c r="O430" s="1"/>
    </row>
    <row r="431" spans="1:15" ht="12.75" customHeight="1">
      <c r="A431" s="30">
        <v>421</v>
      </c>
      <c r="B431" s="278" t="s">
        <v>193</v>
      </c>
      <c r="C431" s="268">
        <v>874.85</v>
      </c>
      <c r="D431" s="269">
        <v>869.53333333333342</v>
      </c>
      <c r="E431" s="269">
        <v>862.11666666666679</v>
      </c>
      <c r="F431" s="269">
        <v>849.38333333333333</v>
      </c>
      <c r="G431" s="269">
        <v>841.9666666666667</v>
      </c>
      <c r="H431" s="269">
        <v>882.26666666666688</v>
      </c>
      <c r="I431" s="269">
        <v>889.68333333333362</v>
      </c>
      <c r="J431" s="269">
        <v>902.41666666666697</v>
      </c>
      <c r="K431" s="268">
        <v>876.95</v>
      </c>
      <c r="L431" s="268">
        <v>856.8</v>
      </c>
      <c r="M431" s="268">
        <v>19.207249999999998</v>
      </c>
      <c r="N431" s="1"/>
      <c r="O431" s="1"/>
    </row>
    <row r="432" spans="1:15" ht="12.75" customHeight="1">
      <c r="A432" s="30">
        <v>422</v>
      </c>
      <c r="B432" s="278" t="s">
        <v>194</v>
      </c>
      <c r="C432" s="268">
        <v>512.54999999999995</v>
      </c>
      <c r="D432" s="269">
        <v>511.48333333333335</v>
      </c>
      <c r="E432" s="269">
        <v>504.26666666666665</v>
      </c>
      <c r="F432" s="269">
        <v>495.98333333333329</v>
      </c>
      <c r="G432" s="269">
        <v>488.76666666666659</v>
      </c>
      <c r="H432" s="269">
        <v>519.76666666666665</v>
      </c>
      <c r="I432" s="269">
        <v>526.98333333333335</v>
      </c>
      <c r="J432" s="269">
        <v>535.26666666666677</v>
      </c>
      <c r="K432" s="268">
        <v>518.70000000000005</v>
      </c>
      <c r="L432" s="268">
        <v>503.2</v>
      </c>
      <c r="M432" s="268">
        <v>5.8190200000000001</v>
      </c>
      <c r="N432" s="1"/>
      <c r="O432" s="1"/>
    </row>
    <row r="433" spans="1:15" ht="12.75" customHeight="1">
      <c r="A433" s="30">
        <v>423</v>
      </c>
      <c r="B433" s="278" t="s">
        <v>488</v>
      </c>
      <c r="C433" s="268">
        <v>2258.4499999999998</v>
      </c>
      <c r="D433" s="269">
        <v>2329.7833333333333</v>
      </c>
      <c r="E433" s="269">
        <v>2128.6666666666665</v>
      </c>
      <c r="F433" s="269">
        <v>1998.8833333333332</v>
      </c>
      <c r="G433" s="269">
        <v>1797.7666666666664</v>
      </c>
      <c r="H433" s="269">
        <v>2459.5666666666666</v>
      </c>
      <c r="I433" s="269">
        <v>2660.6833333333334</v>
      </c>
      <c r="J433" s="269">
        <v>2790.4666666666667</v>
      </c>
      <c r="K433" s="268">
        <v>2530.9</v>
      </c>
      <c r="L433" s="268">
        <v>2200</v>
      </c>
      <c r="M433" s="268">
        <v>0.82952000000000004</v>
      </c>
      <c r="N433" s="1"/>
      <c r="O433" s="1"/>
    </row>
    <row r="434" spans="1:15" ht="12.75" customHeight="1">
      <c r="A434" s="30">
        <v>424</v>
      </c>
      <c r="B434" s="278" t="s">
        <v>489</v>
      </c>
      <c r="C434" s="268">
        <v>883.8</v>
      </c>
      <c r="D434" s="269">
        <v>891.81666666666661</v>
      </c>
      <c r="E434" s="269">
        <v>862.98333333333323</v>
      </c>
      <c r="F434" s="269">
        <v>842.16666666666663</v>
      </c>
      <c r="G434" s="269">
        <v>813.33333333333326</v>
      </c>
      <c r="H434" s="269">
        <v>912.63333333333321</v>
      </c>
      <c r="I434" s="269">
        <v>941.4666666666667</v>
      </c>
      <c r="J434" s="269">
        <v>962.28333333333319</v>
      </c>
      <c r="K434" s="268">
        <v>920.65</v>
      </c>
      <c r="L434" s="268">
        <v>871</v>
      </c>
      <c r="M434" s="268">
        <v>1.68283</v>
      </c>
      <c r="N434" s="1"/>
      <c r="O434" s="1"/>
    </row>
    <row r="435" spans="1:15" ht="12.75" customHeight="1">
      <c r="A435" s="30">
        <v>425</v>
      </c>
      <c r="B435" s="278" t="s">
        <v>490</v>
      </c>
      <c r="C435" s="268">
        <v>447.1</v>
      </c>
      <c r="D435" s="269">
        <v>450.18333333333339</v>
      </c>
      <c r="E435" s="269">
        <v>442.81666666666678</v>
      </c>
      <c r="F435" s="269">
        <v>438.53333333333336</v>
      </c>
      <c r="G435" s="269">
        <v>431.16666666666674</v>
      </c>
      <c r="H435" s="269">
        <v>454.46666666666681</v>
      </c>
      <c r="I435" s="269">
        <v>461.83333333333337</v>
      </c>
      <c r="J435" s="269">
        <v>466.11666666666684</v>
      </c>
      <c r="K435" s="268">
        <v>457.55</v>
      </c>
      <c r="L435" s="268">
        <v>445.9</v>
      </c>
      <c r="M435" s="268">
        <v>1.41496</v>
      </c>
      <c r="N435" s="1"/>
      <c r="O435" s="1"/>
    </row>
    <row r="436" spans="1:15" ht="12.75" customHeight="1">
      <c r="A436" s="30">
        <v>426</v>
      </c>
      <c r="B436" s="278" t="s">
        <v>491</v>
      </c>
      <c r="C436" s="268">
        <v>331</v>
      </c>
      <c r="D436" s="269">
        <v>334.26666666666665</v>
      </c>
      <c r="E436" s="269">
        <v>326.5333333333333</v>
      </c>
      <c r="F436" s="269">
        <v>322.06666666666666</v>
      </c>
      <c r="G436" s="269">
        <v>314.33333333333331</v>
      </c>
      <c r="H436" s="269">
        <v>338.73333333333329</v>
      </c>
      <c r="I436" s="269">
        <v>346.46666666666664</v>
      </c>
      <c r="J436" s="269">
        <v>350.93333333333328</v>
      </c>
      <c r="K436" s="268">
        <v>342</v>
      </c>
      <c r="L436" s="268">
        <v>329.8</v>
      </c>
      <c r="M436" s="268">
        <v>2.2585799999999998</v>
      </c>
      <c r="N436" s="1"/>
      <c r="O436" s="1"/>
    </row>
    <row r="437" spans="1:15" ht="12.75" customHeight="1">
      <c r="A437" s="30">
        <v>427</v>
      </c>
      <c r="B437" s="278" t="s">
        <v>492</v>
      </c>
      <c r="C437" s="268">
        <v>2017.7</v>
      </c>
      <c r="D437" s="269">
        <v>2023.8333333333333</v>
      </c>
      <c r="E437" s="269">
        <v>1989.6666666666665</v>
      </c>
      <c r="F437" s="269">
        <v>1961.6333333333332</v>
      </c>
      <c r="G437" s="269">
        <v>1927.4666666666665</v>
      </c>
      <c r="H437" s="269">
        <v>2051.8666666666668</v>
      </c>
      <c r="I437" s="269">
        <v>2086.0333333333328</v>
      </c>
      <c r="J437" s="269">
        <v>2114.0666666666666</v>
      </c>
      <c r="K437" s="268">
        <v>2058</v>
      </c>
      <c r="L437" s="268">
        <v>1995.8</v>
      </c>
      <c r="M437" s="268">
        <v>0.38867000000000002</v>
      </c>
      <c r="N437" s="1"/>
      <c r="O437" s="1"/>
    </row>
    <row r="438" spans="1:15" ht="12.75" customHeight="1">
      <c r="A438" s="30">
        <v>428</v>
      </c>
      <c r="B438" s="278" t="s">
        <v>493</v>
      </c>
      <c r="C438" s="268">
        <v>459.75</v>
      </c>
      <c r="D438" s="269">
        <v>462.63333333333338</v>
      </c>
      <c r="E438" s="269">
        <v>455.11666666666679</v>
      </c>
      <c r="F438" s="269">
        <v>450.48333333333341</v>
      </c>
      <c r="G438" s="269">
        <v>442.96666666666681</v>
      </c>
      <c r="H438" s="269">
        <v>467.26666666666677</v>
      </c>
      <c r="I438" s="269">
        <v>474.7833333333333</v>
      </c>
      <c r="J438" s="269">
        <v>479.41666666666674</v>
      </c>
      <c r="K438" s="268">
        <v>470.15</v>
      </c>
      <c r="L438" s="268">
        <v>458</v>
      </c>
      <c r="M438" s="268">
        <v>1.68201</v>
      </c>
      <c r="N438" s="1"/>
      <c r="O438" s="1"/>
    </row>
    <row r="439" spans="1:15" ht="12.75" customHeight="1">
      <c r="A439" s="30">
        <v>429</v>
      </c>
      <c r="B439" s="278" t="s">
        <v>494</v>
      </c>
      <c r="C439" s="268">
        <v>8.85</v>
      </c>
      <c r="D439" s="269">
        <v>8.9166666666666661</v>
      </c>
      <c r="E439" s="269">
        <v>8.6333333333333329</v>
      </c>
      <c r="F439" s="269">
        <v>8.4166666666666661</v>
      </c>
      <c r="G439" s="269">
        <v>8.1333333333333329</v>
      </c>
      <c r="H439" s="269">
        <v>9.1333333333333329</v>
      </c>
      <c r="I439" s="269">
        <v>9.4166666666666679</v>
      </c>
      <c r="J439" s="269">
        <v>9.6333333333333329</v>
      </c>
      <c r="K439" s="268">
        <v>9.1999999999999993</v>
      </c>
      <c r="L439" s="268">
        <v>8.6999999999999993</v>
      </c>
      <c r="M439" s="268">
        <v>600.61595999999997</v>
      </c>
      <c r="N439" s="1"/>
      <c r="O439" s="1"/>
    </row>
    <row r="440" spans="1:15" ht="12.75" customHeight="1">
      <c r="A440" s="30">
        <v>430</v>
      </c>
      <c r="B440" s="278" t="s">
        <v>495</v>
      </c>
      <c r="C440" s="268">
        <v>876.75</v>
      </c>
      <c r="D440" s="269">
        <v>881.38333333333321</v>
      </c>
      <c r="E440" s="269">
        <v>866.4166666666664</v>
      </c>
      <c r="F440" s="269">
        <v>856.08333333333314</v>
      </c>
      <c r="G440" s="269">
        <v>841.11666666666633</v>
      </c>
      <c r="H440" s="269">
        <v>891.71666666666647</v>
      </c>
      <c r="I440" s="269">
        <v>906.68333333333317</v>
      </c>
      <c r="J440" s="269">
        <v>917.01666666666654</v>
      </c>
      <c r="K440" s="268">
        <v>896.35</v>
      </c>
      <c r="L440" s="268">
        <v>871.05</v>
      </c>
      <c r="M440" s="268">
        <v>0.24481</v>
      </c>
      <c r="N440" s="1"/>
      <c r="O440" s="1"/>
    </row>
    <row r="441" spans="1:15" ht="12.75" customHeight="1">
      <c r="A441" s="30">
        <v>431</v>
      </c>
      <c r="B441" s="278" t="s">
        <v>275</v>
      </c>
      <c r="C441" s="268">
        <v>566.85</v>
      </c>
      <c r="D441" s="269">
        <v>565.05000000000007</v>
      </c>
      <c r="E441" s="269">
        <v>559.40000000000009</v>
      </c>
      <c r="F441" s="269">
        <v>551.95000000000005</v>
      </c>
      <c r="G441" s="269">
        <v>546.30000000000007</v>
      </c>
      <c r="H441" s="269">
        <v>572.50000000000011</v>
      </c>
      <c r="I441" s="269">
        <v>578.15</v>
      </c>
      <c r="J441" s="269">
        <v>585.60000000000014</v>
      </c>
      <c r="K441" s="268">
        <v>570.70000000000005</v>
      </c>
      <c r="L441" s="268">
        <v>557.6</v>
      </c>
      <c r="M441" s="268">
        <v>3.7429700000000001</v>
      </c>
      <c r="N441" s="1"/>
      <c r="O441" s="1"/>
    </row>
    <row r="442" spans="1:15" ht="12.75" customHeight="1">
      <c r="A442" s="30">
        <v>432</v>
      </c>
      <c r="B442" s="278" t="s">
        <v>496</v>
      </c>
      <c r="C442" s="268">
        <v>1964.55</v>
      </c>
      <c r="D442" s="269">
        <v>1946.0333333333335</v>
      </c>
      <c r="E442" s="269">
        <v>1899.5166666666671</v>
      </c>
      <c r="F442" s="269">
        <v>1834.4833333333336</v>
      </c>
      <c r="G442" s="269">
        <v>1787.9666666666672</v>
      </c>
      <c r="H442" s="269">
        <v>2011.0666666666671</v>
      </c>
      <c r="I442" s="269">
        <v>2057.5833333333335</v>
      </c>
      <c r="J442" s="269">
        <v>2122.6166666666668</v>
      </c>
      <c r="K442" s="268">
        <v>1992.55</v>
      </c>
      <c r="L442" s="268">
        <v>1881</v>
      </c>
      <c r="M442" s="268">
        <v>0.71128000000000002</v>
      </c>
      <c r="N442" s="1"/>
      <c r="O442" s="1"/>
    </row>
    <row r="443" spans="1:15" ht="12.75" customHeight="1">
      <c r="A443" s="30">
        <v>433</v>
      </c>
      <c r="B443" s="278" t="s">
        <v>497</v>
      </c>
      <c r="C443" s="268">
        <v>642.65</v>
      </c>
      <c r="D443" s="269">
        <v>647.5333333333333</v>
      </c>
      <c r="E443" s="269">
        <v>630.11666666666656</v>
      </c>
      <c r="F443" s="269">
        <v>617.58333333333326</v>
      </c>
      <c r="G443" s="269">
        <v>600.16666666666652</v>
      </c>
      <c r="H443" s="269">
        <v>660.06666666666661</v>
      </c>
      <c r="I443" s="269">
        <v>677.48333333333335</v>
      </c>
      <c r="J443" s="269">
        <v>690.01666666666665</v>
      </c>
      <c r="K443" s="268">
        <v>664.95</v>
      </c>
      <c r="L443" s="268">
        <v>635</v>
      </c>
      <c r="M443" s="268">
        <v>0.38680999999999999</v>
      </c>
      <c r="N443" s="1"/>
      <c r="O443" s="1"/>
    </row>
    <row r="444" spans="1:15" ht="12.75" customHeight="1">
      <c r="A444" s="30">
        <v>434</v>
      </c>
      <c r="B444" s="278" t="s">
        <v>498</v>
      </c>
      <c r="C444" s="268">
        <v>999.35</v>
      </c>
      <c r="D444" s="269">
        <v>1008.65</v>
      </c>
      <c r="E444" s="269">
        <v>987.7</v>
      </c>
      <c r="F444" s="269">
        <v>976.05000000000007</v>
      </c>
      <c r="G444" s="269">
        <v>955.10000000000014</v>
      </c>
      <c r="H444" s="269">
        <v>1020.3</v>
      </c>
      <c r="I444" s="269">
        <v>1041.25</v>
      </c>
      <c r="J444" s="269">
        <v>1052.8999999999999</v>
      </c>
      <c r="K444" s="268">
        <v>1029.5999999999999</v>
      </c>
      <c r="L444" s="268">
        <v>997</v>
      </c>
      <c r="M444" s="268">
        <v>0.51676999999999995</v>
      </c>
      <c r="N444" s="1"/>
      <c r="O444" s="1"/>
    </row>
    <row r="445" spans="1:15" ht="12.75" customHeight="1">
      <c r="A445" s="30">
        <v>435</v>
      </c>
      <c r="B445" s="278" t="s">
        <v>499</v>
      </c>
      <c r="C445" s="268">
        <v>38.65</v>
      </c>
      <c r="D445" s="269">
        <v>38.9</v>
      </c>
      <c r="E445" s="269">
        <v>38</v>
      </c>
      <c r="F445" s="269">
        <v>37.35</v>
      </c>
      <c r="G445" s="269">
        <v>36.450000000000003</v>
      </c>
      <c r="H445" s="269">
        <v>39.549999999999997</v>
      </c>
      <c r="I445" s="269">
        <v>40.449999999999989</v>
      </c>
      <c r="J445" s="269">
        <v>41.099999999999994</v>
      </c>
      <c r="K445" s="268">
        <v>39.799999999999997</v>
      </c>
      <c r="L445" s="268">
        <v>38.25</v>
      </c>
      <c r="M445" s="268">
        <v>65.223320000000001</v>
      </c>
      <c r="N445" s="1"/>
      <c r="O445" s="1"/>
    </row>
    <row r="446" spans="1:15" ht="12.75" customHeight="1">
      <c r="A446" s="30">
        <v>436</v>
      </c>
      <c r="B446" s="278" t="s">
        <v>206</v>
      </c>
      <c r="C446" s="268">
        <v>1027.2</v>
      </c>
      <c r="D446" s="269">
        <v>1028.1166666666666</v>
      </c>
      <c r="E446" s="269">
        <v>1015.2333333333331</v>
      </c>
      <c r="F446" s="269">
        <v>1003.2666666666665</v>
      </c>
      <c r="G446" s="269">
        <v>990.3833333333331</v>
      </c>
      <c r="H446" s="269">
        <v>1040.083333333333</v>
      </c>
      <c r="I446" s="269">
        <v>1052.9666666666667</v>
      </c>
      <c r="J446" s="269">
        <v>1064.9333333333332</v>
      </c>
      <c r="K446" s="268">
        <v>1041</v>
      </c>
      <c r="L446" s="268">
        <v>1016.15</v>
      </c>
      <c r="M446" s="268">
        <v>18.95834</v>
      </c>
      <c r="N446" s="1"/>
      <c r="O446" s="1"/>
    </row>
    <row r="447" spans="1:15" ht="12.75" customHeight="1">
      <c r="A447" s="30">
        <v>437</v>
      </c>
      <c r="B447" s="278" t="s">
        <v>500</v>
      </c>
      <c r="C447" s="268">
        <v>771.4</v>
      </c>
      <c r="D447" s="269">
        <v>782.04999999999984</v>
      </c>
      <c r="E447" s="269">
        <v>755.04999999999973</v>
      </c>
      <c r="F447" s="269">
        <v>738.69999999999993</v>
      </c>
      <c r="G447" s="269">
        <v>711.69999999999982</v>
      </c>
      <c r="H447" s="269">
        <v>798.39999999999964</v>
      </c>
      <c r="I447" s="269">
        <v>825.39999999999986</v>
      </c>
      <c r="J447" s="269">
        <v>841.74999999999955</v>
      </c>
      <c r="K447" s="268">
        <v>809.05</v>
      </c>
      <c r="L447" s="268">
        <v>765.7</v>
      </c>
      <c r="M447" s="268">
        <v>2.96461</v>
      </c>
      <c r="N447" s="1"/>
      <c r="O447" s="1"/>
    </row>
    <row r="448" spans="1:15" ht="12.75" customHeight="1">
      <c r="A448" s="30">
        <v>438</v>
      </c>
      <c r="B448" s="278" t="s">
        <v>195</v>
      </c>
      <c r="C448" s="268">
        <v>1102.75</v>
      </c>
      <c r="D448" s="269">
        <v>1103.5833333333333</v>
      </c>
      <c r="E448" s="269">
        <v>1089.1666666666665</v>
      </c>
      <c r="F448" s="269">
        <v>1075.5833333333333</v>
      </c>
      <c r="G448" s="269">
        <v>1061.1666666666665</v>
      </c>
      <c r="H448" s="269">
        <v>1117.1666666666665</v>
      </c>
      <c r="I448" s="269">
        <v>1131.583333333333</v>
      </c>
      <c r="J448" s="269">
        <v>1145.1666666666665</v>
      </c>
      <c r="K448" s="268">
        <v>1118</v>
      </c>
      <c r="L448" s="268">
        <v>1090</v>
      </c>
      <c r="M448" s="268">
        <v>11.99413</v>
      </c>
      <c r="N448" s="1"/>
      <c r="O448" s="1"/>
    </row>
    <row r="449" spans="1:15" ht="12.75" customHeight="1">
      <c r="A449" s="30">
        <v>439</v>
      </c>
      <c r="B449" s="278" t="s">
        <v>501</v>
      </c>
      <c r="C449" s="268">
        <v>224.25</v>
      </c>
      <c r="D449" s="269">
        <v>225.41666666666666</v>
      </c>
      <c r="E449" s="269">
        <v>222.13333333333333</v>
      </c>
      <c r="F449" s="269">
        <v>220.01666666666668</v>
      </c>
      <c r="G449" s="269">
        <v>216.73333333333335</v>
      </c>
      <c r="H449" s="269">
        <v>227.5333333333333</v>
      </c>
      <c r="I449" s="269">
        <v>230.81666666666666</v>
      </c>
      <c r="J449" s="269">
        <v>232.93333333333328</v>
      </c>
      <c r="K449" s="268">
        <v>228.7</v>
      </c>
      <c r="L449" s="268">
        <v>223.3</v>
      </c>
      <c r="M449" s="268">
        <v>7.5691600000000001</v>
      </c>
      <c r="N449" s="1"/>
      <c r="O449" s="1"/>
    </row>
    <row r="450" spans="1:15" ht="12.75" customHeight="1">
      <c r="A450" s="30">
        <v>440</v>
      </c>
      <c r="B450" s="278" t="s">
        <v>502</v>
      </c>
      <c r="C450" s="268">
        <v>1193.3</v>
      </c>
      <c r="D450" s="269">
        <v>1194.9666666666665</v>
      </c>
      <c r="E450" s="269">
        <v>1177.5333333333328</v>
      </c>
      <c r="F450" s="269">
        <v>1161.7666666666664</v>
      </c>
      <c r="G450" s="269">
        <v>1144.3333333333328</v>
      </c>
      <c r="H450" s="269">
        <v>1210.7333333333329</v>
      </c>
      <c r="I450" s="269">
        <v>1228.1666666666667</v>
      </c>
      <c r="J450" s="269">
        <v>1243.9333333333329</v>
      </c>
      <c r="K450" s="268">
        <v>1212.4000000000001</v>
      </c>
      <c r="L450" s="268">
        <v>1179.2</v>
      </c>
      <c r="M450" s="268">
        <v>4.2794699999999999</v>
      </c>
      <c r="N450" s="1"/>
      <c r="O450" s="1"/>
    </row>
    <row r="451" spans="1:15" ht="12.75" customHeight="1">
      <c r="A451" s="30">
        <v>441</v>
      </c>
      <c r="B451" s="278" t="s">
        <v>200</v>
      </c>
      <c r="C451" s="268">
        <v>3028.8</v>
      </c>
      <c r="D451" s="269">
        <v>3019.5333333333333</v>
      </c>
      <c r="E451" s="269">
        <v>2997.0666666666666</v>
      </c>
      <c r="F451" s="269">
        <v>2965.3333333333335</v>
      </c>
      <c r="G451" s="269">
        <v>2942.8666666666668</v>
      </c>
      <c r="H451" s="269">
        <v>3051.2666666666664</v>
      </c>
      <c r="I451" s="269">
        <v>3073.7333333333327</v>
      </c>
      <c r="J451" s="269">
        <v>3105.4666666666662</v>
      </c>
      <c r="K451" s="268">
        <v>3042</v>
      </c>
      <c r="L451" s="268">
        <v>2987.8</v>
      </c>
      <c r="M451" s="268">
        <v>20.722200000000001</v>
      </c>
      <c r="N451" s="1"/>
      <c r="O451" s="1"/>
    </row>
    <row r="452" spans="1:15" ht="12.75" customHeight="1">
      <c r="A452" s="30">
        <v>442</v>
      </c>
      <c r="B452" s="278" t="s">
        <v>196</v>
      </c>
      <c r="C452" s="268">
        <v>793</v>
      </c>
      <c r="D452" s="269">
        <v>794.18333333333339</v>
      </c>
      <c r="E452" s="269">
        <v>786.16666666666674</v>
      </c>
      <c r="F452" s="269">
        <v>779.33333333333337</v>
      </c>
      <c r="G452" s="269">
        <v>771.31666666666672</v>
      </c>
      <c r="H452" s="269">
        <v>801.01666666666677</v>
      </c>
      <c r="I452" s="269">
        <v>809.03333333333342</v>
      </c>
      <c r="J452" s="269">
        <v>815.86666666666679</v>
      </c>
      <c r="K452" s="268">
        <v>802.2</v>
      </c>
      <c r="L452" s="268">
        <v>787.35</v>
      </c>
      <c r="M452" s="268">
        <v>17.075579999999999</v>
      </c>
      <c r="N452" s="1"/>
      <c r="O452" s="1"/>
    </row>
    <row r="453" spans="1:15" ht="12.75" customHeight="1">
      <c r="A453" s="30">
        <v>443</v>
      </c>
      <c r="B453" s="278" t="s">
        <v>276</v>
      </c>
      <c r="C453" s="268">
        <v>8696.4</v>
      </c>
      <c r="D453" s="269">
        <v>8704.25</v>
      </c>
      <c r="E453" s="269">
        <v>8593.2999999999993</v>
      </c>
      <c r="F453" s="269">
        <v>8490.1999999999989</v>
      </c>
      <c r="G453" s="269">
        <v>8379.2499999999982</v>
      </c>
      <c r="H453" s="269">
        <v>8807.35</v>
      </c>
      <c r="I453" s="269">
        <v>8918.3000000000011</v>
      </c>
      <c r="J453" s="269">
        <v>9021.4000000000015</v>
      </c>
      <c r="K453" s="268">
        <v>8815.2000000000007</v>
      </c>
      <c r="L453" s="268">
        <v>8601.15</v>
      </c>
      <c r="M453" s="268">
        <v>1.7758400000000001</v>
      </c>
      <c r="N453" s="1"/>
      <c r="O453" s="1"/>
    </row>
    <row r="454" spans="1:15" ht="12.75" customHeight="1">
      <c r="A454" s="30">
        <v>444</v>
      </c>
      <c r="B454" s="278" t="s">
        <v>859</v>
      </c>
      <c r="C454" s="268">
        <v>2695.6</v>
      </c>
      <c r="D454" s="269">
        <v>2743.3833333333332</v>
      </c>
      <c r="E454" s="269">
        <v>2622.2166666666662</v>
      </c>
      <c r="F454" s="269">
        <v>2548.833333333333</v>
      </c>
      <c r="G454" s="269">
        <v>2427.6666666666661</v>
      </c>
      <c r="H454" s="269">
        <v>2816.7666666666664</v>
      </c>
      <c r="I454" s="269">
        <v>2937.9333333333334</v>
      </c>
      <c r="J454" s="269">
        <v>3011.3166666666666</v>
      </c>
      <c r="K454" s="268">
        <v>2864.55</v>
      </c>
      <c r="L454" s="268">
        <v>2670</v>
      </c>
      <c r="M454" s="268">
        <v>4.6772799999999997</v>
      </c>
      <c r="N454" s="1"/>
      <c r="O454" s="1"/>
    </row>
    <row r="455" spans="1:15" ht="12.75" customHeight="1">
      <c r="A455" s="30">
        <v>445</v>
      </c>
      <c r="B455" s="278" t="s">
        <v>503</v>
      </c>
      <c r="C455" s="268">
        <v>208.7</v>
      </c>
      <c r="D455" s="269">
        <v>209.18333333333331</v>
      </c>
      <c r="E455" s="269">
        <v>206.21666666666661</v>
      </c>
      <c r="F455" s="269">
        <v>203.73333333333329</v>
      </c>
      <c r="G455" s="269">
        <v>200.76666666666659</v>
      </c>
      <c r="H455" s="269">
        <v>211.66666666666663</v>
      </c>
      <c r="I455" s="269">
        <v>214.63333333333333</v>
      </c>
      <c r="J455" s="269">
        <v>217.11666666666665</v>
      </c>
      <c r="K455" s="268">
        <v>212.15</v>
      </c>
      <c r="L455" s="268">
        <v>206.7</v>
      </c>
      <c r="M455" s="268">
        <v>31.548950000000001</v>
      </c>
      <c r="N455" s="1"/>
      <c r="O455" s="1"/>
    </row>
    <row r="456" spans="1:15" ht="12.75" customHeight="1">
      <c r="A456" s="30">
        <v>446</v>
      </c>
      <c r="B456" s="278" t="s">
        <v>197</v>
      </c>
      <c r="C456" s="268">
        <v>425.45</v>
      </c>
      <c r="D456" s="269">
        <v>427.0333333333333</v>
      </c>
      <c r="E456" s="269">
        <v>422.46666666666658</v>
      </c>
      <c r="F456" s="269">
        <v>419.48333333333329</v>
      </c>
      <c r="G456" s="269">
        <v>414.91666666666657</v>
      </c>
      <c r="H456" s="269">
        <v>430.01666666666659</v>
      </c>
      <c r="I456" s="269">
        <v>434.58333333333331</v>
      </c>
      <c r="J456" s="269">
        <v>437.56666666666661</v>
      </c>
      <c r="K456" s="268">
        <v>431.6</v>
      </c>
      <c r="L456" s="268">
        <v>424.05</v>
      </c>
      <c r="M456" s="268">
        <v>152.36142000000001</v>
      </c>
      <c r="N456" s="1"/>
      <c r="O456" s="1"/>
    </row>
    <row r="457" spans="1:15" ht="12.75" customHeight="1">
      <c r="A457" s="30">
        <v>447</v>
      </c>
      <c r="B457" s="278" t="s">
        <v>198</v>
      </c>
      <c r="C457" s="268">
        <v>232.35</v>
      </c>
      <c r="D457" s="269">
        <v>234.06666666666663</v>
      </c>
      <c r="E457" s="269">
        <v>230.18333333333328</v>
      </c>
      <c r="F457" s="269">
        <v>228.01666666666665</v>
      </c>
      <c r="G457" s="269">
        <v>224.1333333333333</v>
      </c>
      <c r="H457" s="269">
        <v>236.23333333333326</v>
      </c>
      <c r="I457" s="269">
        <v>240.11666666666665</v>
      </c>
      <c r="J457" s="269">
        <v>242.28333333333325</v>
      </c>
      <c r="K457" s="268">
        <v>237.95</v>
      </c>
      <c r="L457" s="268">
        <v>231.9</v>
      </c>
      <c r="M457" s="268">
        <v>140.16637</v>
      </c>
      <c r="N457" s="1"/>
      <c r="O457" s="1"/>
    </row>
    <row r="458" spans="1:15" ht="12.75" customHeight="1">
      <c r="A458" s="30">
        <v>448</v>
      </c>
      <c r="B458" s="278" t="s">
        <v>810</v>
      </c>
      <c r="C458" s="268">
        <v>698.6</v>
      </c>
      <c r="D458" s="269">
        <v>702.85</v>
      </c>
      <c r="E458" s="269">
        <v>680.75</v>
      </c>
      <c r="F458" s="269">
        <v>662.9</v>
      </c>
      <c r="G458" s="269">
        <v>640.79999999999995</v>
      </c>
      <c r="H458" s="269">
        <v>720.7</v>
      </c>
      <c r="I458" s="269">
        <v>742.80000000000018</v>
      </c>
      <c r="J458" s="269">
        <v>760.65000000000009</v>
      </c>
      <c r="K458" s="268">
        <v>724.95</v>
      </c>
      <c r="L458" s="268">
        <v>685</v>
      </c>
      <c r="M458" s="268">
        <v>7.4835799999999999</v>
      </c>
      <c r="N458" s="1"/>
      <c r="O458" s="1"/>
    </row>
    <row r="459" spans="1:15" ht="12.75" customHeight="1">
      <c r="A459" s="30">
        <v>449</v>
      </c>
      <c r="B459" s="278" t="s">
        <v>199</v>
      </c>
      <c r="C459" s="268">
        <v>103.1</v>
      </c>
      <c r="D459" s="269">
        <v>104.10000000000001</v>
      </c>
      <c r="E459" s="269">
        <v>102.00000000000001</v>
      </c>
      <c r="F459" s="269">
        <v>100.9</v>
      </c>
      <c r="G459" s="269">
        <v>98.800000000000011</v>
      </c>
      <c r="H459" s="269">
        <v>105.20000000000002</v>
      </c>
      <c r="I459" s="269">
        <v>107.30000000000001</v>
      </c>
      <c r="J459" s="269">
        <v>108.40000000000002</v>
      </c>
      <c r="K459" s="268">
        <v>106.2</v>
      </c>
      <c r="L459" s="268">
        <v>103</v>
      </c>
      <c r="M459" s="268">
        <v>511.46568000000002</v>
      </c>
      <c r="N459" s="1"/>
      <c r="O459" s="1"/>
    </row>
    <row r="460" spans="1:15" ht="12.75" customHeight="1">
      <c r="A460" s="30">
        <v>450</v>
      </c>
      <c r="B460" s="278" t="s">
        <v>811</v>
      </c>
      <c r="C460" s="268">
        <v>113.75</v>
      </c>
      <c r="D460" s="269">
        <v>115.16666666666667</v>
      </c>
      <c r="E460" s="269">
        <v>112.08333333333334</v>
      </c>
      <c r="F460" s="269">
        <v>110.41666666666667</v>
      </c>
      <c r="G460" s="269">
        <v>107.33333333333334</v>
      </c>
      <c r="H460" s="269">
        <v>116.83333333333334</v>
      </c>
      <c r="I460" s="269">
        <v>119.91666666666669</v>
      </c>
      <c r="J460" s="269">
        <v>121.58333333333334</v>
      </c>
      <c r="K460" s="268">
        <v>118.25</v>
      </c>
      <c r="L460" s="268">
        <v>113.5</v>
      </c>
      <c r="M460" s="268">
        <v>12.22132</v>
      </c>
      <c r="N460" s="1"/>
      <c r="O460" s="1"/>
    </row>
    <row r="461" spans="1:15" ht="12.75" customHeight="1">
      <c r="A461" s="30">
        <v>451</v>
      </c>
      <c r="B461" s="278" t="s">
        <v>504</v>
      </c>
      <c r="C461" s="268">
        <v>3109.7</v>
      </c>
      <c r="D461" s="269">
        <v>3123.9500000000003</v>
      </c>
      <c r="E461" s="269">
        <v>3048.9000000000005</v>
      </c>
      <c r="F461" s="269">
        <v>2988.1000000000004</v>
      </c>
      <c r="G461" s="269">
        <v>2913.0500000000006</v>
      </c>
      <c r="H461" s="269">
        <v>3184.7500000000005</v>
      </c>
      <c r="I461" s="269">
        <v>3259.8000000000006</v>
      </c>
      <c r="J461" s="269">
        <v>3320.6000000000004</v>
      </c>
      <c r="K461" s="268">
        <v>3199</v>
      </c>
      <c r="L461" s="268">
        <v>3063.15</v>
      </c>
      <c r="M461" s="268">
        <v>9.4839999999999994E-2</v>
      </c>
      <c r="N461" s="1"/>
      <c r="O461" s="1"/>
    </row>
    <row r="462" spans="1:15" ht="12.75" customHeight="1">
      <c r="A462" s="30">
        <v>452</v>
      </c>
      <c r="B462" s="278" t="s">
        <v>201</v>
      </c>
      <c r="C462" s="268">
        <v>1039.5</v>
      </c>
      <c r="D462" s="269">
        <v>1038.1499999999999</v>
      </c>
      <c r="E462" s="269">
        <v>1024.4499999999998</v>
      </c>
      <c r="F462" s="269">
        <v>1009.4</v>
      </c>
      <c r="G462" s="269">
        <v>995.69999999999993</v>
      </c>
      <c r="H462" s="269">
        <v>1053.1999999999998</v>
      </c>
      <c r="I462" s="269">
        <v>1066.9000000000001</v>
      </c>
      <c r="J462" s="269">
        <v>1081.9499999999996</v>
      </c>
      <c r="K462" s="268">
        <v>1051.8499999999999</v>
      </c>
      <c r="L462" s="268">
        <v>1023.1</v>
      </c>
      <c r="M462" s="268">
        <v>24.858260000000001</v>
      </c>
      <c r="N462" s="1"/>
      <c r="O462" s="1"/>
    </row>
    <row r="463" spans="1:15" ht="12.75" customHeight="1">
      <c r="A463" s="30">
        <v>453</v>
      </c>
      <c r="B463" s="278" t="s">
        <v>505</v>
      </c>
      <c r="C463" s="268">
        <v>88.8</v>
      </c>
      <c r="D463" s="269">
        <v>88.850000000000009</v>
      </c>
      <c r="E463" s="269">
        <v>87.700000000000017</v>
      </c>
      <c r="F463" s="269">
        <v>86.600000000000009</v>
      </c>
      <c r="G463" s="269">
        <v>85.450000000000017</v>
      </c>
      <c r="H463" s="269">
        <v>89.950000000000017</v>
      </c>
      <c r="I463" s="269">
        <v>91.100000000000023</v>
      </c>
      <c r="J463" s="269">
        <v>92.200000000000017</v>
      </c>
      <c r="K463" s="268">
        <v>90</v>
      </c>
      <c r="L463" s="268">
        <v>87.75</v>
      </c>
      <c r="M463" s="268">
        <v>3.8963999999999999</v>
      </c>
      <c r="N463" s="1"/>
      <c r="O463" s="1"/>
    </row>
    <row r="464" spans="1:15" ht="12.75" customHeight="1">
      <c r="A464" s="30">
        <v>454</v>
      </c>
      <c r="B464" s="278" t="s">
        <v>182</v>
      </c>
      <c r="C464" s="268">
        <v>765.1</v>
      </c>
      <c r="D464" s="269">
        <v>765.71666666666658</v>
      </c>
      <c r="E464" s="269">
        <v>752.43333333333317</v>
      </c>
      <c r="F464" s="269">
        <v>739.76666666666654</v>
      </c>
      <c r="G464" s="269">
        <v>726.48333333333312</v>
      </c>
      <c r="H464" s="269">
        <v>778.38333333333321</v>
      </c>
      <c r="I464" s="269">
        <v>791.66666666666674</v>
      </c>
      <c r="J464" s="269">
        <v>804.33333333333326</v>
      </c>
      <c r="K464" s="268">
        <v>779</v>
      </c>
      <c r="L464" s="268">
        <v>753.05</v>
      </c>
      <c r="M464" s="268">
        <v>6.2658500000000004</v>
      </c>
      <c r="N464" s="1"/>
      <c r="O464" s="1"/>
    </row>
    <row r="465" spans="1:15" ht="12.75" customHeight="1">
      <c r="A465" s="30">
        <v>455</v>
      </c>
      <c r="B465" s="278" t="s">
        <v>506</v>
      </c>
      <c r="C465" s="268">
        <v>2523.85</v>
      </c>
      <c r="D465" s="269">
        <v>2569.2833333333333</v>
      </c>
      <c r="E465" s="269">
        <v>2459.5666666666666</v>
      </c>
      <c r="F465" s="269">
        <v>2395.2833333333333</v>
      </c>
      <c r="G465" s="269">
        <v>2285.5666666666666</v>
      </c>
      <c r="H465" s="269">
        <v>2633.5666666666666</v>
      </c>
      <c r="I465" s="269">
        <v>2743.2833333333328</v>
      </c>
      <c r="J465" s="269">
        <v>2807.5666666666666</v>
      </c>
      <c r="K465" s="268">
        <v>2679</v>
      </c>
      <c r="L465" s="268">
        <v>2505</v>
      </c>
      <c r="M465" s="268">
        <v>1.8328</v>
      </c>
      <c r="N465" s="1"/>
      <c r="O465" s="1"/>
    </row>
    <row r="466" spans="1:15" ht="12.75" customHeight="1">
      <c r="A466" s="30">
        <v>456</v>
      </c>
      <c r="B466" s="278" t="s">
        <v>507</v>
      </c>
      <c r="C466" s="268">
        <v>706.85</v>
      </c>
      <c r="D466" s="269">
        <v>713.94999999999993</v>
      </c>
      <c r="E466" s="269">
        <v>697.89999999999986</v>
      </c>
      <c r="F466" s="269">
        <v>688.94999999999993</v>
      </c>
      <c r="G466" s="269">
        <v>672.89999999999986</v>
      </c>
      <c r="H466" s="269">
        <v>722.89999999999986</v>
      </c>
      <c r="I466" s="269">
        <v>738.94999999999982</v>
      </c>
      <c r="J466" s="269">
        <v>747.89999999999986</v>
      </c>
      <c r="K466" s="268">
        <v>730</v>
      </c>
      <c r="L466" s="268">
        <v>705</v>
      </c>
      <c r="M466" s="268">
        <v>0.82460999999999995</v>
      </c>
      <c r="N466" s="1"/>
      <c r="O466" s="1"/>
    </row>
    <row r="467" spans="1:15" ht="12.75" customHeight="1">
      <c r="A467" s="30">
        <v>457</v>
      </c>
      <c r="B467" s="278" t="s">
        <v>508</v>
      </c>
      <c r="C467" s="268">
        <v>2873.05</v>
      </c>
      <c r="D467" s="269">
        <v>2883.6833333333329</v>
      </c>
      <c r="E467" s="269">
        <v>2799.3666666666659</v>
      </c>
      <c r="F467" s="269">
        <v>2725.6833333333329</v>
      </c>
      <c r="G467" s="269">
        <v>2641.3666666666659</v>
      </c>
      <c r="H467" s="269">
        <v>2957.3666666666659</v>
      </c>
      <c r="I467" s="269">
        <v>3041.6833333333325</v>
      </c>
      <c r="J467" s="269">
        <v>3115.3666666666659</v>
      </c>
      <c r="K467" s="268">
        <v>2968</v>
      </c>
      <c r="L467" s="268">
        <v>2810</v>
      </c>
      <c r="M467" s="268">
        <v>0.73048000000000002</v>
      </c>
      <c r="N467" s="1"/>
      <c r="O467" s="1"/>
    </row>
    <row r="468" spans="1:15" ht="12.75" customHeight="1">
      <c r="A468" s="30">
        <v>458</v>
      </c>
      <c r="B468" s="278" t="s">
        <v>202</v>
      </c>
      <c r="C468" s="268">
        <v>2619.8000000000002</v>
      </c>
      <c r="D468" s="269">
        <v>2601.4500000000003</v>
      </c>
      <c r="E468" s="269">
        <v>2570.9000000000005</v>
      </c>
      <c r="F468" s="269">
        <v>2522.0000000000005</v>
      </c>
      <c r="G468" s="269">
        <v>2491.4500000000007</v>
      </c>
      <c r="H468" s="269">
        <v>2650.3500000000004</v>
      </c>
      <c r="I468" s="269">
        <v>2680.9000000000005</v>
      </c>
      <c r="J468" s="269">
        <v>2729.8</v>
      </c>
      <c r="K468" s="268">
        <v>2632</v>
      </c>
      <c r="L468" s="268">
        <v>2552.5500000000002</v>
      </c>
      <c r="M468" s="268">
        <v>8.0842100000000006</v>
      </c>
      <c r="N468" s="1"/>
      <c r="O468" s="1"/>
    </row>
    <row r="469" spans="1:15" ht="12.75" customHeight="1">
      <c r="A469" s="30">
        <v>459</v>
      </c>
      <c r="B469" s="278" t="s">
        <v>203</v>
      </c>
      <c r="C469" s="268">
        <v>1480.35</v>
      </c>
      <c r="D469" s="269">
        <v>1475.8333333333333</v>
      </c>
      <c r="E469" s="269">
        <v>1465.5666666666666</v>
      </c>
      <c r="F469" s="269">
        <v>1450.7833333333333</v>
      </c>
      <c r="G469" s="269">
        <v>1440.5166666666667</v>
      </c>
      <c r="H469" s="269">
        <v>1490.6166666666666</v>
      </c>
      <c r="I469" s="269">
        <v>1500.8833333333334</v>
      </c>
      <c r="J469" s="269">
        <v>1515.6666666666665</v>
      </c>
      <c r="K469" s="268">
        <v>1486.1</v>
      </c>
      <c r="L469" s="268">
        <v>1461.05</v>
      </c>
      <c r="M469" s="268">
        <v>1.02807</v>
      </c>
      <c r="N469" s="1"/>
      <c r="O469" s="1"/>
    </row>
    <row r="470" spans="1:15" ht="12.75" customHeight="1">
      <c r="A470" s="30">
        <v>460</v>
      </c>
      <c r="B470" s="278" t="s">
        <v>204</v>
      </c>
      <c r="C470" s="268">
        <v>539.1</v>
      </c>
      <c r="D470" s="269">
        <v>539.68333333333328</v>
      </c>
      <c r="E470" s="269">
        <v>532.86666666666656</v>
      </c>
      <c r="F470" s="269">
        <v>526.63333333333333</v>
      </c>
      <c r="G470" s="269">
        <v>519.81666666666661</v>
      </c>
      <c r="H470" s="269">
        <v>545.91666666666652</v>
      </c>
      <c r="I470" s="269">
        <v>552.73333333333335</v>
      </c>
      <c r="J470" s="269">
        <v>558.96666666666647</v>
      </c>
      <c r="K470" s="268">
        <v>546.5</v>
      </c>
      <c r="L470" s="268">
        <v>533.45000000000005</v>
      </c>
      <c r="M470" s="268">
        <v>2.2547799999999998</v>
      </c>
      <c r="N470" s="1"/>
      <c r="O470" s="1"/>
    </row>
    <row r="471" spans="1:15" ht="12.75" customHeight="1">
      <c r="A471" s="30">
        <v>461</v>
      </c>
      <c r="B471" s="278" t="s">
        <v>205</v>
      </c>
      <c r="C471" s="268">
        <v>1421.8</v>
      </c>
      <c r="D471" s="269">
        <v>1415.7666666666667</v>
      </c>
      <c r="E471" s="269">
        <v>1391.5333333333333</v>
      </c>
      <c r="F471" s="269">
        <v>1361.2666666666667</v>
      </c>
      <c r="G471" s="269">
        <v>1337.0333333333333</v>
      </c>
      <c r="H471" s="269">
        <v>1446.0333333333333</v>
      </c>
      <c r="I471" s="269">
        <v>1470.2666666666664</v>
      </c>
      <c r="J471" s="269">
        <v>1500.5333333333333</v>
      </c>
      <c r="K471" s="268">
        <v>1440</v>
      </c>
      <c r="L471" s="268">
        <v>1385.5</v>
      </c>
      <c r="M471" s="268">
        <v>6.2590199999999996</v>
      </c>
      <c r="N471" s="1"/>
      <c r="O471" s="1"/>
    </row>
    <row r="472" spans="1:15" ht="12.75" customHeight="1">
      <c r="A472" s="30">
        <v>462</v>
      </c>
      <c r="B472" s="278" t="s">
        <v>509</v>
      </c>
      <c r="C472" s="268">
        <v>37.9</v>
      </c>
      <c r="D472" s="269">
        <v>38.016666666666659</v>
      </c>
      <c r="E472" s="269">
        <v>37.48333333333332</v>
      </c>
      <c r="F472" s="269">
        <v>37.066666666666663</v>
      </c>
      <c r="G472" s="269">
        <v>36.533333333333324</v>
      </c>
      <c r="H472" s="269">
        <v>38.433333333333316</v>
      </c>
      <c r="I472" s="269">
        <v>38.966666666666661</v>
      </c>
      <c r="J472" s="269">
        <v>39.383333333333312</v>
      </c>
      <c r="K472" s="268">
        <v>38.549999999999997</v>
      </c>
      <c r="L472" s="268">
        <v>37.6</v>
      </c>
      <c r="M472" s="268">
        <v>56.21658</v>
      </c>
      <c r="N472" s="1"/>
      <c r="O472" s="1"/>
    </row>
    <row r="473" spans="1:15" ht="12.75" customHeight="1">
      <c r="A473" s="30">
        <v>463</v>
      </c>
      <c r="B473" s="278" t="s">
        <v>860</v>
      </c>
      <c r="C473" s="268">
        <v>291.35000000000002</v>
      </c>
      <c r="D473" s="269">
        <v>276.58333333333331</v>
      </c>
      <c r="E473" s="269">
        <v>258.81666666666661</v>
      </c>
      <c r="F473" s="269">
        <v>226.2833333333333</v>
      </c>
      <c r="G473" s="269">
        <v>208.51666666666659</v>
      </c>
      <c r="H473" s="269">
        <v>309.11666666666662</v>
      </c>
      <c r="I473" s="269">
        <v>326.88333333333338</v>
      </c>
      <c r="J473" s="269">
        <v>359.41666666666663</v>
      </c>
      <c r="K473" s="268">
        <v>294.35000000000002</v>
      </c>
      <c r="L473" s="268">
        <v>244.05</v>
      </c>
      <c r="M473" s="268">
        <v>90.816630000000004</v>
      </c>
      <c r="N473" s="1"/>
      <c r="O473" s="1"/>
    </row>
    <row r="474" spans="1:15" ht="12.75" customHeight="1">
      <c r="A474" s="30">
        <v>464</v>
      </c>
      <c r="B474" s="278" t="s">
        <v>510</v>
      </c>
      <c r="C474" s="268">
        <v>238.4</v>
      </c>
      <c r="D474" s="269">
        <v>234.4</v>
      </c>
      <c r="E474" s="269">
        <v>226.8</v>
      </c>
      <c r="F474" s="269">
        <v>215.20000000000002</v>
      </c>
      <c r="G474" s="269">
        <v>207.60000000000002</v>
      </c>
      <c r="H474" s="269">
        <v>246</v>
      </c>
      <c r="I474" s="269">
        <v>253.59999999999997</v>
      </c>
      <c r="J474" s="269">
        <v>265.2</v>
      </c>
      <c r="K474" s="268">
        <v>242</v>
      </c>
      <c r="L474" s="268">
        <v>222.8</v>
      </c>
      <c r="M474" s="268">
        <v>22.89517</v>
      </c>
      <c r="N474" s="1"/>
      <c r="O474" s="1"/>
    </row>
    <row r="475" spans="1:15" ht="12.75" customHeight="1">
      <c r="A475" s="30">
        <v>465</v>
      </c>
      <c r="B475" s="278" t="s">
        <v>511</v>
      </c>
      <c r="C475" s="268">
        <v>2559.1</v>
      </c>
      <c r="D475" s="269">
        <v>2542.8166666666666</v>
      </c>
      <c r="E475" s="269">
        <v>2501.2833333333333</v>
      </c>
      <c r="F475" s="269">
        <v>2443.4666666666667</v>
      </c>
      <c r="G475" s="269">
        <v>2401.9333333333334</v>
      </c>
      <c r="H475" s="269">
        <v>2600.6333333333332</v>
      </c>
      <c r="I475" s="269">
        <v>2642.1666666666661</v>
      </c>
      <c r="J475" s="269">
        <v>2699.9833333333331</v>
      </c>
      <c r="K475" s="268">
        <v>2584.35</v>
      </c>
      <c r="L475" s="268">
        <v>2485</v>
      </c>
      <c r="M475" s="268">
        <v>2.4344100000000002</v>
      </c>
      <c r="N475" s="1"/>
      <c r="O475" s="1"/>
    </row>
    <row r="476" spans="1:15" ht="12.75" customHeight="1">
      <c r="A476" s="30">
        <v>466</v>
      </c>
      <c r="B476" s="278" t="s">
        <v>512</v>
      </c>
      <c r="C476" s="268">
        <v>12.25</v>
      </c>
      <c r="D476" s="269">
        <v>12.25</v>
      </c>
      <c r="E476" s="269">
        <v>12.1</v>
      </c>
      <c r="F476" s="269">
        <v>11.95</v>
      </c>
      <c r="G476" s="269">
        <v>11.799999999999999</v>
      </c>
      <c r="H476" s="269">
        <v>12.4</v>
      </c>
      <c r="I476" s="269">
        <v>12.549999999999999</v>
      </c>
      <c r="J476" s="269">
        <v>12.700000000000001</v>
      </c>
      <c r="K476" s="268">
        <v>12.4</v>
      </c>
      <c r="L476" s="268">
        <v>12.1</v>
      </c>
      <c r="M476" s="268">
        <v>37.231699999999996</v>
      </c>
      <c r="N476" s="1"/>
      <c r="O476" s="1"/>
    </row>
    <row r="477" spans="1:15" ht="12.75" customHeight="1">
      <c r="A477" s="30">
        <v>467</v>
      </c>
      <c r="B477" s="278" t="s">
        <v>513</v>
      </c>
      <c r="C477" s="268">
        <v>754.7</v>
      </c>
      <c r="D477" s="269">
        <v>754.63333333333333</v>
      </c>
      <c r="E477" s="269">
        <v>744.4666666666667</v>
      </c>
      <c r="F477" s="269">
        <v>734.23333333333335</v>
      </c>
      <c r="G477" s="269">
        <v>724.06666666666672</v>
      </c>
      <c r="H477" s="269">
        <v>764.86666666666667</v>
      </c>
      <c r="I477" s="269">
        <v>775.03333333333342</v>
      </c>
      <c r="J477" s="269">
        <v>785.26666666666665</v>
      </c>
      <c r="K477" s="268">
        <v>764.8</v>
      </c>
      <c r="L477" s="268">
        <v>744.4</v>
      </c>
      <c r="M477" s="268">
        <v>1.0991</v>
      </c>
      <c r="N477" s="1"/>
      <c r="O477" s="1"/>
    </row>
    <row r="478" spans="1:15" ht="12.75" customHeight="1">
      <c r="A478" s="30">
        <v>468</v>
      </c>
      <c r="B478" s="278" t="s">
        <v>209</v>
      </c>
      <c r="C478" s="268">
        <v>712.25</v>
      </c>
      <c r="D478" s="269">
        <v>708.94999999999993</v>
      </c>
      <c r="E478" s="269">
        <v>699.34999999999991</v>
      </c>
      <c r="F478" s="269">
        <v>686.44999999999993</v>
      </c>
      <c r="G478" s="269">
        <v>676.84999999999991</v>
      </c>
      <c r="H478" s="269">
        <v>721.84999999999991</v>
      </c>
      <c r="I478" s="269">
        <v>731.45</v>
      </c>
      <c r="J478" s="269">
        <v>744.34999999999991</v>
      </c>
      <c r="K478" s="268">
        <v>718.55</v>
      </c>
      <c r="L478" s="268">
        <v>696.05</v>
      </c>
      <c r="M478" s="268">
        <v>21.89179</v>
      </c>
      <c r="N478" s="1"/>
      <c r="O478" s="1"/>
    </row>
    <row r="479" spans="1:15" ht="12.75" customHeight="1">
      <c r="A479" s="30">
        <v>469</v>
      </c>
      <c r="B479" s="278" t="s">
        <v>514</v>
      </c>
      <c r="C479" s="268">
        <v>803.3</v>
      </c>
      <c r="D479" s="269">
        <v>807.06666666666661</v>
      </c>
      <c r="E479" s="269">
        <v>797.23333333333323</v>
      </c>
      <c r="F479" s="269">
        <v>791.16666666666663</v>
      </c>
      <c r="G479" s="269">
        <v>781.33333333333326</v>
      </c>
      <c r="H479" s="269">
        <v>813.13333333333321</v>
      </c>
      <c r="I479" s="269">
        <v>822.9666666666667</v>
      </c>
      <c r="J479" s="269">
        <v>829.03333333333319</v>
      </c>
      <c r="K479" s="268">
        <v>816.9</v>
      </c>
      <c r="L479" s="268">
        <v>801</v>
      </c>
      <c r="M479" s="268">
        <v>1.3484799999999999</v>
      </c>
      <c r="N479" s="1"/>
      <c r="O479" s="1"/>
    </row>
    <row r="480" spans="1:15" ht="12.75" customHeight="1">
      <c r="A480" s="30">
        <v>470</v>
      </c>
      <c r="B480" s="278" t="s">
        <v>208</v>
      </c>
      <c r="C480" s="268">
        <v>6459.85</v>
      </c>
      <c r="D480" s="269">
        <v>6405.4666666666672</v>
      </c>
      <c r="E480" s="269">
        <v>6298.9833333333345</v>
      </c>
      <c r="F480" s="269">
        <v>6138.1166666666677</v>
      </c>
      <c r="G480" s="269">
        <v>6031.633333333335</v>
      </c>
      <c r="H480" s="269">
        <v>6566.3333333333339</v>
      </c>
      <c r="I480" s="269">
        <v>6672.8166666666675</v>
      </c>
      <c r="J480" s="269">
        <v>6833.6833333333334</v>
      </c>
      <c r="K480" s="268">
        <v>6511.95</v>
      </c>
      <c r="L480" s="268">
        <v>6244.6</v>
      </c>
      <c r="M480" s="268">
        <v>8.0880700000000001</v>
      </c>
      <c r="N480" s="1"/>
      <c r="O480" s="1"/>
    </row>
    <row r="481" spans="1:15" ht="12.75" customHeight="1">
      <c r="A481" s="30">
        <v>471</v>
      </c>
      <c r="B481" s="278" t="s">
        <v>277</v>
      </c>
      <c r="C481" s="268">
        <v>47</v>
      </c>
      <c r="D481" s="269">
        <v>47.333333333333336</v>
      </c>
      <c r="E481" s="269">
        <v>46.216666666666669</v>
      </c>
      <c r="F481" s="269">
        <v>45.43333333333333</v>
      </c>
      <c r="G481" s="269">
        <v>44.316666666666663</v>
      </c>
      <c r="H481" s="269">
        <v>48.116666666666674</v>
      </c>
      <c r="I481" s="269">
        <v>49.233333333333334</v>
      </c>
      <c r="J481" s="269">
        <v>50.01666666666668</v>
      </c>
      <c r="K481" s="268">
        <v>48.45</v>
      </c>
      <c r="L481" s="268">
        <v>46.55</v>
      </c>
      <c r="M481" s="268">
        <v>223.44736</v>
      </c>
      <c r="N481" s="1"/>
      <c r="O481" s="1"/>
    </row>
    <row r="482" spans="1:15" ht="12.75" customHeight="1">
      <c r="A482" s="30">
        <v>472</v>
      </c>
      <c r="B482" s="278" t="s">
        <v>207</v>
      </c>
      <c r="C482" s="268">
        <v>1643.3</v>
      </c>
      <c r="D482" s="269">
        <v>1638.4666666666665</v>
      </c>
      <c r="E482" s="269">
        <v>1625.883333333333</v>
      </c>
      <c r="F482" s="269">
        <v>1608.4666666666665</v>
      </c>
      <c r="G482" s="269">
        <v>1595.883333333333</v>
      </c>
      <c r="H482" s="269">
        <v>1655.883333333333</v>
      </c>
      <c r="I482" s="269">
        <v>1668.4666666666665</v>
      </c>
      <c r="J482" s="269">
        <v>1685.883333333333</v>
      </c>
      <c r="K482" s="268">
        <v>1651.05</v>
      </c>
      <c r="L482" s="268">
        <v>1621.05</v>
      </c>
      <c r="M482" s="268">
        <v>0.70242000000000004</v>
      </c>
      <c r="N482" s="1"/>
      <c r="O482" s="1"/>
    </row>
    <row r="483" spans="1:15" ht="12.75" customHeight="1">
      <c r="A483" s="30">
        <v>473</v>
      </c>
      <c r="B483" s="278" t="s">
        <v>154</v>
      </c>
      <c r="C483" s="268">
        <v>851.35</v>
      </c>
      <c r="D483" s="269">
        <v>846.06666666666672</v>
      </c>
      <c r="E483" s="269">
        <v>833.93333333333339</v>
      </c>
      <c r="F483" s="269">
        <v>816.51666666666665</v>
      </c>
      <c r="G483" s="269">
        <v>804.38333333333333</v>
      </c>
      <c r="H483" s="269">
        <v>863.48333333333346</v>
      </c>
      <c r="I483" s="269">
        <v>875.6166666666669</v>
      </c>
      <c r="J483" s="269">
        <v>893.03333333333353</v>
      </c>
      <c r="K483" s="268">
        <v>858.2</v>
      </c>
      <c r="L483" s="268">
        <v>828.65</v>
      </c>
      <c r="M483" s="268">
        <v>22.160820000000001</v>
      </c>
      <c r="N483" s="1"/>
      <c r="O483" s="1"/>
    </row>
    <row r="484" spans="1:15" ht="12.75" customHeight="1">
      <c r="A484" s="30">
        <v>474</v>
      </c>
      <c r="B484" s="278" t="s">
        <v>278</v>
      </c>
      <c r="C484" s="268">
        <v>240.5</v>
      </c>
      <c r="D484" s="269">
        <v>240.11666666666667</v>
      </c>
      <c r="E484" s="269">
        <v>236.23333333333335</v>
      </c>
      <c r="F484" s="269">
        <v>231.96666666666667</v>
      </c>
      <c r="G484" s="269">
        <v>228.08333333333334</v>
      </c>
      <c r="H484" s="269">
        <v>244.38333333333335</v>
      </c>
      <c r="I484" s="269">
        <v>248.26666666666668</v>
      </c>
      <c r="J484" s="269">
        <v>252.53333333333336</v>
      </c>
      <c r="K484" s="268">
        <v>244</v>
      </c>
      <c r="L484" s="268">
        <v>235.85</v>
      </c>
      <c r="M484" s="268">
        <v>6.96699</v>
      </c>
      <c r="N484" s="1"/>
      <c r="O484" s="1"/>
    </row>
    <row r="485" spans="1:15" ht="12.75" customHeight="1">
      <c r="A485" s="30">
        <v>475</v>
      </c>
      <c r="B485" s="278" t="s">
        <v>515</v>
      </c>
      <c r="C485" s="268">
        <v>2934.7</v>
      </c>
      <c r="D485" s="269">
        <v>2919.2333333333336</v>
      </c>
      <c r="E485" s="269">
        <v>2870.4666666666672</v>
      </c>
      <c r="F485" s="269">
        <v>2806.2333333333336</v>
      </c>
      <c r="G485" s="269">
        <v>2757.4666666666672</v>
      </c>
      <c r="H485" s="269">
        <v>2983.4666666666672</v>
      </c>
      <c r="I485" s="269">
        <v>3032.2333333333336</v>
      </c>
      <c r="J485" s="269">
        <v>3096.4666666666672</v>
      </c>
      <c r="K485" s="268">
        <v>2968</v>
      </c>
      <c r="L485" s="268">
        <v>2855</v>
      </c>
      <c r="M485" s="268">
        <v>1.6581999999999999</v>
      </c>
      <c r="N485" s="1"/>
      <c r="O485" s="1"/>
    </row>
    <row r="486" spans="1:15" ht="12.75" customHeight="1">
      <c r="A486" s="30">
        <v>476</v>
      </c>
      <c r="B486" s="278" t="s">
        <v>516</v>
      </c>
      <c r="C486" s="268">
        <v>657.7</v>
      </c>
      <c r="D486" s="269">
        <v>655.01666666666677</v>
      </c>
      <c r="E486" s="269">
        <v>648.28333333333353</v>
      </c>
      <c r="F486" s="269">
        <v>638.86666666666679</v>
      </c>
      <c r="G486" s="269">
        <v>632.13333333333355</v>
      </c>
      <c r="H486" s="269">
        <v>664.43333333333351</v>
      </c>
      <c r="I486" s="269">
        <v>671.16666666666686</v>
      </c>
      <c r="J486" s="269">
        <v>680.58333333333348</v>
      </c>
      <c r="K486" s="268">
        <v>661.75</v>
      </c>
      <c r="L486" s="268">
        <v>645.6</v>
      </c>
      <c r="M486" s="268">
        <v>3.7395499999999999</v>
      </c>
      <c r="N486" s="1"/>
      <c r="O486" s="1"/>
    </row>
    <row r="487" spans="1:15" ht="12.75" customHeight="1">
      <c r="A487" s="30">
        <v>477</v>
      </c>
      <c r="B487" s="283" t="s">
        <v>517</v>
      </c>
      <c r="C487" s="284">
        <v>355.5</v>
      </c>
      <c r="D487" s="284">
        <v>356.41666666666669</v>
      </c>
      <c r="E487" s="284">
        <v>347.08333333333337</v>
      </c>
      <c r="F487" s="284">
        <v>338.66666666666669</v>
      </c>
      <c r="G487" s="284">
        <v>329.33333333333337</v>
      </c>
      <c r="H487" s="284">
        <v>364.83333333333337</v>
      </c>
      <c r="I487" s="284">
        <v>374.16666666666674</v>
      </c>
      <c r="J487" s="283">
        <v>382.58333333333337</v>
      </c>
      <c r="K487" s="283">
        <v>365.75</v>
      </c>
      <c r="L487" s="283">
        <v>348</v>
      </c>
      <c r="M487" s="239">
        <v>4.6595599999999999</v>
      </c>
      <c r="N487" s="1"/>
      <c r="O487" s="1"/>
    </row>
    <row r="488" spans="1:15" ht="12.75" customHeight="1">
      <c r="A488" s="30">
        <v>478</v>
      </c>
      <c r="B488" s="283" t="s">
        <v>518</v>
      </c>
      <c r="C488" s="284">
        <v>41.8</v>
      </c>
      <c r="D488" s="284">
        <v>41.68333333333333</v>
      </c>
      <c r="E488" s="284">
        <v>40.666666666666657</v>
      </c>
      <c r="F488" s="284">
        <v>39.533333333333324</v>
      </c>
      <c r="G488" s="284">
        <v>38.516666666666652</v>
      </c>
      <c r="H488" s="284">
        <v>42.816666666666663</v>
      </c>
      <c r="I488" s="284">
        <v>43.833333333333329</v>
      </c>
      <c r="J488" s="283">
        <v>44.966666666666669</v>
      </c>
      <c r="K488" s="283">
        <v>42.7</v>
      </c>
      <c r="L488" s="283">
        <v>40.549999999999997</v>
      </c>
      <c r="M488" s="239">
        <v>133.83619999999999</v>
      </c>
      <c r="N488" s="1"/>
      <c r="O488" s="1"/>
    </row>
    <row r="489" spans="1:15" ht="12.75" customHeight="1">
      <c r="A489" s="30">
        <v>479</v>
      </c>
      <c r="B489" s="283" t="s">
        <v>519</v>
      </c>
      <c r="C489" s="268">
        <v>365.55</v>
      </c>
      <c r="D489" s="269">
        <v>361.61666666666662</v>
      </c>
      <c r="E489" s="269">
        <v>354.48333333333323</v>
      </c>
      <c r="F489" s="269">
        <v>343.41666666666663</v>
      </c>
      <c r="G489" s="269">
        <v>336.28333333333325</v>
      </c>
      <c r="H489" s="269">
        <v>372.68333333333322</v>
      </c>
      <c r="I489" s="269">
        <v>379.81666666666655</v>
      </c>
      <c r="J489" s="269">
        <v>390.88333333333321</v>
      </c>
      <c r="K489" s="268">
        <v>368.75</v>
      </c>
      <c r="L489" s="268">
        <v>350.55</v>
      </c>
      <c r="M489" s="268">
        <v>10.213649999999999</v>
      </c>
      <c r="N489" s="1"/>
      <c r="O489" s="1"/>
    </row>
    <row r="490" spans="1:15" ht="12.75" customHeight="1">
      <c r="A490" s="30">
        <v>480</v>
      </c>
      <c r="B490" s="283" t="s">
        <v>520</v>
      </c>
      <c r="C490" s="284">
        <v>377.65</v>
      </c>
      <c r="D490" s="284">
        <v>381.06666666666661</v>
      </c>
      <c r="E490" s="284">
        <v>372.18333333333322</v>
      </c>
      <c r="F490" s="284">
        <v>366.71666666666664</v>
      </c>
      <c r="G490" s="284">
        <v>357.83333333333326</v>
      </c>
      <c r="H490" s="284">
        <v>386.53333333333319</v>
      </c>
      <c r="I490" s="284">
        <v>395.41666666666663</v>
      </c>
      <c r="J490" s="283">
        <v>400.88333333333316</v>
      </c>
      <c r="K490" s="283">
        <v>389.95</v>
      </c>
      <c r="L490" s="283">
        <v>375.6</v>
      </c>
      <c r="M490" s="239">
        <v>1.85683</v>
      </c>
      <c r="N490" s="1"/>
      <c r="O490" s="1"/>
    </row>
    <row r="491" spans="1:15" ht="12.75" customHeight="1">
      <c r="A491" s="30">
        <v>481</v>
      </c>
      <c r="B491" s="294" t="s">
        <v>279</v>
      </c>
      <c r="C491" s="268">
        <v>1081.0999999999999</v>
      </c>
      <c r="D491" s="269">
        <v>1089.2499999999998</v>
      </c>
      <c r="E491" s="269">
        <v>1060.1999999999996</v>
      </c>
      <c r="F491" s="269">
        <v>1039.2999999999997</v>
      </c>
      <c r="G491" s="269">
        <v>1010.2499999999995</v>
      </c>
      <c r="H491" s="269">
        <v>1110.1499999999996</v>
      </c>
      <c r="I491" s="269">
        <v>1139.1999999999998</v>
      </c>
      <c r="J491" s="269">
        <v>1160.0999999999997</v>
      </c>
      <c r="K491" s="268">
        <v>1118.3</v>
      </c>
      <c r="L491" s="268">
        <v>1068.3499999999999</v>
      </c>
      <c r="M491" s="268">
        <v>8.2868099999999991</v>
      </c>
      <c r="N491" s="1"/>
      <c r="O491" s="1"/>
    </row>
    <row r="492" spans="1:15" ht="12.75" customHeight="1">
      <c r="A492" s="30">
        <v>482</v>
      </c>
      <c r="B492" s="296" t="s">
        <v>210</v>
      </c>
      <c r="C492" s="284">
        <v>281.64999999999998</v>
      </c>
      <c r="D492" s="284">
        <v>285.61666666666667</v>
      </c>
      <c r="E492" s="269">
        <v>276.43333333333334</v>
      </c>
      <c r="F492" s="269">
        <v>271.21666666666664</v>
      </c>
      <c r="G492" s="269">
        <v>262.0333333333333</v>
      </c>
      <c r="H492" s="269">
        <v>290.83333333333337</v>
      </c>
      <c r="I492" s="269">
        <v>300.01666666666677</v>
      </c>
      <c r="J492" s="269">
        <v>305.23333333333341</v>
      </c>
      <c r="K492" s="268">
        <v>294.8</v>
      </c>
      <c r="L492" s="268">
        <v>280.39999999999998</v>
      </c>
      <c r="M492" s="268">
        <v>176.30437000000001</v>
      </c>
      <c r="N492" s="1"/>
      <c r="O492" s="1"/>
    </row>
    <row r="493" spans="1:15" ht="12.75" customHeight="1">
      <c r="A493" s="30">
        <v>483</v>
      </c>
      <c r="B493" s="249" t="s">
        <v>521</v>
      </c>
      <c r="C493" s="268">
        <v>2094.6999999999998</v>
      </c>
      <c r="D493" s="269">
        <v>2107.9500000000003</v>
      </c>
      <c r="E493" s="269">
        <v>2070.7500000000005</v>
      </c>
      <c r="F493" s="269">
        <v>2046.8000000000002</v>
      </c>
      <c r="G493" s="269">
        <v>2009.6000000000004</v>
      </c>
      <c r="H493" s="269">
        <v>2131.9000000000005</v>
      </c>
      <c r="I493" s="269">
        <v>2169.1000000000004</v>
      </c>
      <c r="J493" s="269">
        <v>2193.0500000000006</v>
      </c>
      <c r="K493" s="268">
        <v>2145.15</v>
      </c>
      <c r="L493" s="268">
        <v>2084</v>
      </c>
      <c r="M493" s="268">
        <v>0.23247000000000001</v>
      </c>
      <c r="N493" s="1"/>
      <c r="O493" s="1"/>
    </row>
    <row r="494" spans="1:15" ht="12.75" customHeight="1">
      <c r="A494" s="30">
        <v>484</v>
      </c>
      <c r="B494" s="283" t="s">
        <v>861</v>
      </c>
      <c r="C494" s="284">
        <v>400.45</v>
      </c>
      <c r="D494" s="284">
        <v>405.63333333333338</v>
      </c>
      <c r="E494" s="269">
        <v>390.21666666666675</v>
      </c>
      <c r="F494" s="269">
        <v>379.98333333333335</v>
      </c>
      <c r="G494" s="269">
        <v>364.56666666666672</v>
      </c>
      <c r="H494" s="269">
        <v>415.86666666666679</v>
      </c>
      <c r="I494" s="269">
        <v>431.28333333333342</v>
      </c>
      <c r="J494" s="269">
        <v>441.51666666666682</v>
      </c>
      <c r="K494" s="268">
        <v>421.05</v>
      </c>
      <c r="L494" s="268">
        <v>395.4</v>
      </c>
      <c r="M494" s="268">
        <v>0.75399000000000005</v>
      </c>
      <c r="N494" s="1"/>
      <c r="O494" s="1"/>
    </row>
    <row r="495" spans="1:15" ht="12.75" customHeight="1">
      <c r="A495" s="30">
        <v>485</v>
      </c>
      <c r="B495" s="239" t="s">
        <v>522</v>
      </c>
      <c r="C495" s="268">
        <v>2167.8000000000002</v>
      </c>
      <c r="D495" s="269">
        <v>2190.3166666666671</v>
      </c>
      <c r="E495" s="269">
        <v>2137.6333333333341</v>
      </c>
      <c r="F495" s="269">
        <v>2107.4666666666672</v>
      </c>
      <c r="G495" s="269">
        <v>2054.7833333333342</v>
      </c>
      <c r="H495" s="269">
        <v>2220.483333333334</v>
      </c>
      <c r="I495" s="269">
        <v>2273.1666666666674</v>
      </c>
      <c r="J495" s="269">
        <v>2303.3333333333339</v>
      </c>
      <c r="K495" s="268">
        <v>2243</v>
      </c>
      <c r="L495" s="268">
        <v>2160.15</v>
      </c>
      <c r="M495" s="268">
        <v>0.28626000000000001</v>
      </c>
      <c r="N495" s="1"/>
      <c r="O495" s="1"/>
    </row>
    <row r="496" spans="1:15" ht="12.75" customHeight="1">
      <c r="A496" s="30">
        <v>486</v>
      </c>
      <c r="B496" s="295" t="s">
        <v>127</v>
      </c>
      <c r="C496" s="284">
        <v>9.1</v>
      </c>
      <c r="D496" s="284">
        <v>9.15</v>
      </c>
      <c r="E496" s="269">
        <v>9</v>
      </c>
      <c r="F496" s="269">
        <v>8.9</v>
      </c>
      <c r="G496" s="269">
        <v>8.75</v>
      </c>
      <c r="H496" s="269">
        <v>9.25</v>
      </c>
      <c r="I496" s="269">
        <v>9.4000000000000021</v>
      </c>
      <c r="J496" s="269">
        <v>9.5</v>
      </c>
      <c r="K496" s="268">
        <v>9.3000000000000007</v>
      </c>
      <c r="L496" s="268">
        <v>9.0500000000000007</v>
      </c>
      <c r="M496" s="268">
        <v>1080.5692300000001</v>
      </c>
      <c r="N496" s="1"/>
      <c r="O496" s="1"/>
    </row>
    <row r="497" spans="1:15" ht="12.75" customHeight="1">
      <c r="A497" s="30">
        <v>487</v>
      </c>
      <c r="B497" s="239" t="s">
        <v>211</v>
      </c>
      <c r="C497" s="268">
        <v>899.25</v>
      </c>
      <c r="D497" s="269">
        <v>904.69999999999993</v>
      </c>
      <c r="E497" s="269">
        <v>889.54999999999984</v>
      </c>
      <c r="F497" s="269">
        <v>879.84999999999991</v>
      </c>
      <c r="G497" s="269">
        <v>864.69999999999982</v>
      </c>
      <c r="H497" s="269">
        <v>914.39999999999986</v>
      </c>
      <c r="I497" s="269">
        <v>929.55</v>
      </c>
      <c r="J497" s="269">
        <v>939.24999999999989</v>
      </c>
      <c r="K497" s="268">
        <v>919.85</v>
      </c>
      <c r="L497" s="268">
        <v>895</v>
      </c>
      <c r="M497" s="268">
        <v>15.75244</v>
      </c>
      <c r="N497" s="1"/>
      <c r="O497" s="1"/>
    </row>
    <row r="498" spans="1:15" ht="12.75" customHeight="1">
      <c r="A498" s="30">
        <v>488</v>
      </c>
      <c r="B498" s="239" t="s">
        <v>523</v>
      </c>
      <c r="C498" s="284">
        <v>266.60000000000002</v>
      </c>
      <c r="D498" s="284">
        <v>263.31666666666666</v>
      </c>
      <c r="E498" s="269">
        <v>254.7833333333333</v>
      </c>
      <c r="F498" s="269">
        <v>242.96666666666664</v>
      </c>
      <c r="G498" s="269">
        <v>234.43333333333328</v>
      </c>
      <c r="H498" s="269">
        <v>275.13333333333333</v>
      </c>
      <c r="I498" s="269">
        <v>283.66666666666674</v>
      </c>
      <c r="J498" s="269">
        <v>295.48333333333335</v>
      </c>
      <c r="K498" s="268">
        <v>271.85000000000002</v>
      </c>
      <c r="L498" s="268">
        <v>251.5</v>
      </c>
      <c r="M498" s="268">
        <v>60.170059999999999</v>
      </c>
      <c r="N498" s="1"/>
      <c r="O498" s="1"/>
    </row>
    <row r="499" spans="1:15" ht="12.75" customHeight="1">
      <c r="A499" s="30">
        <v>489</v>
      </c>
      <c r="B499" s="239" t="s">
        <v>524</v>
      </c>
      <c r="C499" s="284">
        <v>80.05</v>
      </c>
      <c r="D499" s="284">
        <v>80.849999999999994</v>
      </c>
      <c r="E499" s="269">
        <v>78.299999999999983</v>
      </c>
      <c r="F499" s="269">
        <v>76.549999999999983</v>
      </c>
      <c r="G499" s="269">
        <v>73.999999999999972</v>
      </c>
      <c r="H499" s="269">
        <v>82.6</v>
      </c>
      <c r="I499" s="269">
        <v>85.15</v>
      </c>
      <c r="J499" s="269">
        <v>86.9</v>
      </c>
      <c r="K499" s="268">
        <v>83.4</v>
      </c>
      <c r="L499" s="268">
        <v>79.099999999999994</v>
      </c>
      <c r="M499" s="268">
        <v>13.868969999999999</v>
      </c>
      <c r="N499" s="1"/>
      <c r="O499" s="1"/>
    </row>
    <row r="500" spans="1:15" ht="12.75" customHeight="1">
      <c r="A500" s="30">
        <v>490</v>
      </c>
      <c r="B500" s="239" t="s">
        <v>525</v>
      </c>
      <c r="C500" s="284">
        <v>673.85</v>
      </c>
      <c r="D500" s="284">
        <v>690.23333333333323</v>
      </c>
      <c r="E500" s="269">
        <v>650.61666666666645</v>
      </c>
      <c r="F500" s="269">
        <v>627.38333333333321</v>
      </c>
      <c r="G500" s="269">
        <v>587.76666666666642</v>
      </c>
      <c r="H500" s="269">
        <v>713.46666666666647</v>
      </c>
      <c r="I500" s="269">
        <v>753.08333333333326</v>
      </c>
      <c r="J500" s="269">
        <v>776.31666666666649</v>
      </c>
      <c r="K500" s="268">
        <v>729.85</v>
      </c>
      <c r="L500" s="268">
        <v>667</v>
      </c>
      <c r="M500" s="268">
        <v>1.9237899999999999</v>
      </c>
      <c r="N500" s="1"/>
      <c r="O500" s="1"/>
    </row>
    <row r="501" spans="1:15" ht="12.75" customHeight="1">
      <c r="A501" s="30">
        <v>491</v>
      </c>
      <c r="B501" s="239" t="s">
        <v>280</v>
      </c>
      <c r="C501" s="284">
        <v>1709.95</v>
      </c>
      <c r="D501" s="284">
        <v>1706.8500000000001</v>
      </c>
      <c r="E501" s="269">
        <v>1682.2500000000002</v>
      </c>
      <c r="F501" s="269">
        <v>1654.5500000000002</v>
      </c>
      <c r="G501" s="269">
        <v>1629.9500000000003</v>
      </c>
      <c r="H501" s="269">
        <v>1734.5500000000002</v>
      </c>
      <c r="I501" s="269">
        <v>1759.15</v>
      </c>
      <c r="J501" s="269">
        <v>1786.8500000000001</v>
      </c>
      <c r="K501" s="268">
        <v>1731.45</v>
      </c>
      <c r="L501" s="268">
        <v>1679.15</v>
      </c>
      <c r="M501" s="268">
        <v>1.0645500000000001</v>
      </c>
      <c r="N501" s="1"/>
      <c r="O501" s="1"/>
    </row>
    <row r="502" spans="1:15" ht="12.75" customHeight="1">
      <c r="A502" s="30">
        <v>492</v>
      </c>
      <c r="B502" s="239" t="s">
        <v>212</v>
      </c>
      <c r="C502" s="284">
        <v>401.95</v>
      </c>
      <c r="D502" s="284">
        <v>401.7166666666667</v>
      </c>
      <c r="E502" s="269">
        <v>397.23333333333341</v>
      </c>
      <c r="F502" s="269">
        <v>392.51666666666671</v>
      </c>
      <c r="G502" s="269">
        <v>388.03333333333342</v>
      </c>
      <c r="H502" s="269">
        <v>406.43333333333339</v>
      </c>
      <c r="I502" s="269">
        <v>410.91666666666674</v>
      </c>
      <c r="J502" s="269">
        <v>415.63333333333338</v>
      </c>
      <c r="K502" s="268">
        <v>406.2</v>
      </c>
      <c r="L502" s="268">
        <v>397</v>
      </c>
      <c r="M502" s="268">
        <v>67.920940000000002</v>
      </c>
      <c r="N502" s="1"/>
      <c r="O502" s="1"/>
    </row>
    <row r="503" spans="1:15" ht="12.75" customHeight="1">
      <c r="A503" s="30">
        <v>493</v>
      </c>
      <c r="B503" s="239" t="s">
        <v>526</v>
      </c>
      <c r="C503" s="284">
        <v>255.7</v>
      </c>
      <c r="D503" s="284">
        <v>257.08333333333331</v>
      </c>
      <c r="E503" s="269">
        <v>252.36666666666662</v>
      </c>
      <c r="F503" s="269">
        <v>249.0333333333333</v>
      </c>
      <c r="G503" s="269">
        <v>244.31666666666661</v>
      </c>
      <c r="H503" s="269">
        <v>260.41666666666663</v>
      </c>
      <c r="I503" s="269">
        <v>265.13333333333333</v>
      </c>
      <c r="J503" s="269">
        <v>268.46666666666664</v>
      </c>
      <c r="K503" s="268">
        <v>261.8</v>
      </c>
      <c r="L503" s="268">
        <v>253.75</v>
      </c>
      <c r="M503" s="268">
        <v>4.8451399999999998</v>
      </c>
      <c r="N503" s="1"/>
      <c r="O503" s="1"/>
    </row>
    <row r="504" spans="1:15" ht="12.75" customHeight="1">
      <c r="A504" s="30">
        <v>494</v>
      </c>
      <c r="B504" s="239" t="s">
        <v>281</v>
      </c>
      <c r="C504" s="284">
        <v>16.350000000000001</v>
      </c>
      <c r="D504" s="284">
        <v>16.483333333333334</v>
      </c>
      <c r="E504" s="269">
        <v>16.166666666666668</v>
      </c>
      <c r="F504" s="269">
        <v>15.983333333333334</v>
      </c>
      <c r="G504" s="269">
        <v>15.666666666666668</v>
      </c>
      <c r="H504" s="269">
        <v>16.666666666666668</v>
      </c>
      <c r="I504" s="269">
        <v>16.983333333333331</v>
      </c>
      <c r="J504" s="269">
        <v>17.166666666666668</v>
      </c>
      <c r="K504" s="268">
        <v>16.8</v>
      </c>
      <c r="L504" s="268">
        <v>16.3</v>
      </c>
      <c r="M504" s="268">
        <v>1030.0742299999999</v>
      </c>
      <c r="N504" s="1"/>
      <c r="O504" s="1"/>
    </row>
    <row r="505" spans="1:15" ht="12.75" customHeight="1">
      <c r="A505" s="30">
        <v>495</v>
      </c>
      <c r="B505" s="239" t="s">
        <v>862</v>
      </c>
      <c r="C505" s="239">
        <v>9644.4</v>
      </c>
      <c r="D505" s="284">
        <v>9615.4666666666672</v>
      </c>
      <c r="E505" s="269">
        <v>9380.9333333333343</v>
      </c>
      <c r="F505" s="269">
        <v>9117.4666666666672</v>
      </c>
      <c r="G505" s="269">
        <v>8882.9333333333343</v>
      </c>
      <c r="H505" s="269">
        <v>9878.9333333333343</v>
      </c>
      <c r="I505" s="269">
        <v>10113.466666666667</v>
      </c>
      <c r="J505" s="269">
        <v>10376.933333333334</v>
      </c>
      <c r="K505" s="268">
        <v>9850</v>
      </c>
      <c r="L505" s="268">
        <v>9352</v>
      </c>
      <c r="M505" s="268">
        <v>0.15075</v>
      </c>
      <c r="N505" s="1"/>
      <c r="O505" s="1"/>
    </row>
    <row r="506" spans="1:15" ht="12.75" customHeight="1">
      <c r="A506" s="30">
        <v>496</v>
      </c>
      <c r="B506" s="239" t="s">
        <v>213</v>
      </c>
      <c r="C506" s="239">
        <v>266.75</v>
      </c>
      <c r="D506" s="284">
        <v>265.61666666666667</v>
      </c>
      <c r="E506" s="269">
        <v>258.98333333333335</v>
      </c>
      <c r="F506" s="269">
        <v>251.2166666666667</v>
      </c>
      <c r="G506" s="269">
        <v>244.58333333333337</v>
      </c>
      <c r="H506" s="269">
        <v>273.38333333333333</v>
      </c>
      <c r="I506" s="269">
        <v>280.01666666666665</v>
      </c>
      <c r="J506" s="269">
        <v>287.7833333333333</v>
      </c>
      <c r="K506" s="268">
        <v>272.25</v>
      </c>
      <c r="L506" s="268">
        <v>257.85000000000002</v>
      </c>
      <c r="M506" s="268">
        <v>139.48567</v>
      </c>
      <c r="N506" s="1"/>
      <c r="O506" s="1"/>
    </row>
    <row r="507" spans="1:15" ht="12.75" customHeight="1">
      <c r="A507" s="30">
        <v>497</v>
      </c>
      <c r="B507" s="239" t="s">
        <v>527</v>
      </c>
      <c r="C507" s="239">
        <v>222.3</v>
      </c>
      <c r="D507" s="284">
        <v>224.20000000000002</v>
      </c>
      <c r="E507" s="269">
        <v>219.60000000000002</v>
      </c>
      <c r="F507" s="269">
        <v>216.9</v>
      </c>
      <c r="G507" s="269">
        <v>212.3</v>
      </c>
      <c r="H507" s="269">
        <v>226.90000000000003</v>
      </c>
      <c r="I507" s="269">
        <v>231.5</v>
      </c>
      <c r="J507" s="269">
        <v>234.20000000000005</v>
      </c>
      <c r="K507" s="268">
        <v>228.8</v>
      </c>
      <c r="L507" s="268">
        <v>221.5</v>
      </c>
      <c r="M507" s="268">
        <v>8.6094600000000003</v>
      </c>
      <c r="N507" s="1"/>
      <c r="O507" s="1"/>
    </row>
    <row r="508" spans="1:15" ht="12.75" customHeight="1">
      <c r="A508" s="30">
        <v>498</v>
      </c>
      <c r="B508" s="239" t="s">
        <v>834</v>
      </c>
      <c r="C508" s="239">
        <v>63.95</v>
      </c>
      <c r="D508" s="284">
        <v>64.283333333333346</v>
      </c>
      <c r="E508" s="269">
        <v>63.116666666666688</v>
      </c>
      <c r="F508" s="269">
        <v>62.283333333333346</v>
      </c>
      <c r="G508" s="269">
        <v>61.116666666666688</v>
      </c>
      <c r="H508" s="269">
        <v>65.116666666666688</v>
      </c>
      <c r="I508" s="269">
        <v>66.283333333333346</v>
      </c>
      <c r="J508" s="269">
        <v>67.116666666666688</v>
      </c>
      <c r="K508" s="268">
        <v>65.45</v>
      </c>
      <c r="L508" s="268">
        <v>63.45</v>
      </c>
      <c r="M508" s="268">
        <v>704.53099999999995</v>
      </c>
      <c r="N508" s="1"/>
      <c r="O508" s="1"/>
    </row>
    <row r="509" spans="1:15" ht="12.75" customHeight="1">
      <c r="A509" s="30">
        <v>499</v>
      </c>
      <c r="B509" s="239" t="s">
        <v>825</v>
      </c>
      <c r="C509" s="284">
        <v>359.85</v>
      </c>
      <c r="D509" s="269">
        <v>359.51666666666665</v>
      </c>
      <c r="E509" s="269">
        <v>355.83333333333331</v>
      </c>
      <c r="F509" s="269">
        <v>351.81666666666666</v>
      </c>
      <c r="G509" s="269">
        <v>348.13333333333333</v>
      </c>
      <c r="H509" s="269">
        <v>363.5333333333333</v>
      </c>
      <c r="I509" s="269">
        <v>367.2166666666667</v>
      </c>
      <c r="J509" s="268">
        <v>371.23333333333329</v>
      </c>
      <c r="K509" s="268">
        <v>363.2</v>
      </c>
      <c r="L509" s="268">
        <v>355.5</v>
      </c>
      <c r="M509" s="239">
        <v>5.8464499999999999</v>
      </c>
      <c r="N509" s="1"/>
      <c r="O509" s="1"/>
    </row>
    <row r="510" spans="1:15" ht="12.75" customHeight="1">
      <c r="A510" s="30">
        <v>500</v>
      </c>
      <c r="B510" s="239" t="s">
        <v>528</v>
      </c>
      <c r="C510" s="284">
        <v>1643.1</v>
      </c>
      <c r="D510" s="269">
        <v>1635.9666666666665</v>
      </c>
      <c r="E510" s="269">
        <v>1617.333333333333</v>
      </c>
      <c r="F510" s="269">
        <v>1591.5666666666666</v>
      </c>
      <c r="G510" s="269">
        <v>1572.9333333333332</v>
      </c>
      <c r="H510" s="269">
        <v>1661.7333333333329</v>
      </c>
      <c r="I510" s="269">
        <v>1680.3666666666666</v>
      </c>
      <c r="J510" s="268">
        <v>1706.1333333333328</v>
      </c>
      <c r="K510" s="268">
        <v>1654.6</v>
      </c>
      <c r="L510" s="268">
        <v>1610.2</v>
      </c>
      <c r="M510" s="239">
        <v>0.96701999999999999</v>
      </c>
      <c r="N510" s="1"/>
      <c r="O510" s="1"/>
    </row>
    <row r="511" spans="1:15" ht="12.75" customHeight="1">
      <c r="B511" s="1" t="s">
        <v>529</v>
      </c>
      <c r="C511" s="1">
        <v>2148.6</v>
      </c>
      <c r="D511" s="1">
        <v>2174.3833333333332</v>
      </c>
      <c r="E511" s="1">
        <v>2106.6666666666665</v>
      </c>
      <c r="F511" s="1">
        <v>2064.7333333333331</v>
      </c>
      <c r="G511" s="1">
        <v>1997.0166666666664</v>
      </c>
      <c r="H511" s="1">
        <v>2216.3166666666666</v>
      </c>
      <c r="I511" s="1">
        <v>2284.0333333333338</v>
      </c>
      <c r="J511" s="1">
        <v>2325.9666666666667</v>
      </c>
      <c r="K511" s="1">
        <v>2242.1</v>
      </c>
      <c r="L511" s="1">
        <v>2132.4499999999998</v>
      </c>
      <c r="M511" s="1">
        <v>0.56118000000000001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75"/>
      <c r="B5" s="476"/>
      <c r="C5" s="475"/>
      <c r="D5" s="476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77" t="s">
        <v>531</v>
      </c>
      <c r="C7" s="476"/>
      <c r="D7" s="7">
        <f>Main!B10</f>
        <v>44824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44823</v>
      </c>
      <c r="B10" s="29">
        <v>540615</v>
      </c>
      <c r="C10" s="28" t="s">
        <v>1089</v>
      </c>
      <c r="D10" s="28" t="s">
        <v>1090</v>
      </c>
      <c r="E10" s="28" t="s">
        <v>541</v>
      </c>
      <c r="F10" s="85">
        <v>624572</v>
      </c>
      <c r="G10" s="29">
        <v>2.06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44823</v>
      </c>
      <c r="B11" s="29">
        <v>540615</v>
      </c>
      <c r="C11" s="28" t="s">
        <v>1089</v>
      </c>
      <c r="D11" s="28" t="s">
        <v>1090</v>
      </c>
      <c r="E11" s="28" t="s">
        <v>540</v>
      </c>
      <c r="F11" s="85">
        <v>624572</v>
      </c>
      <c r="G11" s="29">
        <v>2.0499999999999998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44823</v>
      </c>
      <c r="B12" s="29">
        <v>539570</v>
      </c>
      <c r="C12" s="28" t="s">
        <v>1137</v>
      </c>
      <c r="D12" s="28" t="s">
        <v>1138</v>
      </c>
      <c r="E12" s="28" t="s">
        <v>541</v>
      </c>
      <c r="F12" s="85">
        <v>67200</v>
      </c>
      <c r="G12" s="29">
        <v>2.98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44823</v>
      </c>
      <c r="B13" s="29">
        <v>539570</v>
      </c>
      <c r="C13" s="28" t="s">
        <v>1137</v>
      </c>
      <c r="D13" s="28" t="s">
        <v>1139</v>
      </c>
      <c r="E13" s="28" t="s">
        <v>540</v>
      </c>
      <c r="F13" s="85">
        <v>67200</v>
      </c>
      <c r="G13" s="29">
        <v>2.96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44823</v>
      </c>
      <c r="B14" s="29">
        <v>534064</v>
      </c>
      <c r="C14" s="28" t="s">
        <v>1140</v>
      </c>
      <c r="D14" s="28" t="s">
        <v>1093</v>
      </c>
      <c r="E14" s="28" t="s">
        <v>540</v>
      </c>
      <c r="F14" s="85">
        <v>700000</v>
      </c>
      <c r="G14" s="29">
        <v>46.25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44823</v>
      </c>
      <c r="B15" s="29">
        <v>531156</v>
      </c>
      <c r="C15" s="28" t="s">
        <v>1141</v>
      </c>
      <c r="D15" s="28" t="s">
        <v>1142</v>
      </c>
      <c r="E15" s="28" t="s">
        <v>540</v>
      </c>
      <c r="F15" s="85">
        <v>232667</v>
      </c>
      <c r="G15" s="29">
        <v>36.68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44823</v>
      </c>
      <c r="B16" s="29">
        <v>531300</v>
      </c>
      <c r="C16" s="28" t="s">
        <v>1143</v>
      </c>
      <c r="D16" s="28" t="s">
        <v>1144</v>
      </c>
      <c r="E16" s="28" t="s">
        <v>541</v>
      </c>
      <c r="F16" s="85">
        <v>100000</v>
      </c>
      <c r="G16" s="29">
        <v>4.8099999999999996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44823</v>
      </c>
      <c r="B17" s="29">
        <v>531300</v>
      </c>
      <c r="C17" s="28" t="s">
        <v>1143</v>
      </c>
      <c r="D17" s="28" t="s">
        <v>1145</v>
      </c>
      <c r="E17" s="28" t="s">
        <v>540</v>
      </c>
      <c r="F17" s="85">
        <v>100903</v>
      </c>
      <c r="G17" s="29">
        <v>4.8099999999999996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44823</v>
      </c>
      <c r="B18" s="29">
        <v>540135</v>
      </c>
      <c r="C18" s="28" t="s">
        <v>1146</v>
      </c>
      <c r="D18" s="28" t="s">
        <v>1147</v>
      </c>
      <c r="E18" s="28" t="s">
        <v>541</v>
      </c>
      <c r="F18" s="85">
        <v>2729511</v>
      </c>
      <c r="G18" s="29">
        <v>0.95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44823</v>
      </c>
      <c r="B19" s="29">
        <v>524640</v>
      </c>
      <c r="C19" s="28" t="s">
        <v>1148</v>
      </c>
      <c r="D19" s="28" t="s">
        <v>1149</v>
      </c>
      <c r="E19" s="28" t="s">
        <v>541</v>
      </c>
      <c r="F19" s="85">
        <v>125686</v>
      </c>
      <c r="G19" s="29">
        <v>67.010000000000005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44823</v>
      </c>
      <c r="B20" s="29">
        <v>543439</v>
      </c>
      <c r="C20" s="28" t="s">
        <v>991</v>
      </c>
      <c r="D20" s="28" t="s">
        <v>972</v>
      </c>
      <c r="E20" s="28" t="s">
        <v>540</v>
      </c>
      <c r="F20" s="85">
        <v>14000</v>
      </c>
      <c r="G20" s="29">
        <v>24.32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44823</v>
      </c>
      <c r="B21" s="29">
        <v>543439</v>
      </c>
      <c r="C21" s="28" t="s">
        <v>991</v>
      </c>
      <c r="D21" s="28" t="s">
        <v>972</v>
      </c>
      <c r="E21" s="28" t="s">
        <v>541</v>
      </c>
      <c r="F21" s="85">
        <v>16000</v>
      </c>
      <c r="G21" s="29">
        <v>24.29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44823</v>
      </c>
      <c r="B22" s="29">
        <v>530427</v>
      </c>
      <c r="C22" s="28" t="s">
        <v>1150</v>
      </c>
      <c r="D22" s="28" t="s">
        <v>1151</v>
      </c>
      <c r="E22" s="28" t="s">
        <v>540</v>
      </c>
      <c r="F22" s="85">
        <v>296</v>
      </c>
      <c r="G22" s="29">
        <v>50.79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44823</v>
      </c>
      <c r="B23" s="29">
        <v>530427</v>
      </c>
      <c r="C23" s="28" t="s">
        <v>1150</v>
      </c>
      <c r="D23" s="28" t="s">
        <v>1151</v>
      </c>
      <c r="E23" s="28" t="s">
        <v>541</v>
      </c>
      <c r="F23" s="85">
        <v>25642</v>
      </c>
      <c r="G23" s="29">
        <v>49.86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44823</v>
      </c>
      <c r="B24" s="29">
        <v>538868</v>
      </c>
      <c r="C24" s="28" t="s">
        <v>1152</v>
      </c>
      <c r="D24" s="28" t="s">
        <v>1153</v>
      </c>
      <c r="E24" s="28" t="s">
        <v>540</v>
      </c>
      <c r="F24" s="85">
        <v>36000</v>
      </c>
      <c r="G24" s="29">
        <v>46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44823</v>
      </c>
      <c r="B25" s="29">
        <v>543593</v>
      </c>
      <c r="C25" s="28" t="s">
        <v>1154</v>
      </c>
      <c r="D25" s="28" t="s">
        <v>1155</v>
      </c>
      <c r="E25" s="28" t="s">
        <v>541</v>
      </c>
      <c r="F25" s="85">
        <v>2100000</v>
      </c>
      <c r="G25" s="29">
        <v>171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44823</v>
      </c>
      <c r="B26" s="29">
        <v>543593</v>
      </c>
      <c r="C26" s="28" t="s">
        <v>1154</v>
      </c>
      <c r="D26" s="28" t="s">
        <v>1156</v>
      </c>
      <c r="E26" s="28" t="s">
        <v>541</v>
      </c>
      <c r="F26" s="85">
        <v>3105515</v>
      </c>
      <c r="G26" s="29">
        <v>171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44823</v>
      </c>
      <c r="B27" s="29">
        <v>543593</v>
      </c>
      <c r="C27" s="28" t="s">
        <v>1154</v>
      </c>
      <c r="D27" s="28" t="s">
        <v>1157</v>
      </c>
      <c r="E27" s="28" t="s">
        <v>540</v>
      </c>
      <c r="F27" s="85">
        <v>5205515</v>
      </c>
      <c r="G27" s="29">
        <v>171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44823</v>
      </c>
      <c r="B28" s="29">
        <v>500119</v>
      </c>
      <c r="C28" s="28" t="s">
        <v>1158</v>
      </c>
      <c r="D28" s="28" t="s">
        <v>1157</v>
      </c>
      <c r="E28" s="28" t="s">
        <v>541</v>
      </c>
      <c r="F28" s="85">
        <v>4040716</v>
      </c>
      <c r="G28" s="29">
        <v>220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44823</v>
      </c>
      <c r="B29" s="29">
        <v>500119</v>
      </c>
      <c r="C29" s="28" t="s">
        <v>1158</v>
      </c>
      <c r="D29" s="28" t="s">
        <v>1155</v>
      </c>
      <c r="E29" s="28" t="s">
        <v>540</v>
      </c>
      <c r="F29" s="85">
        <v>1600000</v>
      </c>
      <c r="G29" s="29">
        <v>220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44823</v>
      </c>
      <c r="B30" s="29">
        <v>500119</v>
      </c>
      <c r="C30" s="28" t="s">
        <v>1158</v>
      </c>
      <c r="D30" s="28" t="s">
        <v>1156</v>
      </c>
      <c r="E30" s="28" t="s">
        <v>540</v>
      </c>
      <c r="F30" s="85">
        <v>2440716</v>
      </c>
      <c r="G30" s="29">
        <v>220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44823</v>
      </c>
      <c r="B31" s="29">
        <v>501945</v>
      </c>
      <c r="C31" s="28" t="s">
        <v>1159</v>
      </c>
      <c r="D31" s="28" t="s">
        <v>1160</v>
      </c>
      <c r="E31" s="28" t="s">
        <v>541</v>
      </c>
      <c r="F31" s="85">
        <v>100601</v>
      </c>
      <c r="G31" s="29">
        <v>1.43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44823</v>
      </c>
      <c r="B32" s="29">
        <v>501945</v>
      </c>
      <c r="C32" s="28" t="s">
        <v>1159</v>
      </c>
      <c r="D32" s="28" t="s">
        <v>1161</v>
      </c>
      <c r="E32" s="28" t="s">
        <v>540</v>
      </c>
      <c r="F32" s="85">
        <v>93798</v>
      </c>
      <c r="G32" s="29">
        <v>1.43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44823</v>
      </c>
      <c r="B33" s="29">
        <v>542724</v>
      </c>
      <c r="C33" s="28" t="s">
        <v>1046</v>
      </c>
      <c r="D33" s="28" t="s">
        <v>1162</v>
      </c>
      <c r="E33" s="28" t="s">
        <v>540</v>
      </c>
      <c r="F33" s="85">
        <v>985546</v>
      </c>
      <c r="G33" s="29">
        <v>2.92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44823</v>
      </c>
      <c r="B34" s="29">
        <v>542724</v>
      </c>
      <c r="C34" s="28" t="s">
        <v>1046</v>
      </c>
      <c r="D34" s="28" t="s">
        <v>1162</v>
      </c>
      <c r="E34" s="28" t="s">
        <v>541</v>
      </c>
      <c r="F34" s="85">
        <v>562603</v>
      </c>
      <c r="G34" s="29">
        <v>2.93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44823</v>
      </c>
      <c r="B35" s="29">
        <v>542724</v>
      </c>
      <c r="C35" s="28" t="s">
        <v>1046</v>
      </c>
      <c r="D35" s="28" t="s">
        <v>866</v>
      </c>
      <c r="E35" s="28" t="s">
        <v>541</v>
      </c>
      <c r="F35" s="85">
        <v>311603</v>
      </c>
      <c r="G35" s="29">
        <v>2.92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44823</v>
      </c>
      <c r="B36" s="29">
        <v>543595</v>
      </c>
      <c r="C36" s="28" t="s">
        <v>1091</v>
      </c>
      <c r="D36" s="28" t="s">
        <v>1163</v>
      </c>
      <c r="E36" s="28" t="s">
        <v>540</v>
      </c>
      <c r="F36" s="85">
        <v>9000</v>
      </c>
      <c r="G36" s="29">
        <v>204.4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44823</v>
      </c>
      <c r="B37" s="29">
        <v>543595</v>
      </c>
      <c r="C37" s="28" t="s">
        <v>1091</v>
      </c>
      <c r="D37" s="28" t="s">
        <v>866</v>
      </c>
      <c r="E37" s="28" t="s">
        <v>540</v>
      </c>
      <c r="F37" s="85">
        <v>12000</v>
      </c>
      <c r="G37" s="29">
        <v>204.4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44823</v>
      </c>
      <c r="B38" s="29">
        <v>543595</v>
      </c>
      <c r="C38" s="28" t="s">
        <v>1091</v>
      </c>
      <c r="D38" s="28" t="s">
        <v>1164</v>
      </c>
      <c r="E38" s="28" t="s">
        <v>540</v>
      </c>
      <c r="F38" s="85">
        <v>14000</v>
      </c>
      <c r="G38" s="29">
        <v>202.07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44823</v>
      </c>
      <c r="B39" s="29">
        <v>543444</v>
      </c>
      <c r="C39" s="28" t="s">
        <v>1165</v>
      </c>
      <c r="D39" s="28" t="s">
        <v>1166</v>
      </c>
      <c r="E39" s="28" t="s">
        <v>541</v>
      </c>
      <c r="F39" s="85">
        <v>12000</v>
      </c>
      <c r="G39" s="29">
        <v>28.13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44823</v>
      </c>
      <c r="B40" s="29">
        <v>543444</v>
      </c>
      <c r="C40" s="28" t="s">
        <v>1165</v>
      </c>
      <c r="D40" s="28" t="s">
        <v>1167</v>
      </c>
      <c r="E40" s="28" t="s">
        <v>541</v>
      </c>
      <c r="F40" s="85">
        <v>24000</v>
      </c>
      <c r="G40" s="29">
        <v>27.39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44823</v>
      </c>
      <c r="B41" s="29">
        <v>543444</v>
      </c>
      <c r="C41" s="28" t="s">
        <v>1165</v>
      </c>
      <c r="D41" s="28" t="s">
        <v>1167</v>
      </c>
      <c r="E41" s="28" t="s">
        <v>540</v>
      </c>
      <c r="F41" s="85">
        <v>12000</v>
      </c>
      <c r="G41" s="29">
        <v>28.2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44823</v>
      </c>
      <c r="B42" s="29">
        <v>542802</v>
      </c>
      <c r="C42" s="28" t="s">
        <v>1168</v>
      </c>
      <c r="D42" s="28" t="s">
        <v>1169</v>
      </c>
      <c r="E42" s="28" t="s">
        <v>540</v>
      </c>
      <c r="F42" s="85">
        <v>1040000</v>
      </c>
      <c r="G42" s="29">
        <v>19.28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44823</v>
      </c>
      <c r="B43" s="29">
        <v>543372</v>
      </c>
      <c r="C43" s="28" t="s">
        <v>1170</v>
      </c>
      <c r="D43" s="28" t="s">
        <v>1171</v>
      </c>
      <c r="E43" s="28" t="s">
        <v>540</v>
      </c>
      <c r="F43" s="85">
        <v>10000</v>
      </c>
      <c r="G43" s="29">
        <v>62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44823</v>
      </c>
      <c r="B44" s="29">
        <v>543372</v>
      </c>
      <c r="C44" s="28" t="s">
        <v>1170</v>
      </c>
      <c r="D44" s="28" t="s">
        <v>1172</v>
      </c>
      <c r="E44" s="28" t="s">
        <v>541</v>
      </c>
      <c r="F44" s="85">
        <v>10000</v>
      </c>
      <c r="G44" s="29">
        <v>62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44823</v>
      </c>
      <c r="B45" s="29">
        <v>542666</v>
      </c>
      <c r="C45" s="28" t="s">
        <v>1092</v>
      </c>
      <c r="D45" s="28" t="s">
        <v>1093</v>
      </c>
      <c r="E45" s="28" t="s">
        <v>541</v>
      </c>
      <c r="F45" s="85">
        <v>78466</v>
      </c>
      <c r="G45" s="29">
        <v>44.61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44823</v>
      </c>
      <c r="B46" s="29">
        <v>542850</v>
      </c>
      <c r="C46" s="28" t="s">
        <v>1173</v>
      </c>
      <c r="D46" s="28" t="s">
        <v>1174</v>
      </c>
      <c r="E46" s="28" t="s">
        <v>541</v>
      </c>
      <c r="F46" s="85">
        <v>60000</v>
      </c>
      <c r="G46" s="29">
        <v>84.95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44823</v>
      </c>
      <c r="B47" s="29">
        <v>542850</v>
      </c>
      <c r="C47" s="28" t="s">
        <v>1173</v>
      </c>
      <c r="D47" s="28" t="s">
        <v>1175</v>
      </c>
      <c r="E47" s="28" t="s">
        <v>540</v>
      </c>
      <c r="F47" s="85">
        <v>74000</v>
      </c>
      <c r="G47" s="29">
        <v>84.93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44823</v>
      </c>
      <c r="B48" s="29">
        <v>531301</v>
      </c>
      <c r="C48" s="28" t="s">
        <v>1094</v>
      </c>
      <c r="D48" s="28" t="s">
        <v>1176</v>
      </c>
      <c r="E48" s="28" t="s">
        <v>541</v>
      </c>
      <c r="F48" s="85">
        <v>9971</v>
      </c>
      <c r="G48" s="29">
        <v>67.5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44823</v>
      </c>
      <c r="B49" s="29">
        <v>531301</v>
      </c>
      <c r="C49" s="28" t="s">
        <v>1094</v>
      </c>
      <c r="D49" s="28" t="s">
        <v>1177</v>
      </c>
      <c r="E49" s="28" t="s">
        <v>540</v>
      </c>
      <c r="F49" s="85">
        <v>9912</v>
      </c>
      <c r="G49" s="29">
        <v>67.489999999999995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44823</v>
      </c>
      <c r="B50" s="29">
        <v>524622</v>
      </c>
      <c r="C50" s="28" t="s">
        <v>1178</v>
      </c>
      <c r="D50" s="28" t="s">
        <v>1066</v>
      </c>
      <c r="E50" s="28" t="s">
        <v>541</v>
      </c>
      <c r="F50" s="85">
        <v>253076</v>
      </c>
      <c r="G50" s="29">
        <v>2.38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44823</v>
      </c>
      <c r="B51" s="29">
        <v>524622</v>
      </c>
      <c r="C51" s="28" t="s">
        <v>1178</v>
      </c>
      <c r="D51" s="28" t="s">
        <v>1179</v>
      </c>
      <c r="E51" s="28" t="s">
        <v>540</v>
      </c>
      <c r="F51" s="85">
        <v>110700</v>
      </c>
      <c r="G51" s="29">
        <v>2.38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44823</v>
      </c>
      <c r="B52" s="29">
        <v>540696</v>
      </c>
      <c r="C52" s="28" t="s">
        <v>1096</v>
      </c>
      <c r="D52" s="28" t="s">
        <v>1180</v>
      </c>
      <c r="E52" s="28" t="s">
        <v>541</v>
      </c>
      <c r="F52" s="85">
        <v>16512</v>
      </c>
      <c r="G52" s="29">
        <v>39.409999999999997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44823</v>
      </c>
      <c r="B53" s="29">
        <v>540696</v>
      </c>
      <c r="C53" s="28" t="s">
        <v>1096</v>
      </c>
      <c r="D53" s="28" t="s">
        <v>1181</v>
      </c>
      <c r="E53" s="28" t="s">
        <v>540</v>
      </c>
      <c r="F53" s="85">
        <v>15591</v>
      </c>
      <c r="G53" s="29">
        <v>39.53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44823</v>
      </c>
      <c r="B54" s="29">
        <v>543308</v>
      </c>
      <c r="C54" s="28" t="s">
        <v>783</v>
      </c>
      <c r="D54" s="28" t="s">
        <v>1182</v>
      </c>
      <c r="E54" s="28" t="s">
        <v>541</v>
      </c>
      <c r="F54" s="85">
        <v>1210000</v>
      </c>
      <c r="G54" s="29">
        <v>1250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44823</v>
      </c>
      <c r="B55" s="29">
        <v>543308</v>
      </c>
      <c r="C55" s="28" t="s">
        <v>783</v>
      </c>
      <c r="D55" s="28" t="s">
        <v>1183</v>
      </c>
      <c r="E55" s="28" t="s">
        <v>540</v>
      </c>
      <c r="F55" s="85">
        <v>1210000</v>
      </c>
      <c r="G55" s="29">
        <v>1250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44823</v>
      </c>
      <c r="B56" s="29">
        <v>533602</v>
      </c>
      <c r="C56" s="28" t="s">
        <v>1184</v>
      </c>
      <c r="D56" s="28" t="s">
        <v>1185</v>
      </c>
      <c r="E56" s="28" t="s">
        <v>541</v>
      </c>
      <c r="F56" s="85">
        <v>558122</v>
      </c>
      <c r="G56" s="29">
        <v>11.82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44823</v>
      </c>
      <c r="B57" s="29">
        <v>533602</v>
      </c>
      <c r="C57" s="28" t="s">
        <v>1184</v>
      </c>
      <c r="D57" s="28" t="s">
        <v>1186</v>
      </c>
      <c r="E57" s="28" t="s">
        <v>541</v>
      </c>
      <c r="F57" s="85">
        <v>583944</v>
      </c>
      <c r="G57" s="29">
        <v>11.82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44823</v>
      </c>
      <c r="B58" s="29">
        <v>533602</v>
      </c>
      <c r="C58" s="28" t="s">
        <v>1184</v>
      </c>
      <c r="D58" s="28" t="s">
        <v>1186</v>
      </c>
      <c r="E58" s="28" t="s">
        <v>540</v>
      </c>
      <c r="F58" s="85">
        <v>125068</v>
      </c>
      <c r="G58" s="29">
        <v>11.74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44823</v>
      </c>
      <c r="B59" s="29">
        <v>533602</v>
      </c>
      <c r="C59" s="28" t="s">
        <v>1184</v>
      </c>
      <c r="D59" s="28" t="s">
        <v>1187</v>
      </c>
      <c r="E59" s="28" t="s">
        <v>541</v>
      </c>
      <c r="F59" s="85">
        <v>1582847</v>
      </c>
      <c r="G59" s="29">
        <v>11.82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44823</v>
      </c>
      <c r="B60" s="29">
        <v>531648</v>
      </c>
      <c r="C60" s="28" t="s">
        <v>1188</v>
      </c>
      <c r="D60" s="28" t="s">
        <v>1189</v>
      </c>
      <c r="E60" s="28" t="s">
        <v>541</v>
      </c>
      <c r="F60" s="85">
        <v>107410</v>
      </c>
      <c r="G60" s="29">
        <v>0.94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44823</v>
      </c>
      <c r="B61" s="29">
        <v>539126</v>
      </c>
      <c r="C61" s="28" t="s">
        <v>1190</v>
      </c>
      <c r="D61" s="28" t="s">
        <v>1191</v>
      </c>
      <c r="E61" s="28" t="s">
        <v>540</v>
      </c>
      <c r="F61" s="85">
        <v>1000000</v>
      </c>
      <c r="G61" s="29">
        <v>14.05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44823</v>
      </c>
      <c r="B62" s="29">
        <v>539126</v>
      </c>
      <c r="C62" s="28" t="s">
        <v>1190</v>
      </c>
      <c r="D62" s="28" t="s">
        <v>1191</v>
      </c>
      <c r="E62" s="28" t="s">
        <v>541</v>
      </c>
      <c r="F62" s="85">
        <v>576983</v>
      </c>
      <c r="G62" s="29">
        <v>14.27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44823</v>
      </c>
      <c r="B63" s="29">
        <v>543207</v>
      </c>
      <c r="C63" s="28" t="s">
        <v>1062</v>
      </c>
      <c r="D63" s="28" t="s">
        <v>1063</v>
      </c>
      <c r="E63" s="28" t="s">
        <v>540</v>
      </c>
      <c r="F63" s="85">
        <v>61012</v>
      </c>
      <c r="G63" s="29">
        <v>6.25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44823</v>
      </c>
      <c r="B64" s="29">
        <v>543578</v>
      </c>
      <c r="C64" s="28" t="s">
        <v>992</v>
      </c>
      <c r="D64" s="28" t="s">
        <v>1192</v>
      </c>
      <c r="E64" s="28" t="s">
        <v>541</v>
      </c>
      <c r="F64" s="85">
        <v>16000</v>
      </c>
      <c r="G64" s="29">
        <v>85.01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44823</v>
      </c>
      <c r="B65" s="29">
        <v>543578</v>
      </c>
      <c r="C65" s="28" t="s">
        <v>992</v>
      </c>
      <c r="D65" s="28" t="s">
        <v>1193</v>
      </c>
      <c r="E65" s="28" t="s">
        <v>540</v>
      </c>
      <c r="F65" s="85">
        <v>12000</v>
      </c>
      <c r="G65" s="29">
        <v>84.1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44823</v>
      </c>
      <c r="B66" s="29">
        <v>540198</v>
      </c>
      <c r="C66" s="28" t="s">
        <v>1097</v>
      </c>
      <c r="D66" s="28" t="s">
        <v>1186</v>
      </c>
      <c r="E66" s="28" t="s">
        <v>540</v>
      </c>
      <c r="F66" s="85">
        <v>31988</v>
      </c>
      <c r="G66" s="29">
        <v>56.38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44823</v>
      </c>
      <c r="B67" s="29">
        <v>540198</v>
      </c>
      <c r="C67" s="28" t="s">
        <v>1097</v>
      </c>
      <c r="D67" s="28" t="s">
        <v>1194</v>
      </c>
      <c r="E67" s="28" t="s">
        <v>540</v>
      </c>
      <c r="F67" s="85">
        <v>54666</v>
      </c>
      <c r="G67" s="29">
        <v>56.42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44823</v>
      </c>
      <c r="B68" s="29">
        <v>540198</v>
      </c>
      <c r="C68" s="28" t="s">
        <v>1097</v>
      </c>
      <c r="D68" s="28" t="s">
        <v>1014</v>
      </c>
      <c r="E68" s="28" t="s">
        <v>540</v>
      </c>
      <c r="F68" s="85">
        <v>117122</v>
      </c>
      <c r="G68" s="29">
        <v>56.42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44823</v>
      </c>
      <c r="B69" s="29">
        <v>540198</v>
      </c>
      <c r="C69" s="28" t="s">
        <v>1097</v>
      </c>
      <c r="D69" s="28" t="s">
        <v>1186</v>
      </c>
      <c r="E69" s="28" t="s">
        <v>541</v>
      </c>
      <c r="F69" s="85">
        <v>31988</v>
      </c>
      <c r="G69" s="29">
        <v>56.45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44823</v>
      </c>
      <c r="B70" s="29">
        <v>540198</v>
      </c>
      <c r="C70" s="28" t="s">
        <v>1097</v>
      </c>
      <c r="D70" s="28" t="s">
        <v>1194</v>
      </c>
      <c r="E70" s="28" t="s">
        <v>541</v>
      </c>
      <c r="F70" s="85">
        <v>36786</v>
      </c>
      <c r="G70" s="29">
        <v>56.45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44823</v>
      </c>
      <c r="B71" s="29">
        <v>540198</v>
      </c>
      <c r="C71" s="28" t="s">
        <v>1097</v>
      </c>
      <c r="D71" s="28" t="s">
        <v>1014</v>
      </c>
      <c r="E71" s="28" t="s">
        <v>541</v>
      </c>
      <c r="F71" s="85">
        <v>118440</v>
      </c>
      <c r="G71" s="29">
        <v>56.45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44823</v>
      </c>
      <c r="B72" s="29">
        <v>540198</v>
      </c>
      <c r="C72" s="28" t="s">
        <v>1097</v>
      </c>
      <c r="D72" s="28" t="s">
        <v>1098</v>
      </c>
      <c r="E72" s="28" t="s">
        <v>541</v>
      </c>
      <c r="F72" s="85">
        <v>85000</v>
      </c>
      <c r="G72" s="29">
        <v>56.43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44823</v>
      </c>
      <c r="B73" s="29">
        <v>513403</v>
      </c>
      <c r="C73" s="28" t="s">
        <v>1195</v>
      </c>
      <c r="D73" s="28" t="s">
        <v>1196</v>
      </c>
      <c r="E73" s="28" t="s">
        <v>541</v>
      </c>
      <c r="F73" s="85">
        <v>68000</v>
      </c>
      <c r="G73" s="29">
        <v>6.45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44823</v>
      </c>
      <c r="B74" s="29">
        <v>511557</v>
      </c>
      <c r="C74" s="28" t="s">
        <v>1064</v>
      </c>
      <c r="D74" s="28" t="s">
        <v>1197</v>
      </c>
      <c r="E74" s="28" t="s">
        <v>540</v>
      </c>
      <c r="F74" s="85">
        <v>1200000</v>
      </c>
      <c r="G74" s="29">
        <v>1.6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44823</v>
      </c>
      <c r="B75" s="29">
        <v>511557</v>
      </c>
      <c r="C75" s="28" t="s">
        <v>1064</v>
      </c>
      <c r="D75" s="28" t="s">
        <v>1065</v>
      </c>
      <c r="E75" s="28" t="s">
        <v>541</v>
      </c>
      <c r="F75" s="85">
        <v>1069080</v>
      </c>
      <c r="G75" s="29">
        <v>1.6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44823</v>
      </c>
      <c r="B76" s="29">
        <v>511557</v>
      </c>
      <c r="C76" s="28" t="s">
        <v>1064</v>
      </c>
      <c r="D76" s="28" t="s">
        <v>1198</v>
      </c>
      <c r="E76" s="28" t="s">
        <v>541</v>
      </c>
      <c r="F76" s="85">
        <v>1459066</v>
      </c>
      <c r="G76" s="29">
        <v>1.6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44823</v>
      </c>
      <c r="B77" s="29">
        <v>543590</v>
      </c>
      <c r="C77" s="28" t="s">
        <v>1199</v>
      </c>
      <c r="D77" s="28" t="s">
        <v>1200</v>
      </c>
      <c r="E77" s="28" t="s">
        <v>541</v>
      </c>
      <c r="F77" s="85">
        <v>190000</v>
      </c>
      <c r="G77" s="29">
        <v>70.3</v>
      </c>
      <c r="H77" s="29" t="s">
        <v>306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44823</v>
      </c>
      <c r="B78" s="29">
        <v>543590</v>
      </c>
      <c r="C78" s="28" t="s">
        <v>1199</v>
      </c>
      <c r="D78" s="28" t="s">
        <v>1201</v>
      </c>
      <c r="E78" s="28" t="s">
        <v>540</v>
      </c>
      <c r="F78" s="85">
        <v>300000</v>
      </c>
      <c r="G78" s="29">
        <v>70.3</v>
      </c>
      <c r="H78" s="29" t="s">
        <v>306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44823</v>
      </c>
      <c r="B79" s="29">
        <v>541151</v>
      </c>
      <c r="C79" s="28" t="s">
        <v>1202</v>
      </c>
      <c r="D79" s="28" t="s">
        <v>1203</v>
      </c>
      <c r="E79" s="28" t="s">
        <v>541</v>
      </c>
      <c r="F79" s="85">
        <v>64000</v>
      </c>
      <c r="G79" s="29">
        <v>6.14</v>
      </c>
      <c r="H79" s="29" t="s">
        <v>306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44823</v>
      </c>
      <c r="B80" s="29">
        <v>539584</v>
      </c>
      <c r="C80" s="28" t="s">
        <v>1204</v>
      </c>
      <c r="D80" s="28" t="s">
        <v>1205</v>
      </c>
      <c r="E80" s="28" t="s">
        <v>540</v>
      </c>
      <c r="F80" s="85">
        <v>371000</v>
      </c>
      <c r="G80" s="29">
        <v>1</v>
      </c>
      <c r="H80" s="29" t="s">
        <v>306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44823</v>
      </c>
      <c r="B81" s="29">
        <v>543598</v>
      </c>
      <c r="C81" s="28" t="s">
        <v>1206</v>
      </c>
      <c r="D81" s="28" t="s">
        <v>1207</v>
      </c>
      <c r="E81" s="28" t="s">
        <v>540</v>
      </c>
      <c r="F81" s="85">
        <v>12800</v>
      </c>
      <c r="G81" s="29">
        <v>110.25</v>
      </c>
      <c r="H81" s="29" t="s">
        <v>306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44823</v>
      </c>
      <c r="B82" s="29">
        <v>538923</v>
      </c>
      <c r="C82" s="28" t="s">
        <v>1015</v>
      </c>
      <c r="D82" s="28" t="s">
        <v>1016</v>
      </c>
      <c r="E82" s="28" t="s">
        <v>541</v>
      </c>
      <c r="F82" s="85">
        <v>110000</v>
      </c>
      <c r="G82" s="29">
        <v>32.75</v>
      </c>
      <c r="H82" s="29" t="s">
        <v>306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44823</v>
      </c>
      <c r="B83" s="29">
        <v>519242</v>
      </c>
      <c r="C83" s="28" t="s">
        <v>1099</v>
      </c>
      <c r="D83" s="28" t="s">
        <v>1095</v>
      </c>
      <c r="E83" s="28" t="s">
        <v>540</v>
      </c>
      <c r="F83" s="85">
        <v>20300</v>
      </c>
      <c r="G83" s="29">
        <v>57.85</v>
      </c>
      <c r="H83" s="29" t="s">
        <v>306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44823</v>
      </c>
      <c r="B84" s="29">
        <v>540168</v>
      </c>
      <c r="C84" s="28" t="s">
        <v>1208</v>
      </c>
      <c r="D84" s="28" t="s">
        <v>1209</v>
      </c>
      <c r="E84" s="28" t="s">
        <v>540</v>
      </c>
      <c r="F84" s="85">
        <v>282000</v>
      </c>
      <c r="G84" s="29">
        <v>25</v>
      </c>
      <c r="H84" s="29" t="s">
        <v>306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44823</v>
      </c>
      <c r="B85" s="29">
        <v>540168</v>
      </c>
      <c r="C85" s="28" t="s">
        <v>1208</v>
      </c>
      <c r="D85" s="28" t="s">
        <v>1210</v>
      </c>
      <c r="E85" s="28" t="s">
        <v>540</v>
      </c>
      <c r="F85" s="85">
        <v>2595000</v>
      </c>
      <c r="G85" s="29">
        <v>25</v>
      </c>
      <c r="H85" s="29" t="s">
        <v>306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44823</v>
      </c>
      <c r="B86" s="29">
        <v>540168</v>
      </c>
      <c r="C86" s="28" t="s">
        <v>1208</v>
      </c>
      <c r="D86" s="28" t="s">
        <v>1211</v>
      </c>
      <c r="E86" s="28" t="s">
        <v>541</v>
      </c>
      <c r="F86" s="85">
        <v>2896395</v>
      </c>
      <c r="G86" s="29">
        <v>25</v>
      </c>
      <c r="H86" s="29" t="s">
        <v>306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44823</v>
      </c>
      <c r="B87" s="29">
        <v>511447</v>
      </c>
      <c r="C87" s="28" t="s">
        <v>1212</v>
      </c>
      <c r="D87" s="28" t="s">
        <v>1213</v>
      </c>
      <c r="E87" s="28" t="s">
        <v>540</v>
      </c>
      <c r="F87" s="85">
        <v>145627</v>
      </c>
      <c r="G87" s="29">
        <v>12.4</v>
      </c>
      <c r="H87" s="29" t="s">
        <v>306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44823</v>
      </c>
      <c r="B88" s="29">
        <v>511447</v>
      </c>
      <c r="C88" s="28" t="s">
        <v>1212</v>
      </c>
      <c r="D88" s="28" t="s">
        <v>1214</v>
      </c>
      <c r="E88" s="28" t="s">
        <v>541</v>
      </c>
      <c r="F88" s="85">
        <v>450000</v>
      </c>
      <c r="G88" s="29">
        <v>12.41</v>
      </c>
      <c r="H88" s="29" t="s">
        <v>306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44823</v>
      </c>
      <c r="B89" s="29">
        <v>539310</v>
      </c>
      <c r="C89" s="28" t="s">
        <v>1017</v>
      </c>
      <c r="D89" s="28" t="s">
        <v>1100</v>
      </c>
      <c r="E89" s="28" t="s">
        <v>540</v>
      </c>
      <c r="F89" s="85">
        <v>165392</v>
      </c>
      <c r="G89" s="29">
        <v>70.05</v>
      </c>
      <c r="H89" s="29" t="s">
        <v>306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44823</v>
      </c>
      <c r="B90" s="29">
        <v>539310</v>
      </c>
      <c r="C90" s="28" t="s">
        <v>1017</v>
      </c>
      <c r="D90" s="28" t="s">
        <v>1100</v>
      </c>
      <c r="E90" s="28" t="s">
        <v>541</v>
      </c>
      <c r="F90" s="85">
        <v>208370</v>
      </c>
      <c r="G90" s="29">
        <v>69.92</v>
      </c>
      <c r="H90" s="29" t="s">
        <v>306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44823</v>
      </c>
      <c r="B91" s="29">
        <v>539040</v>
      </c>
      <c r="C91" s="28" t="s">
        <v>1215</v>
      </c>
      <c r="D91" s="28" t="s">
        <v>1216</v>
      </c>
      <c r="E91" s="28" t="s">
        <v>541</v>
      </c>
      <c r="F91" s="85">
        <v>20000</v>
      </c>
      <c r="G91" s="29">
        <v>26.36</v>
      </c>
      <c r="H91" s="29" t="s">
        <v>306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44823</v>
      </c>
      <c r="B92" s="29">
        <v>539040</v>
      </c>
      <c r="C92" s="28" t="s">
        <v>1215</v>
      </c>
      <c r="D92" s="28" t="s">
        <v>1217</v>
      </c>
      <c r="E92" s="28" t="s">
        <v>541</v>
      </c>
      <c r="F92" s="85">
        <v>19176</v>
      </c>
      <c r="G92" s="29">
        <v>26.95</v>
      </c>
      <c r="H92" s="29" t="s">
        <v>306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44823</v>
      </c>
      <c r="B93" s="29">
        <v>539040</v>
      </c>
      <c r="C93" s="28" t="s">
        <v>1215</v>
      </c>
      <c r="D93" s="28" t="s">
        <v>1217</v>
      </c>
      <c r="E93" s="28" t="s">
        <v>540</v>
      </c>
      <c r="F93" s="85">
        <v>862</v>
      </c>
      <c r="G93" s="29">
        <v>25</v>
      </c>
      <c r="H93" s="29" t="s">
        <v>306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44823</v>
      </c>
      <c r="B94" s="29">
        <v>539402</v>
      </c>
      <c r="C94" s="28" t="s">
        <v>1101</v>
      </c>
      <c r="D94" s="28" t="s">
        <v>1102</v>
      </c>
      <c r="E94" s="28" t="s">
        <v>541</v>
      </c>
      <c r="F94" s="85">
        <v>197600</v>
      </c>
      <c r="G94" s="29">
        <v>15.7</v>
      </c>
      <c r="H94" s="29" t="s">
        <v>306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44823</v>
      </c>
      <c r="B95" s="29">
        <v>539402</v>
      </c>
      <c r="C95" s="28" t="s">
        <v>1101</v>
      </c>
      <c r="D95" s="28" t="s">
        <v>1218</v>
      </c>
      <c r="E95" s="28" t="s">
        <v>541</v>
      </c>
      <c r="F95" s="85">
        <v>800000</v>
      </c>
      <c r="G95" s="29">
        <v>15.53</v>
      </c>
      <c r="H95" s="29" t="s">
        <v>306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44823</v>
      </c>
      <c r="B96" s="29">
        <v>539402</v>
      </c>
      <c r="C96" s="28" t="s">
        <v>1101</v>
      </c>
      <c r="D96" s="28" t="s">
        <v>1219</v>
      </c>
      <c r="E96" s="28" t="s">
        <v>540</v>
      </c>
      <c r="F96" s="85">
        <v>343344</v>
      </c>
      <c r="G96" s="29">
        <v>15.54</v>
      </c>
      <c r="H96" s="29" t="s">
        <v>306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44823</v>
      </c>
      <c r="B97" s="29">
        <v>539402</v>
      </c>
      <c r="C97" s="28" t="s">
        <v>1101</v>
      </c>
      <c r="D97" s="28" t="s">
        <v>1220</v>
      </c>
      <c r="E97" s="28" t="s">
        <v>540</v>
      </c>
      <c r="F97" s="85">
        <v>100000</v>
      </c>
      <c r="G97" s="29">
        <v>15.7</v>
      </c>
      <c r="H97" s="29" t="s">
        <v>306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44823</v>
      </c>
      <c r="B98" s="29">
        <v>539402</v>
      </c>
      <c r="C98" s="28" t="s">
        <v>1101</v>
      </c>
      <c r="D98" s="28" t="s">
        <v>1221</v>
      </c>
      <c r="E98" s="28" t="s">
        <v>540</v>
      </c>
      <c r="F98" s="85">
        <v>312700</v>
      </c>
      <c r="G98" s="29">
        <v>15.52</v>
      </c>
      <c r="H98" s="29" t="s">
        <v>306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44823</v>
      </c>
      <c r="B99" s="29">
        <v>539402</v>
      </c>
      <c r="C99" s="28" t="s">
        <v>1101</v>
      </c>
      <c r="D99" s="28" t="s">
        <v>1103</v>
      </c>
      <c r="E99" s="28" t="s">
        <v>540</v>
      </c>
      <c r="F99" s="85">
        <v>76000</v>
      </c>
      <c r="G99" s="29">
        <v>15.7</v>
      </c>
      <c r="H99" s="29" t="s">
        <v>306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44823</v>
      </c>
      <c r="B100" s="29">
        <v>511523</v>
      </c>
      <c r="C100" s="28" t="s">
        <v>1018</v>
      </c>
      <c r="D100" s="28" t="s">
        <v>1222</v>
      </c>
      <c r="E100" s="28" t="s">
        <v>540</v>
      </c>
      <c r="F100" s="85">
        <v>80000</v>
      </c>
      <c r="G100" s="29">
        <v>12.5</v>
      </c>
      <c r="H100" s="29" t="s">
        <v>306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44823</v>
      </c>
      <c r="B101" s="29">
        <v>511523</v>
      </c>
      <c r="C101" s="28" t="s">
        <v>1018</v>
      </c>
      <c r="D101" s="28" t="s">
        <v>1104</v>
      </c>
      <c r="E101" s="28" t="s">
        <v>540</v>
      </c>
      <c r="F101" s="85">
        <v>80000</v>
      </c>
      <c r="G101" s="29">
        <v>12.5</v>
      </c>
      <c r="H101" s="29" t="s">
        <v>306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44823</v>
      </c>
      <c r="B102" s="29">
        <v>511523</v>
      </c>
      <c r="C102" s="28" t="s">
        <v>1018</v>
      </c>
      <c r="D102" s="28" t="s">
        <v>1223</v>
      </c>
      <c r="E102" s="28" t="s">
        <v>541</v>
      </c>
      <c r="F102" s="85">
        <v>77627</v>
      </c>
      <c r="G102" s="29">
        <v>12.5</v>
      </c>
      <c r="H102" s="29" t="s">
        <v>306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44823</v>
      </c>
      <c r="B103" s="29">
        <v>511523</v>
      </c>
      <c r="C103" s="28" t="s">
        <v>1018</v>
      </c>
      <c r="D103" s="28" t="s">
        <v>1105</v>
      </c>
      <c r="E103" s="28" t="s">
        <v>541</v>
      </c>
      <c r="F103" s="85">
        <v>36586</v>
      </c>
      <c r="G103" s="29">
        <v>12.5</v>
      </c>
      <c r="H103" s="29" t="s">
        <v>306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44823</v>
      </c>
      <c r="B104" s="29">
        <v>511523</v>
      </c>
      <c r="C104" s="28" t="s">
        <v>1018</v>
      </c>
      <c r="D104" s="28" t="s">
        <v>1019</v>
      </c>
      <c r="E104" s="28" t="s">
        <v>541</v>
      </c>
      <c r="F104" s="85">
        <v>43414</v>
      </c>
      <c r="G104" s="29">
        <v>12.5</v>
      </c>
      <c r="H104" s="29" t="s">
        <v>306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44823</v>
      </c>
      <c r="B105" s="29">
        <v>534976</v>
      </c>
      <c r="C105" s="28" t="s">
        <v>515</v>
      </c>
      <c r="D105" s="28" t="s">
        <v>1224</v>
      </c>
      <c r="E105" s="28" t="s">
        <v>541</v>
      </c>
      <c r="F105" s="85">
        <v>303000</v>
      </c>
      <c r="G105" s="29">
        <v>2915.04</v>
      </c>
      <c r="H105" s="29" t="s">
        <v>306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44823</v>
      </c>
      <c r="B106" s="29">
        <v>534976</v>
      </c>
      <c r="C106" s="28" t="s">
        <v>515</v>
      </c>
      <c r="D106" s="28" t="s">
        <v>1225</v>
      </c>
      <c r="E106" s="28" t="s">
        <v>540</v>
      </c>
      <c r="F106" s="85">
        <v>288299</v>
      </c>
      <c r="G106" s="29">
        <v>2914.99</v>
      </c>
      <c r="H106" s="29" t="s">
        <v>306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44823</v>
      </c>
      <c r="B107" s="29">
        <v>539337</v>
      </c>
      <c r="C107" s="28" t="s">
        <v>1226</v>
      </c>
      <c r="D107" s="28" t="s">
        <v>1227</v>
      </c>
      <c r="E107" s="28" t="s">
        <v>541</v>
      </c>
      <c r="F107" s="85">
        <v>65800</v>
      </c>
      <c r="G107" s="29">
        <v>196.2</v>
      </c>
      <c r="H107" s="29" t="s">
        <v>306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44823</v>
      </c>
      <c r="B108" s="29">
        <v>524661</v>
      </c>
      <c r="C108" s="28" t="s">
        <v>1228</v>
      </c>
      <c r="D108" s="28" t="s">
        <v>1229</v>
      </c>
      <c r="E108" s="28" t="s">
        <v>541</v>
      </c>
      <c r="F108" s="85">
        <v>215200</v>
      </c>
      <c r="G108" s="29">
        <v>8.91</v>
      </c>
      <c r="H108" s="29" t="s">
        <v>306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44823</v>
      </c>
      <c r="B109" s="29">
        <v>524661</v>
      </c>
      <c r="C109" s="28" t="s">
        <v>1228</v>
      </c>
      <c r="D109" s="28" t="s">
        <v>1230</v>
      </c>
      <c r="E109" s="28" t="s">
        <v>541</v>
      </c>
      <c r="F109" s="85">
        <v>270000</v>
      </c>
      <c r="G109" s="29">
        <v>8.91</v>
      </c>
      <c r="H109" s="29" t="s">
        <v>306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44823</v>
      </c>
      <c r="B110" s="29">
        <v>524661</v>
      </c>
      <c r="C110" s="28" t="s">
        <v>1228</v>
      </c>
      <c r="D110" s="28" t="s">
        <v>1231</v>
      </c>
      <c r="E110" s="28" t="s">
        <v>541</v>
      </c>
      <c r="F110" s="85">
        <v>75097</v>
      </c>
      <c r="G110" s="29">
        <v>8.98</v>
      </c>
      <c r="H110" s="29" t="s">
        <v>306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44823</v>
      </c>
      <c r="B111" s="29">
        <v>524661</v>
      </c>
      <c r="C111" s="28" t="s">
        <v>1228</v>
      </c>
      <c r="D111" s="28" t="s">
        <v>1232</v>
      </c>
      <c r="E111" s="28" t="s">
        <v>541</v>
      </c>
      <c r="F111" s="85">
        <v>76000</v>
      </c>
      <c r="G111" s="29">
        <v>8.98</v>
      </c>
      <c r="H111" s="29" t="s">
        <v>306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44823</v>
      </c>
      <c r="B112" s="29">
        <v>524661</v>
      </c>
      <c r="C112" s="28" t="s">
        <v>1228</v>
      </c>
      <c r="D112" s="28" t="s">
        <v>1233</v>
      </c>
      <c r="E112" s="28" t="s">
        <v>540</v>
      </c>
      <c r="F112" s="85">
        <v>89812</v>
      </c>
      <c r="G112" s="29">
        <v>8.91</v>
      </c>
      <c r="H112" s="29" t="s">
        <v>306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44823</v>
      </c>
      <c r="B113" s="29">
        <v>524661</v>
      </c>
      <c r="C113" s="28" t="s">
        <v>1228</v>
      </c>
      <c r="D113" s="28" t="s">
        <v>1234</v>
      </c>
      <c r="E113" s="28" t="s">
        <v>540</v>
      </c>
      <c r="F113" s="85">
        <v>163814</v>
      </c>
      <c r="G113" s="29">
        <v>8.9</v>
      </c>
      <c r="H113" s="29" t="s">
        <v>306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44823</v>
      </c>
      <c r="B114" s="29">
        <v>524661</v>
      </c>
      <c r="C114" s="28" t="s">
        <v>1228</v>
      </c>
      <c r="D114" s="28" t="s">
        <v>1233</v>
      </c>
      <c r="E114" s="28" t="s">
        <v>541</v>
      </c>
      <c r="F114" s="85">
        <v>110</v>
      </c>
      <c r="G114" s="29">
        <v>8.98</v>
      </c>
      <c r="H114" s="29" t="s">
        <v>306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44823</v>
      </c>
      <c r="B115" s="29">
        <v>524661</v>
      </c>
      <c r="C115" s="28" t="s">
        <v>1228</v>
      </c>
      <c r="D115" s="28" t="s">
        <v>1234</v>
      </c>
      <c r="E115" s="28" t="s">
        <v>541</v>
      </c>
      <c r="F115" s="85">
        <v>37743</v>
      </c>
      <c r="G115" s="29">
        <v>8.94</v>
      </c>
      <c r="H115" s="29" t="s">
        <v>306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44823</v>
      </c>
      <c r="B116" s="29">
        <v>524661</v>
      </c>
      <c r="C116" s="28" t="s">
        <v>1228</v>
      </c>
      <c r="D116" s="28" t="s">
        <v>1235</v>
      </c>
      <c r="E116" s="28" t="s">
        <v>540</v>
      </c>
      <c r="F116" s="85">
        <v>186108</v>
      </c>
      <c r="G116" s="29">
        <v>8.91</v>
      </c>
      <c r="H116" s="29" t="s">
        <v>306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44823</v>
      </c>
      <c r="B117" s="29" t="s">
        <v>294</v>
      </c>
      <c r="C117" s="28" t="s">
        <v>1236</v>
      </c>
      <c r="D117" s="28" t="s">
        <v>1237</v>
      </c>
      <c r="E117" s="28" t="s">
        <v>540</v>
      </c>
      <c r="F117" s="85">
        <v>2911630</v>
      </c>
      <c r="G117" s="29">
        <v>270.02999999999997</v>
      </c>
      <c r="H117" s="29" t="s">
        <v>816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44823</v>
      </c>
      <c r="B118" s="29" t="s">
        <v>1238</v>
      </c>
      <c r="C118" s="28" t="s">
        <v>1239</v>
      </c>
      <c r="D118" s="28" t="s">
        <v>1240</v>
      </c>
      <c r="E118" s="28" t="s">
        <v>540</v>
      </c>
      <c r="F118" s="85">
        <v>89511</v>
      </c>
      <c r="G118" s="29">
        <v>40.020000000000003</v>
      </c>
      <c r="H118" s="29" t="s">
        <v>816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44823</v>
      </c>
      <c r="B119" s="29" t="s">
        <v>1241</v>
      </c>
      <c r="C119" s="28" t="s">
        <v>1242</v>
      </c>
      <c r="D119" s="28" t="s">
        <v>1243</v>
      </c>
      <c r="E119" s="28" t="s">
        <v>540</v>
      </c>
      <c r="F119" s="85">
        <v>78907</v>
      </c>
      <c r="G119" s="29">
        <v>60</v>
      </c>
      <c r="H119" s="29" t="s">
        <v>816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44823</v>
      </c>
      <c r="B120" s="29" t="s">
        <v>1244</v>
      </c>
      <c r="C120" s="28" t="s">
        <v>1245</v>
      </c>
      <c r="D120" s="28" t="s">
        <v>1246</v>
      </c>
      <c r="E120" s="28" t="s">
        <v>540</v>
      </c>
      <c r="F120" s="85">
        <v>129200</v>
      </c>
      <c r="G120" s="29">
        <v>174.47</v>
      </c>
      <c r="H120" s="29" t="s">
        <v>816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44823</v>
      </c>
      <c r="B121" s="29" t="s">
        <v>1244</v>
      </c>
      <c r="C121" s="28" t="s">
        <v>1245</v>
      </c>
      <c r="D121" s="28" t="s">
        <v>868</v>
      </c>
      <c r="E121" s="28" t="s">
        <v>540</v>
      </c>
      <c r="F121" s="85">
        <v>176087</v>
      </c>
      <c r="G121" s="29">
        <v>170.55</v>
      </c>
      <c r="H121" s="29" t="s">
        <v>816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44823</v>
      </c>
      <c r="B122" s="29" t="s">
        <v>325</v>
      </c>
      <c r="C122" s="28" t="s">
        <v>1106</v>
      </c>
      <c r="D122" s="28" t="s">
        <v>868</v>
      </c>
      <c r="E122" s="28" t="s">
        <v>540</v>
      </c>
      <c r="F122" s="85">
        <v>267161</v>
      </c>
      <c r="G122" s="29">
        <v>1665.63</v>
      </c>
      <c r="H122" s="29" t="s">
        <v>816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44823</v>
      </c>
      <c r="B123" s="29" t="s">
        <v>1115</v>
      </c>
      <c r="C123" s="28" t="s">
        <v>1116</v>
      </c>
      <c r="D123" s="28" t="s">
        <v>1247</v>
      </c>
      <c r="E123" s="28" t="s">
        <v>540</v>
      </c>
      <c r="F123" s="85">
        <v>20000</v>
      </c>
      <c r="G123" s="29">
        <v>101.96</v>
      </c>
      <c r="H123" s="29" t="s">
        <v>816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44823</v>
      </c>
      <c r="B124" s="29" t="s">
        <v>1068</v>
      </c>
      <c r="C124" s="28" t="s">
        <v>1069</v>
      </c>
      <c r="D124" s="28" t="s">
        <v>1020</v>
      </c>
      <c r="E124" s="28" t="s">
        <v>540</v>
      </c>
      <c r="F124" s="85">
        <v>378350</v>
      </c>
      <c r="G124" s="29">
        <v>3.3</v>
      </c>
      <c r="H124" s="29" t="s">
        <v>816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44823</v>
      </c>
      <c r="B125" s="29" t="s">
        <v>391</v>
      </c>
      <c r="C125" s="28" t="s">
        <v>1107</v>
      </c>
      <c r="D125" s="28" t="s">
        <v>1047</v>
      </c>
      <c r="E125" s="28" t="s">
        <v>540</v>
      </c>
      <c r="F125" s="85">
        <v>1602266</v>
      </c>
      <c r="G125" s="29">
        <v>278.77</v>
      </c>
      <c r="H125" s="29" t="s">
        <v>816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44823</v>
      </c>
      <c r="B126" s="29" t="s">
        <v>1248</v>
      </c>
      <c r="C126" s="28" t="s">
        <v>1249</v>
      </c>
      <c r="D126" s="28" t="s">
        <v>868</v>
      </c>
      <c r="E126" s="28" t="s">
        <v>540</v>
      </c>
      <c r="F126" s="85">
        <v>1280424</v>
      </c>
      <c r="G126" s="29">
        <v>186.85</v>
      </c>
      <c r="H126" s="29" t="s">
        <v>816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44823</v>
      </c>
      <c r="B127" s="29" t="s">
        <v>1110</v>
      </c>
      <c r="C127" s="28" t="s">
        <v>1111</v>
      </c>
      <c r="D127" s="28" t="s">
        <v>1250</v>
      </c>
      <c r="E127" s="28" t="s">
        <v>540</v>
      </c>
      <c r="F127" s="85">
        <v>1700000</v>
      </c>
      <c r="G127" s="29">
        <v>34.25</v>
      </c>
      <c r="H127" s="29" t="s">
        <v>816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44823</v>
      </c>
      <c r="B128" s="29" t="s">
        <v>1251</v>
      </c>
      <c r="C128" s="28" t="s">
        <v>1252</v>
      </c>
      <c r="D128" s="28" t="s">
        <v>1253</v>
      </c>
      <c r="E128" s="28" t="s">
        <v>540</v>
      </c>
      <c r="F128" s="85">
        <v>108000</v>
      </c>
      <c r="G128" s="29">
        <v>55.8</v>
      </c>
      <c r="H128" s="29" t="s">
        <v>816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44823</v>
      </c>
      <c r="B129" s="29" t="s">
        <v>1251</v>
      </c>
      <c r="C129" s="28" t="s">
        <v>1252</v>
      </c>
      <c r="D129" s="28" t="s">
        <v>1254</v>
      </c>
      <c r="E129" s="28" t="s">
        <v>540</v>
      </c>
      <c r="F129" s="85">
        <v>90000</v>
      </c>
      <c r="G129" s="29">
        <v>51.35</v>
      </c>
      <c r="H129" s="29" t="s">
        <v>816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44823</v>
      </c>
      <c r="B130" s="29" t="s">
        <v>1251</v>
      </c>
      <c r="C130" s="28" t="s">
        <v>1252</v>
      </c>
      <c r="D130" s="28" t="s">
        <v>1255</v>
      </c>
      <c r="E130" s="28" t="s">
        <v>540</v>
      </c>
      <c r="F130" s="85">
        <v>126000</v>
      </c>
      <c r="G130" s="29">
        <v>54</v>
      </c>
      <c r="H130" s="29" t="s">
        <v>816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44823</v>
      </c>
      <c r="B131" s="29" t="s">
        <v>1251</v>
      </c>
      <c r="C131" s="28" t="s">
        <v>1252</v>
      </c>
      <c r="D131" s="28" t="s">
        <v>1067</v>
      </c>
      <c r="E131" s="28" t="s">
        <v>540</v>
      </c>
      <c r="F131" s="85">
        <v>75000</v>
      </c>
      <c r="G131" s="29">
        <v>52.5</v>
      </c>
      <c r="H131" s="29" t="s">
        <v>816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44823</v>
      </c>
      <c r="B132" s="29" t="s">
        <v>1251</v>
      </c>
      <c r="C132" s="28" t="s">
        <v>1252</v>
      </c>
      <c r="D132" s="28" t="s">
        <v>1256</v>
      </c>
      <c r="E132" s="28" t="s">
        <v>540</v>
      </c>
      <c r="F132" s="85">
        <v>75000</v>
      </c>
      <c r="G132" s="29">
        <v>53.68</v>
      </c>
      <c r="H132" s="29" t="s">
        <v>816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44823</v>
      </c>
      <c r="B133" s="29" t="s">
        <v>1257</v>
      </c>
      <c r="C133" s="28" t="s">
        <v>1258</v>
      </c>
      <c r="D133" s="28" t="s">
        <v>1259</v>
      </c>
      <c r="E133" s="28" t="s">
        <v>540</v>
      </c>
      <c r="F133" s="85">
        <v>1704738</v>
      </c>
      <c r="G133" s="29">
        <v>76.38</v>
      </c>
      <c r="H133" s="29" t="s">
        <v>816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44823</v>
      </c>
      <c r="B134" s="29" t="s">
        <v>902</v>
      </c>
      <c r="C134" s="28" t="s">
        <v>903</v>
      </c>
      <c r="D134" s="28" t="s">
        <v>1047</v>
      </c>
      <c r="E134" s="28" t="s">
        <v>540</v>
      </c>
      <c r="F134" s="85">
        <v>141217</v>
      </c>
      <c r="G134" s="29">
        <v>1167.98</v>
      </c>
      <c r="H134" s="29" t="s">
        <v>816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44823</v>
      </c>
      <c r="B135" s="29" t="s">
        <v>902</v>
      </c>
      <c r="C135" s="28" t="s">
        <v>903</v>
      </c>
      <c r="D135" s="28" t="s">
        <v>1260</v>
      </c>
      <c r="E135" s="28" t="s">
        <v>540</v>
      </c>
      <c r="F135" s="85">
        <v>100071</v>
      </c>
      <c r="G135" s="29">
        <v>1191.19</v>
      </c>
      <c r="H135" s="29" t="s">
        <v>816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44823</v>
      </c>
      <c r="B136" s="29" t="s">
        <v>902</v>
      </c>
      <c r="C136" s="28" t="s">
        <v>903</v>
      </c>
      <c r="D136" s="28" t="s">
        <v>868</v>
      </c>
      <c r="E136" s="28" t="s">
        <v>540</v>
      </c>
      <c r="F136" s="85">
        <v>188636</v>
      </c>
      <c r="G136" s="29">
        <v>1170.3</v>
      </c>
      <c r="H136" s="29" t="s">
        <v>816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44823</v>
      </c>
      <c r="B137" s="29" t="s">
        <v>902</v>
      </c>
      <c r="C137" s="28" t="s">
        <v>903</v>
      </c>
      <c r="D137" s="28" t="s">
        <v>1048</v>
      </c>
      <c r="E137" s="28" t="s">
        <v>540</v>
      </c>
      <c r="F137" s="85">
        <v>90160</v>
      </c>
      <c r="G137" s="29">
        <v>1163.2</v>
      </c>
      <c r="H137" s="29" t="s">
        <v>816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44823</v>
      </c>
      <c r="B138" s="29" t="s">
        <v>1261</v>
      </c>
      <c r="C138" s="28" t="s">
        <v>1262</v>
      </c>
      <c r="D138" s="28" t="s">
        <v>1263</v>
      </c>
      <c r="E138" s="28" t="s">
        <v>540</v>
      </c>
      <c r="F138" s="85">
        <v>56321</v>
      </c>
      <c r="G138" s="29">
        <v>29.78</v>
      </c>
      <c r="H138" s="29" t="s">
        <v>816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44823</v>
      </c>
      <c r="B139" s="29" t="s">
        <v>1261</v>
      </c>
      <c r="C139" s="28" t="s">
        <v>1262</v>
      </c>
      <c r="D139" s="28" t="s">
        <v>1264</v>
      </c>
      <c r="E139" s="28" t="s">
        <v>540</v>
      </c>
      <c r="F139" s="85">
        <v>55000</v>
      </c>
      <c r="G139" s="29">
        <v>31.3</v>
      </c>
      <c r="H139" s="29" t="s">
        <v>816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44823</v>
      </c>
      <c r="B140" s="29" t="s">
        <v>1265</v>
      </c>
      <c r="C140" s="28" t="s">
        <v>1266</v>
      </c>
      <c r="D140" s="28" t="s">
        <v>1267</v>
      </c>
      <c r="E140" s="28" t="s">
        <v>540</v>
      </c>
      <c r="F140" s="85">
        <v>48000</v>
      </c>
      <c r="G140" s="29">
        <v>43</v>
      </c>
      <c r="H140" s="29" t="s">
        <v>816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44823</v>
      </c>
      <c r="B141" s="29" t="s">
        <v>1268</v>
      </c>
      <c r="C141" s="28" t="s">
        <v>1269</v>
      </c>
      <c r="D141" s="28" t="s">
        <v>957</v>
      </c>
      <c r="E141" s="28" t="s">
        <v>540</v>
      </c>
      <c r="F141" s="85">
        <v>231939</v>
      </c>
      <c r="G141" s="29">
        <v>142.11000000000001</v>
      </c>
      <c r="H141" s="29" t="s">
        <v>816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44823</v>
      </c>
      <c r="B142" s="29" t="s">
        <v>1268</v>
      </c>
      <c r="C142" s="28" t="s">
        <v>1269</v>
      </c>
      <c r="D142" s="28" t="s">
        <v>1270</v>
      </c>
      <c r="E142" s="28" t="s">
        <v>540</v>
      </c>
      <c r="F142" s="85">
        <v>10</v>
      </c>
      <c r="G142" s="29">
        <v>128.4</v>
      </c>
      <c r="H142" s="29" t="s">
        <v>816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44823</v>
      </c>
      <c r="B143" s="29" t="s">
        <v>294</v>
      </c>
      <c r="C143" s="28" t="s">
        <v>1236</v>
      </c>
      <c r="D143" s="28" t="s">
        <v>1271</v>
      </c>
      <c r="E143" s="28" t="s">
        <v>541</v>
      </c>
      <c r="F143" s="85">
        <v>2573500</v>
      </c>
      <c r="G143" s="29">
        <v>270.04000000000002</v>
      </c>
      <c r="H143" s="29" t="s">
        <v>816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44823</v>
      </c>
      <c r="B144" s="29" t="s">
        <v>1238</v>
      </c>
      <c r="C144" s="28" t="s">
        <v>1239</v>
      </c>
      <c r="D144" s="28" t="s">
        <v>1240</v>
      </c>
      <c r="E144" s="28" t="s">
        <v>541</v>
      </c>
      <c r="F144" s="85">
        <v>89511</v>
      </c>
      <c r="G144" s="29">
        <v>40.18</v>
      </c>
      <c r="H144" s="29" t="s">
        <v>816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44823</v>
      </c>
      <c r="B145" s="29" t="s">
        <v>1241</v>
      </c>
      <c r="C145" s="28" t="s">
        <v>1242</v>
      </c>
      <c r="D145" s="28" t="s">
        <v>1272</v>
      </c>
      <c r="E145" s="28" t="s">
        <v>541</v>
      </c>
      <c r="F145" s="85">
        <v>100000</v>
      </c>
      <c r="G145" s="29">
        <v>60</v>
      </c>
      <c r="H145" s="29" t="s">
        <v>816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44823</v>
      </c>
      <c r="B146" s="29" t="s">
        <v>1244</v>
      </c>
      <c r="C146" s="28" t="s">
        <v>1245</v>
      </c>
      <c r="D146" s="28" t="s">
        <v>1246</v>
      </c>
      <c r="E146" s="28" t="s">
        <v>541</v>
      </c>
      <c r="F146" s="85">
        <v>129951</v>
      </c>
      <c r="G146" s="29">
        <v>173.06</v>
      </c>
      <c r="H146" s="29" t="s">
        <v>816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44823</v>
      </c>
      <c r="B147" s="29" t="s">
        <v>1244</v>
      </c>
      <c r="C147" s="28" t="s">
        <v>1245</v>
      </c>
      <c r="D147" s="28" t="s">
        <v>868</v>
      </c>
      <c r="E147" s="28" t="s">
        <v>541</v>
      </c>
      <c r="F147" s="85">
        <v>176087</v>
      </c>
      <c r="G147" s="29">
        <v>170.7</v>
      </c>
      <c r="H147" s="29" t="s">
        <v>816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44823</v>
      </c>
      <c r="B148" s="29" t="s">
        <v>325</v>
      </c>
      <c r="C148" s="28" t="s">
        <v>1106</v>
      </c>
      <c r="D148" s="28" t="s">
        <v>868</v>
      </c>
      <c r="E148" s="28" t="s">
        <v>541</v>
      </c>
      <c r="F148" s="85">
        <v>267161</v>
      </c>
      <c r="G148" s="29">
        <v>1668.84</v>
      </c>
      <c r="H148" s="29" t="s">
        <v>816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44823</v>
      </c>
      <c r="B149" s="29" t="s">
        <v>1115</v>
      </c>
      <c r="C149" s="28" t="s">
        <v>1116</v>
      </c>
      <c r="D149" s="28" t="s">
        <v>1117</v>
      </c>
      <c r="E149" s="28" t="s">
        <v>541</v>
      </c>
      <c r="F149" s="85">
        <v>25558</v>
      </c>
      <c r="G149" s="29">
        <v>101.72</v>
      </c>
      <c r="H149" s="29" t="s">
        <v>816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44823</v>
      </c>
      <c r="B150" s="29" t="s">
        <v>1273</v>
      </c>
      <c r="C150" s="28" t="s">
        <v>1274</v>
      </c>
      <c r="D150" s="28" t="s">
        <v>1275</v>
      </c>
      <c r="E150" s="28" t="s">
        <v>541</v>
      </c>
      <c r="F150" s="85">
        <v>52641</v>
      </c>
      <c r="G150" s="29">
        <v>151</v>
      </c>
      <c r="H150" s="29" t="s">
        <v>816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44823</v>
      </c>
      <c r="B151" s="29" t="s">
        <v>1068</v>
      </c>
      <c r="C151" s="28" t="s">
        <v>1069</v>
      </c>
      <c r="D151" s="28" t="s">
        <v>1020</v>
      </c>
      <c r="E151" s="28" t="s">
        <v>541</v>
      </c>
      <c r="F151" s="85">
        <v>1312827</v>
      </c>
      <c r="G151" s="29">
        <v>3.26</v>
      </c>
      <c r="H151" s="29" t="s">
        <v>816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44823</v>
      </c>
      <c r="B152" s="29" t="s">
        <v>1276</v>
      </c>
      <c r="C152" s="28" t="s">
        <v>1277</v>
      </c>
      <c r="D152" s="28" t="s">
        <v>1278</v>
      </c>
      <c r="E152" s="28" t="s">
        <v>541</v>
      </c>
      <c r="F152" s="85">
        <v>92756</v>
      </c>
      <c r="G152" s="29">
        <v>72.400000000000006</v>
      </c>
      <c r="H152" s="29" t="s">
        <v>816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44823</v>
      </c>
      <c r="B153" s="29" t="s">
        <v>391</v>
      </c>
      <c r="C153" s="28" t="s">
        <v>1107</v>
      </c>
      <c r="D153" s="28" t="s">
        <v>1047</v>
      </c>
      <c r="E153" s="28" t="s">
        <v>541</v>
      </c>
      <c r="F153" s="85">
        <v>1605509</v>
      </c>
      <c r="G153" s="29">
        <v>279.29000000000002</v>
      </c>
      <c r="H153" s="29" t="s">
        <v>816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44823</v>
      </c>
      <c r="B154" s="29" t="s">
        <v>1248</v>
      </c>
      <c r="C154" s="28" t="s">
        <v>1249</v>
      </c>
      <c r="D154" s="28" t="s">
        <v>868</v>
      </c>
      <c r="E154" s="28" t="s">
        <v>541</v>
      </c>
      <c r="F154" s="85">
        <v>1280424</v>
      </c>
      <c r="G154" s="29">
        <v>186.66</v>
      </c>
      <c r="H154" s="29" t="s">
        <v>816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44823</v>
      </c>
      <c r="B155" s="29" t="s">
        <v>1279</v>
      </c>
      <c r="C155" s="28" t="s">
        <v>1280</v>
      </c>
      <c r="D155" s="28" t="s">
        <v>1281</v>
      </c>
      <c r="E155" s="28" t="s">
        <v>541</v>
      </c>
      <c r="F155" s="85">
        <v>105000</v>
      </c>
      <c r="G155" s="29">
        <v>9.61</v>
      </c>
      <c r="H155" s="29" t="s">
        <v>816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44823</v>
      </c>
      <c r="B156" s="29" t="s">
        <v>1282</v>
      </c>
      <c r="C156" s="28" t="s">
        <v>1283</v>
      </c>
      <c r="D156" s="28" t="s">
        <v>1284</v>
      </c>
      <c r="E156" s="28" t="s">
        <v>541</v>
      </c>
      <c r="F156" s="85">
        <v>52665</v>
      </c>
      <c r="G156" s="29">
        <v>106.15</v>
      </c>
      <c r="H156" s="29" t="s">
        <v>816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44823</v>
      </c>
      <c r="B157" s="29" t="s">
        <v>1285</v>
      </c>
      <c r="C157" s="28" t="s">
        <v>1286</v>
      </c>
      <c r="D157" s="28" t="s">
        <v>1287</v>
      </c>
      <c r="E157" s="28" t="s">
        <v>541</v>
      </c>
      <c r="F157" s="85">
        <v>186000</v>
      </c>
      <c r="G157" s="29">
        <v>400.08</v>
      </c>
      <c r="H157" s="29" t="s">
        <v>816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44823</v>
      </c>
      <c r="B158" s="29" t="s">
        <v>1108</v>
      </c>
      <c r="C158" s="28" t="s">
        <v>1109</v>
      </c>
      <c r="D158" s="28" t="s">
        <v>1118</v>
      </c>
      <c r="E158" s="28" t="s">
        <v>541</v>
      </c>
      <c r="F158" s="85">
        <v>279830</v>
      </c>
      <c r="G158" s="29">
        <v>373.1</v>
      </c>
      <c r="H158" s="29" t="s">
        <v>816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44823</v>
      </c>
      <c r="B159" s="29" t="s">
        <v>1119</v>
      </c>
      <c r="C159" s="28" t="s">
        <v>1120</v>
      </c>
      <c r="D159" s="28" t="s">
        <v>1121</v>
      </c>
      <c r="E159" s="28" t="s">
        <v>541</v>
      </c>
      <c r="F159" s="85">
        <v>93224</v>
      </c>
      <c r="G159" s="29">
        <v>31.1</v>
      </c>
      <c r="H159" s="29" t="s">
        <v>816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44823</v>
      </c>
      <c r="B160" s="29" t="s">
        <v>1110</v>
      </c>
      <c r="C160" s="28" t="s">
        <v>1111</v>
      </c>
      <c r="D160" s="28" t="s">
        <v>1112</v>
      </c>
      <c r="E160" s="28" t="s">
        <v>541</v>
      </c>
      <c r="F160" s="85">
        <v>700000</v>
      </c>
      <c r="G160" s="29">
        <v>34.25</v>
      </c>
      <c r="H160" s="29" t="s">
        <v>816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44823</v>
      </c>
      <c r="B161" s="29" t="s">
        <v>1251</v>
      </c>
      <c r="C161" s="28" t="s">
        <v>1252</v>
      </c>
      <c r="D161" s="28" t="s">
        <v>1288</v>
      </c>
      <c r="E161" s="28" t="s">
        <v>541</v>
      </c>
      <c r="F161" s="85">
        <v>54000</v>
      </c>
      <c r="G161" s="29">
        <v>54</v>
      </c>
      <c r="H161" s="29" t="s">
        <v>816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44823</v>
      </c>
      <c r="B162" s="29" t="s">
        <v>1251</v>
      </c>
      <c r="C162" s="28" t="s">
        <v>1252</v>
      </c>
      <c r="D162" s="28" t="s">
        <v>1289</v>
      </c>
      <c r="E162" s="28" t="s">
        <v>541</v>
      </c>
      <c r="F162" s="85">
        <v>54000</v>
      </c>
      <c r="G162" s="29">
        <v>54</v>
      </c>
      <c r="H162" s="29" t="s">
        <v>816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44823</v>
      </c>
      <c r="B163" s="29" t="s">
        <v>1257</v>
      </c>
      <c r="C163" s="28" t="s">
        <v>1258</v>
      </c>
      <c r="D163" s="28" t="s">
        <v>1259</v>
      </c>
      <c r="E163" s="28" t="s">
        <v>541</v>
      </c>
      <c r="F163" s="85">
        <v>1333938</v>
      </c>
      <c r="G163" s="29">
        <v>76.400000000000006</v>
      </c>
      <c r="H163" s="29" t="s">
        <v>816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44823</v>
      </c>
      <c r="B164" s="29" t="s">
        <v>902</v>
      </c>
      <c r="C164" s="28" t="s">
        <v>903</v>
      </c>
      <c r="D164" s="28" t="s">
        <v>1048</v>
      </c>
      <c r="E164" s="28" t="s">
        <v>541</v>
      </c>
      <c r="F164" s="85">
        <v>99776</v>
      </c>
      <c r="G164" s="29">
        <v>1166.93</v>
      </c>
      <c r="H164" s="29" t="s">
        <v>816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44823</v>
      </c>
      <c r="B165" s="29" t="s">
        <v>902</v>
      </c>
      <c r="C165" s="28" t="s">
        <v>903</v>
      </c>
      <c r="D165" s="28" t="s">
        <v>868</v>
      </c>
      <c r="E165" s="28" t="s">
        <v>541</v>
      </c>
      <c r="F165" s="85">
        <v>188636</v>
      </c>
      <c r="G165" s="29">
        <v>1170.1400000000001</v>
      </c>
      <c r="H165" s="29" t="s">
        <v>816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44823</v>
      </c>
      <c r="B166" s="29" t="s">
        <v>902</v>
      </c>
      <c r="C166" s="28" t="s">
        <v>903</v>
      </c>
      <c r="D166" s="28" t="s">
        <v>1047</v>
      </c>
      <c r="E166" s="28" t="s">
        <v>541</v>
      </c>
      <c r="F166" s="85">
        <v>136180</v>
      </c>
      <c r="G166" s="29">
        <v>1167.3800000000001</v>
      </c>
      <c r="H166" s="29" t="s">
        <v>816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44823</v>
      </c>
      <c r="B167" s="29" t="s">
        <v>902</v>
      </c>
      <c r="C167" s="28" t="s">
        <v>903</v>
      </c>
      <c r="D167" s="28" t="s">
        <v>1260</v>
      </c>
      <c r="E167" s="28" t="s">
        <v>541</v>
      </c>
      <c r="F167" s="85">
        <v>16071</v>
      </c>
      <c r="G167" s="29">
        <v>1131.81</v>
      </c>
      <c r="H167" s="29" t="s">
        <v>816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44823</v>
      </c>
      <c r="B168" s="29" t="s">
        <v>1290</v>
      </c>
      <c r="C168" s="28" t="s">
        <v>1291</v>
      </c>
      <c r="D168" s="28" t="s">
        <v>1292</v>
      </c>
      <c r="E168" s="28" t="s">
        <v>541</v>
      </c>
      <c r="F168" s="85">
        <v>298175</v>
      </c>
      <c r="G168" s="29">
        <v>13</v>
      </c>
      <c r="H168" s="29" t="s">
        <v>816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44823</v>
      </c>
      <c r="B169" s="29" t="s">
        <v>1261</v>
      </c>
      <c r="C169" s="28" t="s">
        <v>1262</v>
      </c>
      <c r="D169" s="28" t="s">
        <v>1263</v>
      </c>
      <c r="E169" s="28" t="s">
        <v>541</v>
      </c>
      <c r="F169" s="85">
        <v>56321</v>
      </c>
      <c r="G169" s="29">
        <v>31.03</v>
      </c>
      <c r="H169" s="29" t="s">
        <v>816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44823</v>
      </c>
      <c r="B170" s="29" t="s">
        <v>1261</v>
      </c>
      <c r="C170" s="28" t="s">
        <v>1262</v>
      </c>
      <c r="D170" s="28" t="s">
        <v>1264</v>
      </c>
      <c r="E170" s="28" t="s">
        <v>541</v>
      </c>
      <c r="F170" s="85">
        <v>10000</v>
      </c>
      <c r="G170" s="29">
        <v>29.6</v>
      </c>
      <c r="H170" s="29" t="s">
        <v>816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44823</v>
      </c>
      <c r="B171" s="29" t="s">
        <v>1113</v>
      </c>
      <c r="C171" s="28" t="s">
        <v>1114</v>
      </c>
      <c r="D171" s="28" t="s">
        <v>1067</v>
      </c>
      <c r="E171" s="28" t="s">
        <v>541</v>
      </c>
      <c r="F171" s="85">
        <v>57546</v>
      </c>
      <c r="G171" s="29">
        <v>324.35000000000002</v>
      </c>
      <c r="H171" s="29" t="s">
        <v>816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44823</v>
      </c>
      <c r="B172" s="29" t="s">
        <v>1265</v>
      </c>
      <c r="C172" s="28" t="s">
        <v>1266</v>
      </c>
      <c r="D172" s="28" t="s">
        <v>1293</v>
      </c>
      <c r="E172" s="28" t="s">
        <v>541</v>
      </c>
      <c r="F172" s="85">
        <v>48000</v>
      </c>
      <c r="G172" s="29">
        <v>43</v>
      </c>
      <c r="H172" s="29" t="s">
        <v>816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44823</v>
      </c>
      <c r="B173" s="29" t="s">
        <v>1268</v>
      </c>
      <c r="C173" s="28" t="s">
        <v>1269</v>
      </c>
      <c r="D173" s="28" t="s">
        <v>957</v>
      </c>
      <c r="E173" s="28" t="s">
        <v>541</v>
      </c>
      <c r="F173" s="85">
        <v>252734</v>
      </c>
      <c r="G173" s="29">
        <v>143.04</v>
      </c>
      <c r="H173" s="29" t="s">
        <v>816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44823</v>
      </c>
      <c r="B174" s="29" t="s">
        <v>1268</v>
      </c>
      <c r="C174" s="28" t="s">
        <v>1269</v>
      </c>
      <c r="D174" s="28" t="s">
        <v>1270</v>
      </c>
      <c r="E174" s="28" t="s">
        <v>541</v>
      </c>
      <c r="F174" s="85">
        <v>81000</v>
      </c>
      <c r="G174" s="29">
        <v>134.65</v>
      </c>
      <c r="H174" s="29" t="s">
        <v>816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07"/>
  <sheetViews>
    <sheetView zoomScale="85" zoomScaleNormal="85" workbookViewId="0">
      <selection activeCell="J86" sqref="J8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44824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87">
        <v>1</v>
      </c>
      <c r="B10" s="430">
        <v>44785</v>
      </c>
      <c r="C10" s="446"/>
      <c r="D10" s="447" t="s">
        <v>69</v>
      </c>
      <c r="E10" s="448" t="s">
        <v>557</v>
      </c>
      <c r="F10" s="449">
        <v>1905</v>
      </c>
      <c r="G10" s="449">
        <v>1750</v>
      </c>
      <c r="H10" s="449">
        <f>(1845+1982.5)/2</f>
        <v>1913.75</v>
      </c>
      <c r="I10" s="450" t="s">
        <v>867</v>
      </c>
      <c r="J10" s="393" t="s">
        <v>1122</v>
      </c>
      <c r="K10" s="393">
        <f t="shared" ref="K10:K11" si="0">H10-F10</f>
        <v>8.75</v>
      </c>
      <c r="L10" s="394">
        <f t="shared" ref="L10:L11" si="1">(F10*-0.7)/100</f>
        <v>-13.335000000000001</v>
      </c>
      <c r="M10" s="395">
        <f t="shared" ref="M10:M11" si="2">(K10+L10)/F10</f>
        <v>-2.4068241469816279E-3</v>
      </c>
      <c r="N10" s="393" t="s">
        <v>676</v>
      </c>
      <c r="O10" s="396">
        <v>44823</v>
      </c>
      <c r="P10" s="393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298">
        <v>2</v>
      </c>
      <c r="B11" s="297">
        <v>44792</v>
      </c>
      <c r="C11" s="383"/>
      <c r="D11" s="384" t="s">
        <v>259</v>
      </c>
      <c r="E11" s="385" t="s">
        <v>557</v>
      </c>
      <c r="F11" s="298">
        <v>246.5</v>
      </c>
      <c r="G11" s="298">
        <v>229</v>
      </c>
      <c r="H11" s="298">
        <v>261</v>
      </c>
      <c r="I11" s="386" t="s">
        <v>869</v>
      </c>
      <c r="J11" s="301" t="s">
        <v>999</v>
      </c>
      <c r="K11" s="409">
        <f t="shared" si="0"/>
        <v>14.5</v>
      </c>
      <c r="L11" s="410">
        <f t="shared" si="1"/>
        <v>-1.7254999999999998</v>
      </c>
      <c r="M11" s="411">
        <f t="shared" si="2"/>
        <v>5.1823529411764706E-2</v>
      </c>
      <c r="N11" s="412" t="s">
        <v>555</v>
      </c>
      <c r="O11" s="413">
        <v>44817</v>
      </c>
      <c r="P11" s="412"/>
      <c r="Q11" s="217"/>
      <c r="R11" s="217" t="s">
        <v>556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320">
        <v>3</v>
      </c>
      <c r="B12" s="378">
        <v>44795</v>
      </c>
      <c r="C12" s="379"/>
      <c r="D12" s="380" t="s">
        <v>519</v>
      </c>
      <c r="E12" s="381" t="s">
        <v>557</v>
      </c>
      <c r="F12" s="320">
        <v>327.5</v>
      </c>
      <c r="G12" s="320">
        <v>298</v>
      </c>
      <c r="H12" s="320">
        <v>353</v>
      </c>
      <c r="I12" s="382" t="s">
        <v>870</v>
      </c>
      <c r="J12" s="301" t="s">
        <v>1045</v>
      </c>
      <c r="K12" s="301">
        <f t="shared" ref="K12" si="3">H12-F12</f>
        <v>25.5</v>
      </c>
      <c r="L12" s="370">
        <f t="shared" ref="L12" si="4">(F12*-0.7)/100</f>
        <v>-2.2924999999999995</v>
      </c>
      <c r="M12" s="371">
        <f t="shared" ref="M12" si="5">(K12+L12)/F12</f>
        <v>7.0862595419847324E-2</v>
      </c>
      <c r="N12" s="301" t="s">
        <v>555</v>
      </c>
      <c r="O12" s="372">
        <v>44818</v>
      </c>
      <c r="P12" s="301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334">
        <v>4</v>
      </c>
      <c r="B13" s="335">
        <v>44795</v>
      </c>
      <c r="C13" s="316"/>
      <c r="D13" s="317" t="s">
        <v>871</v>
      </c>
      <c r="E13" s="318" t="s">
        <v>557</v>
      </c>
      <c r="F13" s="334" t="s">
        <v>872</v>
      </c>
      <c r="G13" s="334">
        <v>2480</v>
      </c>
      <c r="H13" s="334"/>
      <c r="I13" s="319" t="s">
        <v>873</v>
      </c>
      <c r="J13" s="346" t="s">
        <v>558</v>
      </c>
      <c r="K13" s="346"/>
      <c r="L13" s="310"/>
      <c r="M13" s="311"/>
      <c r="N13" s="346"/>
      <c r="O13" s="312"/>
      <c r="P13" s="346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8">
        <v>5</v>
      </c>
      <c r="B14" s="297">
        <v>44796</v>
      </c>
      <c r="C14" s="383"/>
      <c r="D14" s="384" t="s">
        <v>129</v>
      </c>
      <c r="E14" s="385" t="s">
        <v>557</v>
      </c>
      <c r="F14" s="298">
        <v>405</v>
      </c>
      <c r="G14" s="298">
        <v>375</v>
      </c>
      <c r="H14" s="298">
        <v>428.5</v>
      </c>
      <c r="I14" s="386" t="s">
        <v>875</v>
      </c>
      <c r="J14" s="301" t="s">
        <v>919</v>
      </c>
      <c r="K14" s="301">
        <f t="shared" ref="K14:K15" si="6">H14-F14</f>
        <v>23.5</v>
      </c>
      <c r="L14" s="370">
        <f t="shared" ref="L14:L15" si="7">(F14*-0.7)/100</f>
        <v>-2.835</v>
      </c>
      <c r="M14" s="371">
        <f t="shared" ref="M14:M15" si="8">(K14+L14)/F14</f>
        <v>5.102469135802469E-2</v>
      </c>
      <c r="N14" s="301" t="s">
        <v>555</v>
      </c>
      <c r="O14" s="372">
        <v>44806</v>
      </c>
      <c r="P14" s="301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320">
        <v>6</v>
      </c>
      <c r="B15" s="378">
        <v>44799</v>
      </c>
      <c r="C15" s="379"/>
      <c r="D15" s="380" t="s">
        <v>340</v>
      </c>
      <c r="E15" s="381" t="s">
        <v>557</v>
      </c>
      <c r="F15" s="320">
        <v>212</v>
      </c>
      <c r="G15" s="320">
        <v>199</v>
      </c>
      <c r="H15" s="320">
        <v>227</v>
      </c>
      <c r="I15" s="382" t="s">
        <v>904</v>
      </c>
      <c r="J15" s="301" t="s">
        <v>1070</v>
      </c>
      <c r="K15" s="301">
        <f t="shared" si="6"/>
        <v>15</v>
      </c>
      <c r="L15" s="370">
        <f t="shared" si="7"/>
        <v>-1.4839999999999998</v>
      </c>
      <c r="M15" s="371">
        <f t="shared" si="8"/>
        <v>6.3754716981132081E-2</v>
      </c>
      <c r="N15" s="301" t="s">
        <v>555</v>
      </c>
      <c r="O15" s="372">
        <v>44820</v>
      </c>
      <c r="P15" s="301"/>
      <c r="Q15" s="217"/>
      <c r="R15" s="217" t="s">
        <v>827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20">
        <v>7</v>
      </c>
      <c r="B16" s="378">
        <v>44802</v>
      </c>
      <c r="C16" s="379"/>
      <c r="D16" s="380" t="s">
        <v>356</v>
      </c>
      <c r="E16" s="381" t="s">
        <v>557</v>
      </c>
      <c r="F16" s="320">
        <v>1650</v>
      </c>
      <c r="G16" s="320">
        <v>1540</v>
      </c>
      <c r="H16" s="320">
        <v>1775</v>
      </c>
      <c r="I16" s="382" t="s">
        <v>882</v>
      </c>
      <c r="J16" s="301" t="s">
        <v>922</v>
      </c>
      <c r="K16" s="301">
        <f t="shared" ref="K16" si="9">H16-F16</f>
        <v>125</v>
      </c>
      <c r="L16" s="370">
        <f t="shared" ref="L16" si="10">(F16*-0.7)/100</f>
        <v>-11.55</v>
      </c>
      <c r="M16" s="371">
        <f t="shared" ref="M16" si="11">(K16+L16)/F16</f>
        <v>6.8757575757575753E-2</v>
      </c>
      <c r="N16" s="301" t="s">
        <v>555</v>
      </c>
      <c r="O16" s="372">
        <v>44806</v>
      </c>
      <c r="P16" s="301"/>
      <c r="Q16" s="217"/>
      <c r="R16" s="217" t="s">
        <v>827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87">
        <v>8</v>
      </c>
      <c r="B17" s="388">
        <v>44802</v>
      </c>
      <c r="C17" s="389"/>
      <c r="D17" s="390" t="s">
        <v>394</v>
      </c>
      <c r="E17" s="391" t="s">
        <v>557</v>
      </c>
      <c r="F17" s="387">
        <v>157</v>
      </c>
      <c r="G17" s="387">
        <v>149.5</v>
      </c>
      <c r="H17" s="387">
        <v>158.5</v>
      </c>
      <c r="I17" s="392" t="s">
        <v>883</v>
      </c>
      <c r="J17" s="393" t="s">
        <v>923</v>
      </c>
      <c r="K17" s="393">
        <f t="shared" ref="K17" si="12">H17-F17</f>
        <v>1.5</v>
      </c>
      <c r="L17" s="394">
        <f t="shared" ref="L17" si="13">(F17*-0.7)/100</f>
        <v>-1.099</v>
      </c>
      <c r="M17" s="395">
        <f t="shared" ref="M17" si="14">(K17+L17)/F17</f>
        <v>2.5541401273885354E-3</v>
      </c>
      <c r="N17" s="393" t="s">
        <v>676</v>
      </c>
      <c r="O17" s="396">
        <v>44809</v>
      </c>
      <c r="P17" s="393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320">
        <v>9</v>
      </c>
      <c r="B18" s="297">
        <v>44809</v>
      </c>
      <c r="C18" s="379"/>
      <c r="D18" s="380" t="s">
        <v>50</v>
      </c>
      <c r="E18" s="381" t="s">
        <v>557</v>
      </c>
      <c r="F18" s="320">
        <v>514</v>
      </c>
      <c r="G18" s="320">
        <v>480</v>
      </c>
      <c r="H18" s="320">
        <v>545</v>
      </c>
      <c r="I18" s="382" t="s">
        <v>928</v>
      </c>
      <c r="J18" s="301" t="s">
        <v>984</v>
      </c>
      <c r="K18" s="301">
        <f t="shared" ref="K18" si="15">H18-F18</f>
        <v>31</v>
      </c>
      <c r="L18" s="370">
        <f>(F18*-0.07)/100</f>
        <v>-0.35980000000000006</v>
      </c>
      <c r="M18" s="371">
        <f t="shared" ref="M18" si="16">(K18+L18)/F18</f>
        <v>5.9611284046692609E-2</v>
      </c>
      <c r="N18" s="301" t="s">
        <v>555</v>
      </c>
      <c r="O18" s="372">
        <v>44816</v>
      </c>
      <c r="P18" s="301"/>
      <c r="Q18" s="217"/>
      <c r="R18" s="217" t="s">
        <v>827</v>
      </c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s="256" customFormat="1" ht="13.9" customHeight="1">
      <c r="A19" s="334">
        <v>10</v>
      </c>
      <c r="B19" s="335">
        <v>44810</v>
      </c>
      <c r="C19" s="316"/>
      <c r="D19" s="317" t="s">
        <v>88</v>
      </c>
      <c r="E19" s="318" t="s">
        <v>557</v>
      </c>
      <c r="F19" s="334" t="s">
        <v>940</v>
      </c>
      <c r="G19" s="334">
        <v>1535</v>
      </c>
      <c r="H19" s="334"/>
      <c r="I19" s="319" t="s">
        <v>941</v>
      </c>
      <c r="J19" s="346" t="s">
        <v>558</v>
      </c>
      <c r="K19" s="346"/>
      <c r="L19" s="310"/>
      <c r="M19" s="311"/>
      <c r="N19" s="346"/>
      <c r="O19" s="312"/>
      <c r="P19" s="346"/>
      <c r="Q19" s="217"/>
      <c r="R19" s="217" t="s">
        <v>556</v>
      </c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s="256" customFormat="1" ht="13.9" customHeight="1">
      <c r="A20" s="320">
        <v>11</v>
      </c>
      <c r="B20" s="297">
        <v>44811</v>
      </c>
      <c r="C20" s="379"/>
      <c r="D20" s="380" t="s">
        <v>146</v>
      </c>
      <c r="E20" s="381" t="s">
        <v>557</v>
      </c>
      <c r="F20" s="320">
        <v>4415</v>
      </c>
      <c r="G20" s="320">
        <v>4140</v>
      </c>
      <c r="H20" s="320">
        <v>4677.5</v>
      </c>
      <c r="I20" s="382" t="s">
        <v>955</v>
      </c>
      <c r="J20" s="301" t="s">
        <v>969</v>
      </c>
      <c r="K20" s="301">
        <f t="shared" ref="K20" si="17">H20-F20</f>
        <v>262.5</v>
      </c>
      <c r="L20" s="370">
        <f t="shared" ref="L20" si="18">(F20*-0.7)/100</f>
        <v>-30.905000000000001</v>
      </c>
      <c r="M20" s="371">
        <f t="shared" ref="M20" si="19">(K20+L20)/F20</f>
        <v>5.2456398640996604E-2</v>
      </c>
      <c r="N20" s="301" t="s">
        <v>555</v>
      </c>
      <c r="O20" s="372">
        <v>44813</v>
      </c>
      <c r="P20" s="301"/>
      <c r="Q20" s="217"/>
      <c r="R20" s="217" t="s">
        <v>556</v>
      </c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s="256" customFormat="1" ht="13.9" customHeight="1">
      <c r="A21" s="304">
        <v>12</v>
      </c>
      <c r="B21" s="358">
        <v>44812</v>
      </c>
      <c r="C21" s="316"/>
      <c r="D21" s="317" t="s">
        <v>347</v>
      </c>
      <c r="E21" s="318" t="s">
        <v>557</v>
      </c>
      <c r="F21" s="334" t="s">
        <v>966</v>
      </c>
      <c r="G21" s="334">
        <v>65</v>
      </c>
      <c r="H21" s="334"/>
      <c r="I21" s="319" t="s">
        <v>967</v>
      </c>
      <c r="J21" s="346" t="s">
        <v>558</v>
      </c>
      <c r="K21" s="346"/>
      <c r="L21" s="310"/>
      <c r="M21" s="311"/>
      <c r="N21" s="346"/>
      <c r="O21" s="312"/>
      <c r="P21" s="346"/>
      <c r="Q21" s="217"/>
      <c r="R21" s="217" t="s">
        <v>556</v>
      </c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</row>
    <row r="22" spans="1:56" s="256" customFormat="1" ht="13.9" customHeight="1">
      <c r="A22" s="407">
        <v>13</v>
      </c>
      <c r="B22" s="408">
        <v>44816</v>
      </c>
      <c r="C22" s="353"/>
      <c r="D22" s="354" t="s">
        <v>356</v>
      </c>
      <c r="E22" s="355" t="s">
        <v>557</v>
      </c>
      <c r="F22" s="352">
        <v>1915</v>
      </c>
      <c r="G22" s="352">
        <v>1800</v>
      </c>
      <c r="H22" s="352">
        <v>1995</v>
      </c>
      <c r="I22" s="356" t="s">
        <v>973</v>
      </c>
      <c r="J22" s="348" t="s">
        <v>1013</v>
      </c>
      <c r="K22" s="348">
        <f t="shared" ref="K22" si="20">H22-F22</f>
        <v>80</v>
      </c>
      <c r="L22" s="349">
        <f t="shared" ref="L22" si="21">(F22*-0.7)/100</f>
        <v>-13.404999999999999</v>
      </c>
      <c r="M22" s="350">
        <f t="shared" ref="M22" si="22">(K22+L22)/F22</f>
        <v>3.4775456919060053E-2</v>
      </c>
      <c r="N22" s="348" t="s">
        <v>555</v>
      </c>
      <c r="O22" s="351">
        <v>44817</v>
      </c>
      <c r="P22" s="348"/>
      <c r="Q22" s="217"/>
      <c r="R22" s="217" t="s">
        <v>827</v>
      </c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</row>
    <row r="23" spans="1:56" s="256" customFormat="1" ht="13.9" customHeight="1">
      <c r="A23" s="439">
        <v>14</v>
      </c>
      <c r="B23" s="414">
        <v>44816</v>
      </c>
      <c r="C23" s="451"/>
      <c r="D23" s="452" t="s">
        <v>839</v>
      </c>
      <c r="E23" s="453" t="s">
        <v>557</v>
      </c>
      <c r="F23" s="375">
        <v>1415</v>
      </c>
      <c r="G23" s="375">
        <v>1325</v>
      </c>
      <c r="H23" s="375">
        <v>1325</v>
      </c>
      <c r="I23" s="454" t="s">
        <v>974</v>
      </c>
      <c r="J23" s="455" t="s">
        <v>1124</v>
      </c>
      <c r="K23" s="325">
        <f t="shared" ref="K23" si="23">H23-F23</f>
        <v>-90</v>
      </c>
      <c r="L23" s="442">
        <f t="shared" ref="L23" si="24">(F23*-0.7)/100</f>
        <v>-9.9049999999999994</v>
      </c>
      <c r="M23" s="443">
        <f t="shared" ref="M23" si="25">(K23+L23)/F23</f>
        <v>-7.0604240282685513E-2</v>
      </c>
      <c r="N23" s="325" t="s">
        <v>567</v>
      </c>
      <c r="O23" s="444">
        <v>44823</v>
      </c>
      <c r="P23" s="325"/>
      <c r="Q23" s="217"/>
      <c r="R23" s="217" t="s">
        <v>556</v>
      </c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</row>
    <row r="24" spans="1:56" s="256" customFormat="1" ht="13.9" customHeight="1">
      <c r="A24" s="407">
        <v>15</v>
      </c>
      <c r="B24" s="408">
        <v>44816</v>
      </c>
      <c r="C24" s="353"/>
      <c r="D24" s="354" t="s">
        <v>377</v>
      </c>
      <c r="E24" s="355" t="s">
        <v>557</v>
      </c>
      <c r="F24" s="352">
        <v>191.5</v>
      </c>
      <c r="G24" s="352">
        <v>183</v>
      </c>
      <c r="H24" s="352">
        <v>201</v>
      </c>
      <c r="I24" s="356" t="s">
        <v>975</v>
      </c>
      <c r="J24" s="348" t="s">
        <v>1049</v>
      </c>
      <c r="K24" s="348">
        <f t="shared" ref="K24" si="26">H24-F24</f>
        <v>9.5</v>
      </c>
      <c r="L24" s="349">
        <f t="shared" ref="L24" si="27">(F24*-0.7)/100</f>
        <v>-1.3404999999999998</v>
      </c>
      <c r="M24" s="350">
        <f t="shared" ref="M24" si="28">(K24+L24)/F24</f>
        <v>4.2608355091383811E-2</v>
      </c>
      <c r="N24" s="348" t="s">
        <v>555</v>
      </c>
      <c r="O24" s="351">
        <v>44819</v>
      </c>
      <c r="P24" s="348"/>
      <c r="Q24" s="217"/>
      <c r="R24" s="217" t="s">
        <v>827</v>
      </c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</row>
    <row r="25" spans="1:56" s="256" customFormat="1" ht="13.9" customHeight="1">
      <c r="A25" s="367">
        <v>16</v>
      </c>
      <c r="B25" s="374">
        <v>44819</v>
      </c>
      <c r="C25" s="383"/>
      <c r="D25" s="384" t="s">
        <v>519</v>
      </c>
      <c r="E25" s="385" t="s">
        <v>557</v>
      </c>
      <c r="F25" s="298">
        <v>342.5</v>
      </c>
      <c r="G25" s="298">
        <v>318</v>
      </c>
      <c r="H25" s="298">
        <v>362</v>
      </c>
      <c r="I25" s="386" t="s">
        <v>1061</v>
      </c>
      <c r="J25" s="301" t="s">
        <v>1123</v>
      </c>
      <c r="K25" s="301">
        <f t="shared" ref="K25" si="29">H25-F25</f>
        <v>19.5</v>
      </c>
      <c r="L25" s="370">
        <f>(F25*-0.4)/100</f>
        <v>-1.37</v>
      </c>
      <c r="M25" s="371">
        <f t="shared" ref="M25" si="30">(K25+L25)/F25</f>
        <v>5.2934306569343066E-2</v>
      </c>
      <c r="N25" s="301" t="s">
        <v>555</v>
      </c>
      <c r="O25" s="372">
        <v>44823</v>
      </c>
      <c r="P25" s="301"/>
      <c r="Q25" s="217"/>
      <c r="R25" s="217" t="s">
        <v>556</v>
      </c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</row>
    <row r="26" spans="1:56" s="256" customFormat="1" ht="13.9" customHeight="1">
      <c r="A26" s="304">
        <v>17</v>
      </c>
      <c r="B26" s="406">
        <v>44820</v>
      </c>
      <c r="C26" s="316"/>
      <c r="D26" s="317" t="s">
        <v>50</v>
      </c>
      <c r="E26" s="318" t="s">
        <v>557</v>
      </c>
      <c r="F26" s="334" t="s">
        <v>1085</v>
      </c>
      <c r="G26" s="334">
        <v>495</v>
      </c>
      <c r="H26" s="334"/>
      <c r="I26" s="319" t="s">
        <v>1086</v>
      </c>
      <c r="J26" s="346" t="s">
        <v>558</v>
      </c>
      <c r="K26" s="346"/>
      <c r="L26" s="310"/>
      <c r="M26" s="311"/>
      <c r="N26" s="346"/>
      <c r="O26" s="312"/>
      <c r="P26" s="346"/>
      <c r="Q26" s="217"/>
      <c r="R26" s="217" t="s">
        <v>556</v>
      </c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</row>
    <row r="27" spans="1:56" s="256" customFormat="1" ht="13.9" customHeight="1">
      <c r="A27" s="304">
        <v>18</v>
      </c>
      <c r="B27" s="438">
        <v>44820</v>
      </c>
      <c r="C27" s="316"/>
      <c r="D27" s="317" t="s">
        <v>43</v>
      </c>
      <c r="E27" s="318" t="s">
        <v>557</v>
      </c>
      <c r="F27" s="334" t="s">
        <v>1087</v>
      </c>
      <c r="G27" s="334">
        <v>2440</v>
      </c>
      <c r="H27" s="334"/>
      <c r="I27" s="319" t="s">
        <v>1088</v>
      </c>
      <c r="J27" s="346" t="s">
        <v>558</v>
      </c>
      <c r="K27" s="346"/>
      <c r="L27" s="310"/>
      <c r="M27" s="311"/>
      <c r="N27" s="346"/>
      <c r="O27" s="312"/>
      <c r="P27" s="346"/>
      <c r="Q27" s="217"/>
      <c r="R27" s="217" t="s">
        <v>556</v>
      </c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</row>
    <row r="28" spans="1:56" s="256" customFormat="1" ht="13.9" customHeight="1">
      <c r="A28" s="304">
        <v>19</v>
      </c>
      <c r="B28" s="438">
        <v>44823</v>
      </c>
      <c r="C28" s="316"/>
      <c r="D28" s="317" t="s">
        <v>188</v>
      </c>
      <c r="E28" s="318" t="s">
        <v>557</v>
      </c>
      <c r="F28" s="334" t="s">
        <v>1134</v>
      </c>
      <c r="G28" s="334">
        <v>539</v>
      </c>
      <c r="H28" s="334"/>
      <c r="I28" s="319" t="s">
        <v>1135</v>
      </c>
      <c r="J28" s="346" t="s">
        <v>558</v>
      </c>
      <c r="K28" s="346"/>
      <c r="L28" s="310"/>
      <c r="M28" s="311"/>
      <c r="N28" s="346"/>
      <c r="O28" s="312"/>
      <c r="P28" s="346"/>
      <c r="Q28" s="217"/>
      <c r="R28" s="217" t="s">
        <v>556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</row>
    <row r="29" spans="1:56" s="256" customFormat="1" ht="13.9" customHeight="1">
      <c r="A29" s="304">
        <v>20</v>
      </c>
      <c r="B29" s="445">
        <v>44823</v>
      </c>
      <c r="C29" s="316"/>
      <c r="D29" s="317" t="s">
        <v>66</v>
      </c>
      <c r="E29" s="318" t="s">
        <v>557</v>
      </c>
      <c r="F29" s="334" t="s">
        <v>1136</v>
      </c>
      <c r="G29" s="334">
        <v>1780</v>
      </c>
      <c r="H29" s="334"/>
      <c r="I29" s="319" t="s">
        <v>867</v>
      </c>
      <c r="J29" s="346" t="s">
        <v>558</v>
      </c>
      <c r="K29" s="346"/>
      <c r="L29" s="310"/>
      <c r="M29" s="311"/>
      <c r="N29" s="346"/>
      <c r="O29" s="312"/>
      <c r="P29" s="346"/>
      <c r="Q29" s="217"/>
      <c r="R29" s="217" t="s">
        <v>556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</row>
    <row r="30" spans="1:56" ht="13.9" customHeight="1">
      <c r="A30" s="308"/>
      <c r="B30" s="305"/>
      <c r="C30" s="316"/>
      <c r="D30" s="317"/>
      <c r="E30" s="318"/>
      <c r="F30" s="308"/>
      <c r="G30" s="308"/>
      <c r="H30" s="308"/>
      <c r="I30" s="319"/>
      <c r="J30" s="309"/>
      <c r="K30" s="309"/>
      <c r="L30" s="310"/>
      <c r="M30" s="311"/>
      <c r="N30" s="309"/>
      <c r="O30" s="312"/>
      <c r="P30" s="310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</row>
    <row r="31" spans="1:56" ht="14.25" customHeight="1">
      <c r="A31" s="97"/>
      <c r="B31" s="98"/>
      <c r="C31" s="99"/>
      <c r="D31" s="100"/>
      <c r="E31" s="101"/>
      <c r="F31" s="101"/>
      <c r="H31" s="101"/>
      <c r="I31" s="102"/>
      <c r="J31" s="103"/>
      <c r="K31" s="103"/>
      <c r="L31" s="104"/>
      <c r="M31" s="105"/>
      <c r="N31" s="106"/>
      <c r="O31" s="107"/>
      <c r="P31" s="108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</row>
    <row r="32" spans="1:56" ht="14.25" customHeight="1">
      <c r="A32" s="97"/>
      <c r="B32" s="98"/>
      <c r="C32" s="99"/>
      <c r="D32" s="100"/>
      <c r="E32" s="101"/>
      <c r="F32" s="101"/>
      <c r="G32" s="97"/>
      <c r="H32" s="101"/>
      <c r="I32" s="102"/>
      <c r="J32" s="103"/>
      <c r="K32" s="103"/>
      <c r="L32" s="104"/>
      <c r="M32" s="105"/>
      <c r="N32" s="106"/>
      <c r="O32" s="107"/>
      <c r="P32" s="108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 t="s">
        <v>559</v>
      </c>
      <c r="B33" s="110"/>
      <c r="C33" s="111"/>
      <c r="D33" s="112"/>
      <c r="E33" s="113"/>
      <c r="F33" s="113"/>
      <c r="G33" s="113"/>
      <c r="H33" s="113"/>
      <c r="I33" s="113"/>
      <c r="J33" s="114"/>
      <c r="K33" s="113"/>
      <c r="L33" s="115"/>
      <c r="M33" s="54"/>
      <c r="N33" s="114"/>
      <c r="O33" s="11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16" t="s">
        <v>560</v>
      </c>
      <c r="B34" s="109"/>
      <c r="C34" s="109"/>
      <c r="D34" s="109"/>
      <c r="E34" s="41"/>
      <c r="F34" s="117" t="s">
        <v>561</v>
      </c>
      <c r="G34" s="6"/>
      <c r="H34" s="6"/>
      <c r="I34" s="6"/>
      <c r="J34" s="118"/>
      <c r="K34" s="119"/>
      <c r="L34" s="119"/>
      <c r="M34" s="120"/>
      <c r="N34" s="1"/>
      <c r="O34" s="12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 t="s">
        <v>562</v>
      </c>
      <c r="B35" s="109"/>
      <c r="C35" s="109"/>
      <c r="D35" s="109" t="s">
        <v>815</v>
      </c>
      <c r="E35" s="6"/>
      <c r="F35" s="117" t="s">
        <v>563</v>
      </c>
      <c r="G35" s="6"/>
      <c r="H35" s="6"/>
      <c r="I35" s="6"/>
      <c r="J35" s="118"/>
      <c r="K35" s="119"/>
      <c r="L35" s="119"/>
      <c r="M35" s="120"/>
      <c r="N35" s="1"/>
      <c r="O35" s="12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09"/>
      <c r="B36" s="109"/>
      <c r="C36" s="109"/>
      <c r="D36" s="109"/>
      <c r="E36" s="6"/>
      <c r="F36" s="6"/>
      <c r="G36" s="6"/>
      <c r="H36" s="6"/>
      <c r="I36" s="6"/>
      <c r="J36" s="122"/>
      <c r="K36" s="119"/>
      <c r="L36" s="119"/>
      <c r="M36" s="6"/>
      <c r="N36" s="123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"/>
      <c r="B37" s="124" t="s">
        <v>564</v>
      </c>
      <c r="C37" s="124"/>
      <c r="D37" s="124"/>
      <c r="E37" s="124"/>
      <c r="F37" s="125"/>
      <c r="G37" s="6"/>
      <c r="H37" s="6"/>
      <c r="I37" s="126"/>
      <c r="J37" s="127"/>
      <c r="K37" s="128"/>
      <c r="L37" s="127"/>
      <c r="M37" s="6"/>
      <c r="N37" s="1"/>
      <c r="O37" s="1"/>
      <c r="P37" s="1"/>
      <c r="R37" s="54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93" t="s">
        <v>16</v>
      </c>
      <c r="B38" s="94" t="s">
        <v>532</v>
      </c>
      <c r="C38" s="96"/>
      <c r="D38" s="95" t="s">
        <v>543</v>
      </c>
      <c r="E38" s="94" t="s">
        <v>544</v>
      </c>
      <c r="F38" s="94" t="s">
        <v>545</v>
      </c>
      <c r="G38" s="94" t="s">
        <v>565</v>
      </c>
      <c r="H38" s="94" t="s">
        <v>547</v>
      </c>
      <c r="I38" s="94" t="s">
        <v>548</v>
      </c>
      <c r="J38" s="94" t="s">
        <v>549</v>
      </c>
      <c r="K38" s="94" t="s">
        <v>566</v>
      </c>
      <c r="L38" s="130" t="s">
        <v>551</v>
      </c>
      <c r="M38" s="96" t="s">
        <v>552</v>
      </c>
      <c r="N38" s="93" t="s">
        <v>553</v>
      </c>
      <c r="O38" s="258" t="s">
        <v>554</v>
      </c>
      <c r="P38" s="41"/>
      <c r="Q38" s="1"/>
      <c r="R38" s="255"/>
      <c r="S38" s="255"/>
      <c r="T38" s="255"/>
      <c r="U38" s="249"/>
      <c r="V38" s="249"/>
      <c r="W38" s="249"/>
      <c r="X38" s="249"/>
      <c r="Y38" s="249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322" customFormat="1" ht="15" customHeight="1">
      <c r="A39" s="367">
        <v>1</v>
      </c>
      <c r="B39" s="297">
        <v>44796</v>
      </c>
      <c r="C39" s="368"/>
      <c r="D39" s="369" t="s">
        <v>131</v>
      </c>
      <c r="E39" s="298" t="s">
        <v>557</v>
      </c>
      <c r="F39" s="298">
        <v>2005</v>
      </c>
      <c r="G39" s="298">
        <v>1940</v>
      </c>
      <c r="H39" s="298">
        <v>2060</v>
      </c>
      <c r="I39" s="298" t="s">
        <v>874</v>
      </c>
      <c r="J39" s="301" t="s">
        <v>693</v>
      </c>
      <c r="K39" s="301">
        <f t="shared" ref="K39" si="31">H39-F39</f>
        <v>55</v>
      </c>
      <c r="L39" s="370">
        <f t="shared" ref="L39" si="32">(F39*-0.7)/100</f>
        <v>-14.035</v>
      </c>
      <c r="M39" s="371">
        <f t="shared" ref="M39" si="33">(K39+L39)/F39</f>
        <v>2.0431421446384043E-2</v>
      </c>
      <c r="N39" s="301" t="s">
        <v>555</v>
      </c>
      <c r="O39" s="372">
        <v>44806</v>
      </c>
      <c r="P39" s="41"/>
      <c r="Q39" s="256"/>
      <c r="R39" s="257" t="s">
        <v>556</v>
      </c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313"/>
      <c r="AJ39" s="314"/>
      <c r="AK39" s="321"/>
      <c r="AL39" s="321"/>
    </row>
    <row r="40" spans="1:38" s="322" customFormat="1" ht="13.5" customHeight="1">
      <c r="A40" s="367">
        <v>2</v>
      </c>
      <c r="B40" s="373">
        <v>44799</v>
      </c>
      <c r="C40" s="368"/>
      <c r="D40" s="369" t="s">
        <v>154</v>
      </c>
      <c r="E40" s="298" t="s">
        <v>557</v>
      </c>
      <c r="F40" s="298">
        <v>810</v>
      </c>
      <c r="G40" s="298">
        <v>787</v>
      </c>
      <c r="H40" s="298">
        <v>829</v>
      </c>
      <c r="I40" s="298" t="s">
        <v>881</v>
      </c>
      <c r="J40" s="301" t="s">
        <v>905</v>
      </c>
      <c r="K40" s="301">
        <f t="shared" ref="K40" si="34">H40-F40</f>
        <v>19</v>
      </c>
      <c r="L40" s="370">
        <f t="shared" ref="L40" si="35">(F40*-0.7)/100</f>
        <v>-5.67</v>
      </c>
      <c r="M40" s="371">
        <f t="shared" ref="M40" si="36">(K40+L40)/F40</f>
        <v>1.6456790123456789E-2</v>
      </c>
      <c r="N40" s="301" t="s">
        <v>555</v>
      </c>
      <c r="O40" s="372">
        <v>44806</v>
      </c>
      <c r="P40" s="41"/>
      <c r="Q40" s="256"/>
      <c r="R40" s="257" t="s">
        <v>556</v>
      </c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313"/>
      <c r="AJ40" s="314"/>
      <c r="AK40" s="321"/>
      <c r="AL40" s="321"/>
    </row>
    <row r="41" spans="1:38" s="322" customFormat="1" ht="13.5" customHeight="1">
      <c r="A41" s="367">
        <v>3</v>
      </c>
      <c r="B41" s="373">
        <v>44803</v>
      </c>
      <c r="C41" s="368"/>
      <c r="D41" s="369" t="s">
        <v>87</v>
      </c>
      <c r="E41" s="298" t="s">
        <v>557</v>
      </c>
      <c r="F41" s="298">
        <v>3555</v>
      </c>
      <c r="G41" s="298">
        <v>3430</v>
      </c>
      <c r="H41" s="298">
        <v>3655</v>
      </c>
      <c r="I41" s="298" t="s">
        <v>886</v>
      </c>
      <c r="J41" s="301" t="s">
        <v>817</v>
      </c>
      <c r="K41" s="301">
        <f t="shared" ref="K41" si="37">H41-F41</f>
        <v>100</v>
      </c>
      <c r="L41" s="370">
        <f t="shared" ref="L41" si="38">(F41*-0.7)/100</f>
        <v>-24.885000000000002</v>
      </c>
      <c r="M41" s="371">
        <f t="shared" ref="M41" si="39">(K41+L41)/F41</f>
        <v>2.1129395218002812E-2</v>
      </c>
      <c r="N41" s="301" t="s">
        <v>555</v>
      </c>
      <c r="O41" s="372">
        <v>44816</v>
      </c>
      <c r="P41" s="41"/>
      <c r="Q41" s="256"/>
      <c r="R41" s="257" t="s">
        <v>556</v>
      </c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313"/>
      <c r="AJ41" s="314"/>
      <c r="AK41" s="321"/>
      <c r="AL41" s="321"/>
    </row>
    <row r="42" spans="1:38" s="322" customFormat="1" ht="13.5" customHeight="1">
      <c r="A42" s="439">
        <v>4</v>
      </c>
      <c r="B42" s="329">
        <v>44805</v>
      </c>
      <c r="C42" s="440"/>
      <c r="D42" s="441" t="s">
        <v>825</v>
      </c>
      <c r="E42" s="375" t="s">
        <v>557</v>
      </c>
      <c r="F42" s="375">
        <v>378</v>
      </c>
      <c r="G42" s="375">
        <v>367</v>
      </c>
      <c r="H42" s="375">
        <v>367</v>
      </c>
      <c r="I42" s="375" t="s">
        <v>895</v>
      </c>
      <c r="J42" s="325" t="s">
        <v>1073</v>
      </c>
      <c r="K42" s="325">
        <f t="shared" ref="K42" si="40">H42-F42</f>
        <v>-11</v>
      </c>
      <c r="L42" s="442">
        <f t="shared" ref="L42" si="41">(F42*-0.7)/100</f>
        <v>-2.6459999999999995</v>
      </c>
      <c r="M42" s="443">
        <f t="shared" ref="M42" si="42">(K42+L42)/F42</f>
        <v>-3.6100529100529098E-2</v>
      </c>
      <c r="N42" s="325" t="s">
        <v>567</v>
      </c>
      <c r="O42" s="444">
        <v>44820</v>
      </c>
      <c r="P42" s="41"/>
      <c r="Q42" s="256"/>
      <c r="R42" s="257" t="s">
        <v>827</v>
      </c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313"/>
      <c r="AJ42" s="314"/>
      <c r="AK42" s="321"/>
      <c r="AL42" s="321"/>
    </row>
    <row r="43" spans="1:38" s="322" customFormat="1" ht="13.5" customHeight="1">
      <c r="A43" s="398">
        <v>5</v>
      </c>
      <c r="B43" s="399">
        <v>44809</v>
      </c>
      <c r="C43" s="400"/>
      <c r="D43" s="401" t="s">
        <v>464</v>
      </c>
      <c r="E43" s="320" t="s">
        <v>557</v>
      </c>
      <c r="F43" s="320">
        <v>150</v>
      </c>
      <c r="G43" s="320">
        <v>145</v>
      </c>
      <c r="H43" s="320">
        <v>154.5</v>
      </c>
      <c r="I43" s="320" t="s">
        <v>933</v>
      </c>
      <c r="J43" s="301" t="s">
        <v>944</v>
      </c>
      <c r="K43" s="301">
        <f t="shared" ref="K43" si="43">H43-F43</f>
        <v>4.5</v>
      </c>
      <c r="L43" s="370">
        <f t="shared" ref="L43" si="44">(F43*-0.7)/100</f>
        <v>-1.05</v>
      </c>
      <c r="M43" s="371">
        <f t="shared" ref="M43" si="45">(K43+L43)/F43</f>
        <v>2.3E-2</v>
      </c>
      <c r="N43" s="301" t="s">
        <v>555</v>
      </c>
      <c r="O43" s="372">
        <v>44810</v>
      </c>
      <c r="P43" s="41"/>
      <c r="Q43" s="256"/>
      <c r="R43" s="257" t="s">
        <v>556</v>
      </c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313"/>
      <c r="AJ43" s="314"/>
      <c r="AK43" s="321"/>
      <c r="AL43" s="321"/>
    </row>
    <row r="44" spans="1:38" s="322" customFormat="1" ht="13.5" customHeight="1">
      <c r="A44" s="398">
        <v>6</v>
      </c>
      <c r="B44" s="399">
        <v>44810</v>
      </c>
      <c r="C44" s="400"/>
      <c r="D44" s="401" t="s">
        <v>66</v>
      </c>
      <c r="E44" s="320" t="s">
        <v>557</v>
      </c>
      <c r="F44" s="320">
        <v>1970</v>
      </c>
      <c r="G44" s="320">
        <v>1915</v>
      </c>
      <c r="H44" s="320">
        <v>2003</v>
      </c>
      <c r="I44" s="320" t="s">
        <v>937</v>
      </c>
      <c r="J44" s="301" t="s">
        <v>938</v>
      </c>
      <c r="K44" s="301">
        <f t="shared" ref="K44:K46" si="46">H44-F44</f>
        <v>33</v>
      </c>
      <c r="L44" s="370">
        <f>(F44*-0.07)/100</f>
        <v>-1.379</v>
      </c>
      <c r="M44" s="371">
        <f t="shared" ref="M44:M46" si="47">(K44+L44)/F44</f>
        <v>1.6051269035532993E-2</v>
      </c>
      <c r="N44" s="301" t="s">
        <v>555</v>
      </c>
      <c r="O44" s="372">
        <v>44810</v>
      </c>
      <c r="P44" s="41"/>
      <c r="Q44" s="256"/>
      <c r="R44" s="257" t="s">
        <v>556</v>
      </c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313"/>
      <c r="AJ44" s="314"/>
      <c r="AK44" s="321"/>
      <c r="AL44" s="321"/>
    </row>
    <row r="45" spans="1:38" s="322" customFormat="1" ht="13.5" customHeight="1">
      <c r="A45" s="398">
        <v>7</v>
      </c>
      <c r="B45" s="399">
        <v>44810</v>
      </c>
      <c r="C45" s="400"/>
      <c r="D45" s="401" t="s">
        <v>198</v>
      </c>
      <c r="E45" s="320" t="s">
        <v>557</v>
      </c>
      <c r="F45" s="320">
        <v>243</v>
      </c>
      <c r="G45" s="320">
        <v>237</v>
      </c>
      <c r="H45" s="320">
        <v>251</v>
      </c>
      <c r="I45" s="320" t="s">
        <v>939</v>
      </c>
      <c r="J45" s="301" t="s">
        <v>954</v>
      </c>
      <c r="K45" s="301">
        <f t="shared" si="46"/>
        <v>8</v>
      </c>
      <c r="L45" s="370">
        <f t="shared" ref="L45:L46" si="48">(F45*-0.7)/100</f>
        <v>-1.7009999999999998</v>
      </c>
      <c r="M45" s="371">
        <f t="shared" si="47"/>
        <v>2.5921810699588477E-2</v>
      </c>
      <c r="N45" s="301" t="s">
        <v>555</v>
      </c>
      <c r="O45" s="372">
        <v>44810</v>
      </c>
      <c r="P45" s="41"/>
      <c r="Q45" s="256"/>
      <c r="R45" s="257" t="s">
        <v>556</v>
      </c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313"/>
      <c r="AJ45" s="314"/>
      <c r="AK45" s="321"/>
      <c r="AL45" s="321"/>
    </row>
    <row r="46" spans="1:38" s="322" customFormat="1" ht="13.5" customHeight="1">
      <c r="A46" s="439">
        <v>8</v>
      </c>
      <c r="B46" s="329">
        <v>44811</v>
      </c>
      <c r="C46" s="440"/>
      <c r="D46" s="441" t="s">
        <v>66</v>
      </c>
      <c r="E46" s="375" t="s">
        <v>557</v>
      </c>
      <c r="F46" s="375">
        <v>1995</v>
      </c>
      <c r="G46" s="375">
        <v>1930</v>
      </c>
      <c r="H46" s="375">
        <v>1930</v>
      </c>
      <c r="I46" s="375" t="s">
        <v>945</v>
      </c>
      <c r="J46" s="325" t="s">
        <v>1074</v>
      </c>
      <c r="K46" s="325">
        <f t="shared" si="46"/>
        <v>-65</v>
      </c>
      <c r="L46" s="442">
        <f t="shared" si="48"/>
        <v>-13.965</v>
      </c>
      <c r="M46" s="443">
        <f t="shared" si="47"/>
        <v>-3.9581453634085217E-2</v>
      </c>
      <c r="N46" s="325" t="s">
        <v>567</v>
      </c>
      <c r="O46" s="444">
        <v>44820</v>
      </c>
      <c r="P46" s="41"/>
      <c r="Q46" s="256"/>
      <c r="R46" s="257" t="s">
        <v>556</v>
      </c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313"/>
      <c r="AJ46" s="314"/>
      <c r="AK46" s="321"/>
      <c r="AL46" s="321"/>
    </row>
    <row r="47" spans="1:38" s="322" customFormat="1" ht="13.5" customHeight="1">
      <c r="A47" s="439">
        <v>9</v>
      </c>
      <c r="B47" s="329">
        <v>44813</v>
      </c>
      <c r="C47" s="440"/>
      <c r="D47" s="441" t="s">
        <v>198</v>
      </c>
      <c r="E47" s="375" t="s">
        <v>557</v>
      </c>
      <c r="F47" s="375">
        <v>242</v>
      </c>
      <c r="G47" s="375">
        <v>235</v>
      </c>
      <c r="H47" s="375">
        <v>235</v>
      </c>
      <c r="I47" s="375" t="s">
        <v>939</v>
      </c>
      <c r="J47" s="325" t="s">
        <v>1125</v>
      </c>
      <c r="K47" s="325">
        <f t="shared" ref="K47" si="49">H47-F47</f>
        <v>-7</v>
      </c>
      <c r="L47" s="442">
        <f t="shared" ref="L47" si="50">(F47*-0.7)/100</f>
        <v>-1.6939999999999997</v>
      </c>
      <c r="M47" s="443">
        <f t="shared" ref="M47" si="51">(K47+L47)/F47</f>
        <v>-3.5925619834710737E-2</v>
      </c>
      <c r="N47" s="325" t="s">
        <v>567</v>
      </c>
      <c r="O47" s="444">
        <v>44820</v>
      </c>
      <c r="P47" s="41"/>
      <c r="Q47" s="256"/>
      <c r="R47" s="257" t="s">
        <v>556</v>
      </c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313"/>
      <c r="AJ47" s="314"/>
      <c r="AK47" s="321"/>
      <c r="AL47" s="321"/>
    </row>
    <row r="48" spans="1:38" s="322" customFormat="1" ht="13.5" customHeight="1">
      <c r="A48" s="398">
        <v>10</v>
      </c>
      <c r="B48" s="378">
        <v>44817</v>
      </c>
      <c r="C48" s="400"/>
      <c r="D48" s="401" t="s">
        <v>465</v>
      </c>
      <c r="E48" s="320" t="s">
        <v>557</v>
      </c>
      <c r="F48" s="320">
        <v>1025</v>
      </c>
      <c r="G48" s="320">
        <v>994</v>
      </c>
      <c r="H48" s="320">
        <v>1050</v>
      </c>
      <c r="I48" s="320" t="s">
        <v>996</v>
      </c>
      <c r="J48" s="301" t="s">
        <v>576</v>
      </c>
      <c r="K48" s="301">
        <f t="shared" ref="K48" si="52">H48-F48</f>
        <v>25</v>
      </c>
      <c r="L48" s="370">
        <f>(F48*-0.07)/100</f>
        <v>-0.71750000000000003</v>
      </c>
      <c r="M48" s="371">
        <f t="shared" ref="M48" si="53">(K48+L48)/F48</f>
        <v>2.3690243902439023E-2</v>
      </c>
      <c r="N48" s="301" t="s">
        <v>555</v>
      </c>
      <c r="O48" s="372">
        <v>44817</v>
      </c>
      <c r="P48" s="41"/>
      <c r="Q48" s="256"/>
      <c r="R48" s="257" t="s">
        <v>556</v>
      </c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313"/>
      <c r="AJ48" s="314"/>
      <c r="AK48" s="321"/>
      <c r="AL48" s="321"/>
    </row>
    <row r="49" spans="1:38" s="322" customFormat="1" ht="13.5" customHeight="1">
      <c r="A49" s="398">
        <v>11</v>
      </c>
      <c r="B49" s="378">
        <v>44817</v>
      </c>
      <c r="C49" s="400"/>
      <c r="D49" s="401" t="s">
        <v>997</v>
      </c>
      <c r="E49" s="320" t="s">
        <v>557</v>
      </c>
      <c r="F49" s="320">
        <v>267.5</v>
      </c>
      <c r="G49" s="320">
        <v>259</v>
      </c>
      <c r="H49" s="320">
        <v>274</v>
      </c>
      <c r="I49" s="320" t="s">
        <v>998</v>
      </c>
      <c r="J49" s="301" t="s">
        <v>1072</v>
      </c>
      <c r="K49" s="301">
        <f t="shared" ref="K49:K50" si="54">H49-F49</f>
        <v>6.5</v>
      </c>
      <c r="L49" s="370">
        <f>(F49*-0.07)/100</f>
        <v>-0.18725000000000003</v>
      </c>
      <c r="M49" s="371">
        <f t="shared" ref="M49:M50" si="55">(K49+L49)/F49</f>
        <v>2.3599065420560748E-2</v>
      </c>
      <c r="N49" s="301" t="s">
        <v>555</v>
      </c>
      <c r="O49" s="372">
        <v>44817</v>
      </c>
      <c r="P49" s="41"/>
      <c r="Q49" s="256"/>
      <c r="R49" s="257" t="s">
        <v>556</v>
      </c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313"/>
      <c r="AJ49" s="314"/>
      <c r="AK49" s="321"/>
      <c r="AL49" s="321"/>
    </row>
    <row r="50" spans="1:38" s="322" customFormat="1" ht="13.5" customHeight="1">
      <c r="A50" s="439">
        <v>12</v>
      </c>
      <c r="B50" s="329">
        <v>44817</v>
      </c>
      <c r="C50" s="440"/>
      <c r="D50" s="441" t="s">
        <v>182</v>
      </c>
      <c r="E50" s="375" t="s">
        <v>557</v>
      </c>
      <c r="F50" s="375">
        <v>799</v>
      </c>
      <c r="G50" s="375">
        <v>774</v>
      </c>
      <c r="H50" s="375">
        <v>774</v>
      </c>
      <c r="I50" s="375" t="s">
        <v>1005</v>
      </c>
      <c r="J50" s="325" t="s">
        <v>1075</v>
      </c>
      <c r="K50" s="325">
        <f t="shared" si="54"/>
        <v>-25</v>
      </c>
      <c r="L50" s="442">
        <f t="shared" ref="L50" si="56">(F50*-0.7)/100</f>
        <v>-5.593</v>
      </c>
      <c r="M50" s="443">
        <f t="shared" si="55"/>
        <v>-3.8289111389236546E-2</v>
      </c>
      <c r="N50" s="325" t="s">
        <v>567</v>
      </c>
      <c r="O50" s="444">
        <v>44820</v>
      </c>
      <c r="P50" s="41"/>
      <c r="Q50" s="256"/>
      <c r="R50" s="257" t="s">
        <v>556</v>
      </c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313"/>
      <c r="AJ50" s="314"/>
      <c r="AK50" s="321"/>
      <c r="AL50" s="321"/>
    </row>
    <row r="51" spans="1:38" s="322" customFormat="1" ht="13.5" customHeight="1">
      <c r="A51" s="398">
        <v>13</v>
      </c>
      <c r="B51" s="378">
        <v>44819</v>
      </c>
      <c r="C51" s="400"/>
      <c r="D51" s="401" t="s">
        <v>464</v>
      </c>
      <c r="E51" s="320" t="s">
        <v>557</v>
      </c>
      <c r="F51" s="320">
        <v>156</v>
      </c>
      <c r="G51" s="320">
        <v>152</v>
      </c>
      <c r="H51" s="320">
        <v>161</v>
      </c>
      <c r="I51" s="320" t="s">
        <v>883</v>
      </c>
      <c r="J51" s="301" t="s">
        <v>1071</v>
      </c>
      <c r="K51" s="301">
        <f t="shared" ref="K51" si="57">H51-F51</f>
        <v>5</v>
      </c>
      <c r="L51" s="370">
        <f t="shared" ref="L51" si="58">(F51*-0.7)/100</f>
        <v>-1.0919999999999999</v>
      </c>
      <c r="M51" s="371">
        <f t="shared" ref="M51" si="59">(K51+L51)/F51</f>
        <v>2.5051282051282053E-2</v>
      </c>
      <c r="N51" s="301" t="s">
        <v>555</v>
      </c>
      <c r="O51" s="372">
        <v>44810</v>
      </c>
      <c r="P51" s="41"/>
      <c r="Q51" s="256"/>
      <c r="R51" s="257" t="s">
        <v>556</v>
      </c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313"/>
      <c r="AJ51" s="314"/>
      <c r="AK51" s="321"/>
      <c r="AL51" s="321"/>
    </row>
    <row r="52" spans="1:38" s="322" customFormat="1" ht="13.5" customHeight="1">
      <c r="A52" s="456">
        <v>14</v>
      </c>
      <c r="B52" s="457">
        <v>44823</v>
      </c>
      <c r="C52" s="458"/>
      <c r="D52" s="459" t="s">
        <v>324</v>
      </c>
      <c r="E52" s="460" t="s">
        <v>557</v>
      </c>
      <c r="F52" s="460" t="s">
        <v>1126</v>
      </c>
      <c r="G52" s="460">
        <v>824</v>
      </c>
      <c r="H52" s="460"/>
      <c r="I52" s="460" t="s">
        <v>1127</v>
      </c>
      <c r="J52" s="461" t="s">
        <v>558</v>
      </c>
      <c r="K52" s="461"/>
      <c r="L52" s="462"/>
      <c r="M52" s="463"/>
      <c r="N52" s="461"/>
      <c r="O52" s="464"/>
      <c r="P52" s="41"/>
      <c r="Q52" s="256"/>
      <c r="R52" s="257" t="s">
        <v>556</v>
      </c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313"/>
      <c r="AJ52" s="314"/>
      <c r="AK52" s="321"/>
      <c r="AL52" s="321"/>
    </row>
    <row r="53" spans="1:38" s="315" customFormat="1" ht="15" customHeight="1">
      <c r="A53" s="304"/>
      <c r="B53" s="305"/>
      <c r="C53" s="306"/>
      <c r="D53" s="307"/>
      <c r="E53" s="308"/>
      <c r="F53" s="308"/>
      <c r="G53" s="308"/>
      <c r="H53" s="308"/>
      <c r="I53" s="308"/>
      <c r="J53" s="252"/>
      <c r="K53" s="252"/>
      <c r="L53" s="253"/>
      <c r="M53" s="254"/>
      <c r="N53" s="252"/>
      <c r="O53" s="275"/>
      <c r="P53" s="41"/>
      <c r="Q53" s="256"/>
      <c r="R53" s="25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313"/>
      <c r="AJ53" s="314"/>
      <c r="AK53" s="314"/>
      <c r="AL53" s="314"/>
    </row>
    <row r="54" spans="1:38" ht="15" customHeight="1">
      <c r="A54" s="259"/>
      <c r="B54" s="260"/>
      <c r="C54" s="261"/>
      <c r="D54" s="262"/>
      <c r="E54" s="263"/>
      <c r="F54" s="263"/>
      <c r="G54" s="263"/>
      <c r="H54" s="263"/>
      <c r="I54" s="263"/>
      <c r="J54" s="264"/>
      <c r="K54" s="264"/>
      <c r="L54" s="265"/>
      <c r="M54" s="266"/>
      <c r="N54" s="264"/>
      <c r="O54" s="267"/>
      <c r="P54" s="240"/>
      <c r="Q54" s="256"/>
      <c r="R54" s="25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1"/>
      <c r="AI54" s="1"/>
      <c r="AJ54" s="1"/>
      <c r="AK54" s="1"/>
      <c r="AL54" s="1"/>
    </row>
    <row r="55" spans="1:38" ht="44.25" customHeight="1">
      <c r="A55" s="109" t="s">
        <v>559</v>
      </c>
      <c r="B55" s="131"/>
      <c r="C55" s="131"/>
      <c r="D55" s="1"/>
      <c r="E55" s="6"/>
      <c r="F55" s="6"/>
      <c r="G55" s="6"/>
      <c r="H55" s="6" t="s">
        <v>571</v>
      </c>
      <c r="I55" s="6"/>
      <c r="J55" s="6"/>
      <c r="K55" s="105"/>
      <c r="L55" s="133"/>
      <c r="M55" s="105"/>
      <c r="N55" s="106"/>
      <c r="O55" s="105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251"/>
      <c r="AD55" s="251"/>
      <c r="AE55" s="251"/>
      <c r="AF55" s="251"/>
      <c r="AG55" s="251"/>
      <c r="AH55" s="251"/>
    </row>
    <row r="56" spans="1:38" ht="12.75" customHeight="1">
      <c r="A56" s="116" t="s">
        <v>560</v>
      </c>
      <c r="B56" s="109"/>
      <c r="C56" s="109"/>
      <c r="D56" s="109"/>
      <c r="E56" s="41"/>
      <c r="F56" s="117" t="s">
        <v>561</v>
      </c>
      <c r="G56" s="54"/>
      <c r="H56" s="41"/>
      <c r="I56" s="54"/>
      <c r="J56" s="6"/>
      <c r="K56" s="134"/>
      <c r="L56" s="135"/>
      <c r="M56" s="6"/>
      <c r="N56" s="99"/>
      <c r="O56" s="136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16"/>
      <c r="B57" s="109"/>
      <c r="C57" s="109"/>
      <c r="D57" s="109"/>
      <c r="E57" s="6"/>
      <c r="F57" s="117" t="s">
        <v>563</v>
      </c>
      <c r="G57" s="54"/>
      <c r="H57" s="41"/>
      <c r="I57" s="54"/>
      <c r="J57" s="6"/>
      <c r="K57" s="134"/>
      <c r="L57" s="135"/>
      <c r="M57" s="6"/>
      <c r="N57" s="99"/>
      <c r="O57" s="136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09"/>
      <c r="B58" s="109"/>
      <c r="C58" s="109"/>
      <c r="D58" s="109"/>
      <c r="E58" s="6"/>
      <c r="F58" s="6"/>
      <c r="G58" s="6"/>
      <c r="H58" s="6"/>
      <c r="I58" s="6"/>
      <c r="J58" s="122"/>
      <c r="K58" s="119"/>
      <c r="L58" s="120"/>
      <c r="M58" s="6"/>
      <c r="N58" s="123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37" t="s">
        <v>572</v>
      </c>
      <c r="B59" s="137"/>
      <c r="C59" s="137"/>
      <c r="D59" s="137"/>
      <c r="E59" s="6"/>
      <c r="F59" s="6"/>
      <c r="G59" s="6"/>
      <c r="H59" s="6"/>
      <c r="I59" s="6"/>
      <c r="J59" s="6"/>
      <c r="K59" s="6"/>
      <c r="L59" s="6"/>
      <c r="M59" s="6"/>
      <c r="N59" s="6"/>
      <c r="O59" s="2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94" t="s">
        <v>16</v>
      </c>
      <c r="B60" s="94" t="s">
        <v>532</v>
      </c>
      <c r="C60" s="94"/>
      <c r="D60" s="95" t="s">
        <v>543</v>
      </c>
      <c r="E60" s="94" t="s">
        <v>544</v>
      </c>
      <c r="F60" s="94" t="s">
        <v>545</v>
      </c>
      <c r="G60" s="94" t="s">
        <v>565</v>
      </c>
      <c r="H60" s="94" t="s">
        <v>547</v>
      </c>
      <c r="I60" s="94" t="s">
        <v>548</v>
      </c>
      <c r="J60" s="93" t="s">
        <v>549</v>
      </c>
      <c r="K60" s="138" t="s">
        <v>573</v>
      </c>
      <c r="L60" s="96" t="s">
        <v>551</v>
      </c>
      <c r="M60" s="138" t="s">
        <v>574</v>
      </c>
      <c r="N60" s="94" t="s">
        <v>575</v>
      </c>
      <c r="O60" s="93" t="s">
        <v>553</v>
      </c>
      <c r="P60" s="95" t="s">
        <v>554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s="218" customFormat="1" ht="12.75" customHeight="1">
      <c r="A61" s="298">
        <v>1</v>
      </c>
      <c r="B61" s="297">
        <v>44802</v>
      </c>
      <c r="C61" s="299"/>
      <c r="D61" s="299" t="s">
        <v>884</v>
      </c>
      <c r="E61" s="298" t="s">
        <v>557</v>
      </c>
      <c r="F61" s="298">
        <v>724</v>
      </c>
      <c r="G61" s="298">
        <v>710</v>
      </c>
      <c r="H61" s="300">
        <v>735.5</v>
      </c>
      <c r="I61" s="300" t="s">
        <v>878</v>
      </c>
      <c r="J61" s="301" t="s">
        <v>879</v>
      </c>
      <c r="K61" s="300">
        <f t="shared" ref="K61" si="60">H61-F61</f>
        <v>11.5</v>
      </c>
      <c r="L61" s="302">
        <f t="shared" ref="L61" si="61">(H61*N61)*0.07%</f>
        <v>489.10750000000007</v>
      </c>
      <c r="M61" s="303">
        <f t="shared" ref="M61" si="62">(K61*N61)-L61</f>
        <v>10435.8925</v>
      </c>
      <c r="N61" s="300">
        <v>950</v>
      </c>
      <c r="O61" s="301" t="s">
        <v>555</v>
      </c>
      <c r="P61" s="297">
        <v>44805</v>
      </c>
      <c r="Q61" s="220"/>
      <c r="R61" s="223" t="s">
        <v>556</v>
      </c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63"/>
      <c r="AG61" s="260"/>
      <c r="AH61" s="220"/>
      <c r="AI61" s="220"/>
      <c r="AJ61" s="263"/>
      <c r="AK61" s="263"/>
      <c r="AL61" s="263"/>
    </row>
    <row r="62" spans="1:38" s="218" customFormat="1" ht="12.75" customHeight="1">
      <c r="A62" s="320">
        <v>2</v>
      </c>
      <c r="B62" s="297">
        <v>44805</v>
      </c>
      <c r="C62" s="299"/>
      <c r="D62" s="299" t="s">
        <v>885</v>
      </c>
      <c r="E62" s="298" t="s">
        <v>557</v>
      </c>
      <c r="F62" s="298">
        <v>873.5</v>
      </c>
      <c r="G62" s="320">
        <v>864</v>
      </c>
      <c r="H62" s="300">
        <v>884</v>
      </c>
      <c r="I62" s="300" t="s">
        <v>890</v>
      </c>
      <c r="J62" s="301" t="s">
        <v>896</v>
      </c>
      <c r="K62" s="300">
        <f t="shared" ref="K62" si="63">H62-F62</f>
        <v>10.5</v>
      </c>
      <c r="L62" s="302">
        <f t="shared" ref="L62" si="64">(H62*N62)*0.07%</f>
        <v>850.85000000000014</v>
      </c>
      <c r="M62" s="303">
        <f t="shared" ref="M62" si="65">(K62*N62)-L62</f>
        <v>13586.65</v>
      </c>
      <c r="N62" s="300">
        <v>1375</v>
      </c>
      <c r="O62" s="301" t="s">
        <v>555</v>
      </c>
      <c r="P62" s="297">
        <v>44805</v>
      </c>
      <c r="Q62" s="220"/>
      <c r="R62" s="223" t="s">
        <v>556</v>
      </c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63"/>
      <c r="AG62" s="260"/>
      <c r="AH62" s="220"/>
      <c r="AI62" s="220"/>
      <c r="AJ62" s="263"/>
      <c r="AK62" s="263"/>
      <c r="AL62" s="263"/>
    </row>
    <row r="63" spans="1:38" s="218" customFormat="1" ht="12.75" customHeight="1">
      <c r="A63" s="375">
        <v>3</v>
      </c>
      <c r="B63" s="329">
        <v>44805</v>
      </c>
      <c r="C63" s="376"/>
      <c r="D63" s="376" t="s">
        <v>891</v>
      </c>
      <c r="E63" s="377" t="s">
        <v>557</v>
      </c>
      <c r="F63" s="377">
        <v>696.5</v>
      </c>
      <c r="G63" s="375">
        <v>685</v>
      </c>
      <c r="H63" s="326">
        <v>685</v>
      </c>
      <c r="I63" s="326" t="s">
        <v>892</v>
      </c>
      <c r="J63" s="325" t="s">
        <v>916</v>
      </c>
      <c r="K63" s="326">
        <f t="shared" ref="K63" si="66">H63-F63</f>
        <v>-11.5</v>
      </c>
      <c r="L63" s="327">
        <f t="shared" ref="L63" si="67">(H63*N63)*0.07%</f>
        <v>479.50000000000006</v>
      </c>
      <c r="M63" s="328">
        <f t="shared" ref="M63" si="68">(K63*N63)-L63</f>
        <v>-11979.5</v>
      </c>
      <c r="N63" s="326">
        <v>1000</v>
      </c>
      <c r="O63" s="325" t="s">
        <v>567</v>
      </c>
      <c r="P63" s="329">
        <v>44806</v>
      </c>
      <c r="Q63" s="220"/>
      <c r="R63" s="223" t="s">
        <v>827</v>
      </c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63"/>
      <c r="AG63" s="260"/>
      <c r="AH63" s="220"/>
      <c r="AI63" s="220"/>
      <c r="AJ63" s="263"/>
      <c r="AK63" s="263"/>
      <c r="AL63" s="263"/>
    </row>
    <row r="64" spans="1:38" s="218" customFormat="1" ht="12.75" customHeight="1">
      <c r="A64" s="320">
        <v>4</v>
      </c>
      <c r="B64" s="297">
        <v>44805</v>
      </c>
      <c r="C64" s="299"/>
      <c r="D64" s="299" t="s">
        <v>876</v>
      </c>
      <c r="E64" s="298" t="s">
        <v>557</v>
      </c>
      <c r="F64" s="298">
        <v>240</v>
      </c>
      <c r="G64" s="320">
        <v>234.5</v>
      </c>
      <c r="H64" s="300">
        <v>246</v>
      </c>
      <c r="I64" s="300" t="s">
        <v>877</v>
      </c>
      <c r="J64" s="301" t="s">
        <v>900</v>
      </c>
      <c r="K64" s="300">
        <f t="shared" ref="K64:K65" si="69">H64-F64</f>
        <v>6</v>
      </c>
      <c r="L64" s="302">
        <f t="shared" ref="L64:L65" si="70">(H64*N64)*0.07%</f>
        <v>430.50000000000006</v>
      </c>
      <c r="M64" s="303">
        <f t="shared" ref="M64:M65" si="71">(K64*N64)-L64</f>
        <v>14569.5</v>
      </c>
      <c r="N64" s="300">
        <v>2500</v>
      </c>
      <c r="O64" s="301" t="s">
        <v>555</v>
      </c>
      <c r="P64" s="297">
        <v>44805</v>
      </c>
      <c r="Q64" s="220"/>
      <c r="R64" s="223" t="s">
        <v>827</v>
      </c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63"/>
      <c r="AG64" s="260"/>
      <c r="AH64" s="220"/>
      <c r="AI64" s="220"/>
      <c r="AJ64" s="263"/>
      <c r="AK64" s="263"/>
      <c r="AL64" s="263"/>
    </row>
    <row r="65" spans="1:38" s="218" customFormat="1" ht="12.75" customHeight="1">
      <c r="A65" s="375">
        <v>5</v>
      </c>
      <c r="B65" s="329">
        <v>44805</v>
      </c>
      <c r="C65" s="376"/>
      <c r="D65" s="376" t="s">
        <v>893</v>
      </c>
      <c r="E65" s="377" t="s">
        <v>557</v>
      </c>
      <c r="F65" s="377">
        <v>2070</v>
      </c>
      <c r="G65" s="375">
        <v>2000</v>
      </c>
      <c r="H65" s="326">
        <v>2000</v>
      </c>
      <c r="I65" s="326" t="s">
        <v>894</v>
      </c>
      <c r="J65" s="325" t="s">
        <v>936</v>
      </c>
      <c r="K65" s="326">
        <f t="shared" si="69"/>
        <v>-70</v>
      </c>
      <c r="L65" s="327">
        <f t="shared" si="70"/>
        <v>280.00000000000006</v>
      </c>
      <c r="M65" s="328">
        <f t="shared" si="71"/>
        <v>-14280</v>
      </c>
      <c r="N65" s="326">
        <v>200</v>
      </c>
      <c r="O65" s="325" t="s">
        <v>567</v>
      </c>
      <c r="P65" s="329">
        <v>44810</v>
      </c>
      <c r="Q65" s="220"/>
      <c r="R65" s="223" t="s">
        <v>827</v>
      </c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63"/>
      <c r="AG65" s="260"/>
      <c r="AH65" s="220"/>
      <c r="AI65" s="220"/>
      <c r="AJ65" s="263"/>
      <c r="AK65" s="263"/>
      <c r="AL65" s="263"/>
    </row>
    <row r="66" spans="1:38" s="218" customFormat="1" ht="12.75" customHeight="1">
      <c r="A66" s="375">
        <v>6</v>
      </c>
      <c r="B66" s="329">
        <v>44806</v>
      </c>
      <c r="C66" s="376"/>
      <c r="D66" s="376" t="s">
        <v>917</v>
      </c>
      <c r="E66" s="377" t="s">
        <v>910</v>
      </c>
      <c r="F66" s="377">
        <v>534</v>
      </c>
      <c r="G66" s="375">
        <v>545</v>
      </c>
      <c r="H66" s="326">
        <v>543</v>
      </c>
      <c r="I66" s="326" t="s">
        <v>918</v>
      </c>
      <c r="J66" s="325" t="s">
        <v>935</v>
      </c>
      <c r="K66" s="326">
        <f>F66-H66</f>
        <v>-9</v>
      </c>
      <c r="L66" s="327">
        <f t="shared" ref="L66" si="72">(H66*N66)*0.07%</f>
        <v>570.15000000000009</v>
      </c>
      <c r="M66" s="328">
        <f t="shared" ref="M66" si="73">(K66*N66)-L66</f>
        <v>-14070.15</v>
      </c>
      <c r="N66" s="326">
        <v>1500</v>
      </c>
      <c r="O66" s="325" t="s">
        <v>567</v>
      </c>
      <c r="P66" s="329">
        <v>44810</v>
      </c>
      <c r="Q66" s="220"/>
      <c r="R66" s="223" t="s">
        <v>556</v>
      </c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63"/>
      <c r="AG66" s="260"/>
      <c r="AH66" s="220"/>
      <c r="AI66" s="220"/>
      <c r="AJ66" s="263"/>
      <c r="AK66" s="263"/>
      <c r="AL66" s="263"/>
    </row>
    <row r="67" spans="1:38" s="218" customFormat="1" ht="12.75" customHeight="1">
      <c r="A67" s="320">
        <v>7</v>
      </c>
      <c r="B67" s="297">
        <v>44806</v>
      </c>
      <c r="C67" s="299"/>
      <c r="D67" s="299" t="s">
        <v>920</v>
      </c>
      <c r="E67" s="298" t="s">
        <v>557</v>
      </c>
      <c r="F67" s="298">
        <v>371.5</v>
      </c>
      <c r="G67" s="320">
        <v>365</v>
      </c>
      <c r="H67" s="300">
        <v>376</v>
      </c>
      <c r="I67" s="300" t="s">
        <v>921</v>
      </c>
      <c r="J67" s="301" t="s">
        <v>929</v>
      </c>
      <c r="K67" s="300">
        <f t="shared" ref="K67" si="74">H67-F67</f>
        <v>4.5</v>
      </c>
      <c r="L67" s="302">
        <f t="shared" ref="L67" si="75">(H67*N67)*0.07%</f>
        <v>473.76000000000005</v>
      </c>
      <c r="M67" s="303">
        <f t="shared" ref="M67" si="76">(K67*N67)-L67</f>
        <v>7626.24</v>
      </c>
      <c r="N67" s="300">
        <v>1800</v>
      </c>
      <c r="O67" s="301" t="s">
        <v>555</v>
      </c>
      <c r="P67" s="297">
        <v>44809</v>
      </c>
      <c r="Q67" s="220"/>
      <c r="R67" s="223" t="s">
        <v>556</v>
      </c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63"/>
      <c r="AG67" s="260"/>
      <c r="AH67" s="220"/>
      <c r="AI67" s="220"/>
      <c r="AJ67" s="263"/>
      <c r="AK67" s="263"/>
      <c r="AL67" s="263"/>
    </row>
    <row r="68" spans="1:38" s="218" customFormat="1" ht="12.75" customHeight="1">
      <c r="A68" s="375">
        <v>8</v>
      </c>
      <c r="B68" s="329">
        <v>44806</v>
      </c>
      <c r="C68" s="376"/>
      <c r="D68" s="376" t="s">
        <v>876</v>
      </c>
      <c r="E68" s="377" t="s">
        <v>557</v>
      </c>
      <c r="F68" s="377">
        <v>239.5</v>
      </c>
      <c r="G68" s="375">
        <v>234.5</v>
      </c>
      <c r="H68" s="326">
        <v>234.5</v>
      </c>
      <c r="I68" s="326" t="s">
        <v>877</v>
      </c>
      <c r="J68" s="325" t="s">
        <v>931</v>
      </c>
      <c r="K68" s="326">
        <f t="shared" ref="K68" si="77">H68-F68</f>
        <v>-5</v>
      </c>
      <c r="L68" s="327">
        <f t="shared" ref="L68" si="78">(H68*N68)*0.07%</f>
        <v>410.37500000000006</v>
      </c>
      <c r="M68" s="328">
        <f t="shared" ref="M68" si="79">(K68*N68)-L68</f>
        <v>-12910.375</v>
      </c>
      <c r="N68" s="326">
        <v>2500</v>
      </c>
      <c r="O68" s="325" t="s">
        <v>567</v>
      </c>
      <c r="P68" s="329">
        <v>44809</v>
      </c>
      <c r="Q68" s="220"/>
      <c r="R68" s="223" t="s">
        <v>827</v>
      </c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63"/>
      <c r="AG68" s="260"/>
      <c r="AH68" s="220"/>
      <c r="AI68" s="220"/>
      <c r="AJ68" s="263"/>
      <c r="AK68" s="263"/>
      <c r="AL68" s="263"/>
    </row>
    <row r="69" spans="1:38" s="218" customFormat="1" ht="12.75" customHeight="1">
      <c r="A69" s="320">
        <v>9</v>
      </c>
      <c r="B69" s="297">
        <v>44809</v>
      </c>
      <c r="C69" s="299"/>
      <c r="D69" s="299" t="s">
        <v>930</v>
      </c>
      <c r="E69" s="298" t="s">
        <v>910</v>
      </c>
      <c r="F69" s="298">
        <v>117</v>
      </c>
      <c r="G69" s="320">
        <v>119</v>
      </c>
      <c r="H69" s="300">
        <v>115.5</v>
      </c>
      <c r="I69" s="300">
        <v>112</v>
      </c>
      <c r="J69" s="301" t="s">
        <v>932</v>
      </c>
      <c r="K69" s="300">
        <f>F69-H69</f>
        <v>1.5</v>
      </c>
      <c r="L69" s="302">
        <f t="shared" ref="L69:L71" si="80">(H69*N69)*0.07%</f>
        <v>501.2700000000001</v>
      </c>
      <c r="M69" s="303">
        <f t="shared" ref="M69:M71" si="81">(K69*N69)-L69</f>
        <v>8798.73</v>
      </c>
      <c r="N69" s="300">
        <v>6200</v>
      </c>
      <c r="O69" s="301" t="s">
        <v>555</v>
      </c>
      <c r="P69" s="297">
        <v>44809</v>
      </c>
      <c r="Q69" s="220"/>
      <c r="R69" s="223" t="s">
        <v>556</v>
      </c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63"/>
      <c r="AG69" s="260"/>
      <c r="AH69" s="220"/>
      <c r="AI69" s="220"/>
      <c r="AJ69" s="263"/>
      <c r="AK69" s="263"/>
      <c r="AL69" s="263"/>
    </row>
    <row r="70" spans="1:38" s="218" customFormat="1" ht="12.75" customHeight="1">
      <c r="A70" s="320">
        <v>10</v>
      </c>
      <c r="B70" s="297">
        <v>44810</v>
      </c>
      <c r="C70" s="299"/>
      <c r="D70" s="299" t="s">
        <v>920</v>
      </c>
      <c r="E70" s="298" t="s">
        <v>557</v>
      </c>
      <c r="F70" s="298">
        <v>370.5</v>
      </c>
      <c r="G70" s="320">
        <v>364</v>
      </c>
      <c r="H70" s="300">
        <v>375.5</v>
      </c>
      <c r="I70" s="300" t="s">
        <v>921</v>
      </c>
      <c r="J70" s="301" t="s">
        <v>956</v>
      </c>
      <c r="K70" s="300">
        <f t="shared" ref="K70:K71" si="82">H70-F70</f>
        <v>5</v>
      </c>
      <c r="L70" s="302">
        <f t="shared" si="80"/>
        <v>473.13000000000005</v>
      </c>
      <c r="M70" s="303">
        <f t="shared" si="81"/>
        <v>8526.8700000000008</v>
      </c>
      <c r="N70" s="300">
        <v>1800</v>
      </c>
      <c r="O70" s="301" t="s">
        <v>555</v>
      </c>
      <c r="P70" s="297">
        <v>44811</v>
      </c>
      <c r="Q70" s="220"/>
      <c r="R70" s="223" t="s">
        <v>556</v>
      </c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63"/>
      <c r="AG70" s="260"/>
      <c r="AH70" s="220"/>
      <c r="AI70" s="220"/>
      <c r="AJ70" s="263"/>
      <c r="AK70" s="263"/>
      <c r="AL70" s="263"/>
    </row>
    <row r="71" spans="1:38" s="218" customFormat="1" ht="12.75" customHeight="1">
      <c r="A71" s="320">
        <v>11</v>
      </c>
      <c r="B71" s="297">
        <v>44810</v>
      </c>
      <c r="C71" s="299"/>
      <c r="D71" s="299" t="s">
        <v>942</v>
      </c>
      <c r="E71" s="298" t="s">
        <v>557</v>
      </c>
      <c r="F71" s="298">
        <v>825</v>
      </c>
      <c r="G71" s="320">
        <v>810</v>
      </c>
      <c r="H71" s="300">
        <v>836</v>
      </c>
      <c r="I71" s="300" t="s">
        <v>943</v>
      </c>
      <c r="J71" s="301" t="s">
        <v>993</v>
      </c>
      <c r="K71" s="300">
        <f t="shared" si="82"/>
        <v>11</v>
      </c>
      <c r="L71" s="302">
        <f t="shared" si="80"/>
        <v>585.20000000000005</v>
      </c>
      <c r="M71" s="303">
        <f t="shared" si="81"/>
        <v>10414.799999999999</v>
      </c>
      <c r="N71" s="300">
        <v>1000</v>
      </c>
      <c r="O71" s="301" t="s">
        <v>555</v>
      </c>
      <c r="P71" s="297">
        <v>44817</v>
      </c>
      <c r="Q71" s="220"/>
      <c r="R71" s="223" t="s">
        <v>556</v>
      </c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63"/>
      <c r="AG71" s="260"/>
      <c r="AH71" s="220"/>
      <c r="AI71" s="220"/>
      <c r="AJ71" s="263"/>
      <c r="AK71" s="263"/>
      <c r="AL71" s="263"/>
    </row>
    <row r="72" spans="1:38" s="218" customFormat="1" ht="12.75" customHeight="1">
      <c r="A72" s="320">
        <v>12</v>
      </c>
      <c r="B72" s="297">
        <v>44811</v>
      </c>
      <c r="C72" s="299"/>
      <c r="D72" s="299" t="s">
        <v>946</v>
      </c>
      <c r="E72" s="298" t="s">
        <v>557</v>
      </c>
      <c r="F72" s="298">
        <v>2585</v>
      </c>
      <c r="G72" s="320">
        <v>2540</v>
      </c>
      <c r="H72" s="300">
        <v>2619</v>
      </c>
      <c r="I72" s="300" t="s">
        <v>947</v>
      </c>
      <c r="J72" s="301" t="s">
        <v>970</v>
      </c>
      <c r="K72" s="300">
        <f t="shared" ref="K72" si="83">H72-F72</f>
        <v>34</v>
      </c>
      <c r="L72" s="302">
        <f t="shared" ref="L72" si="84">(H72*N72)*0.07%</f>
        <v>549.99000000000012</v>
      </c>
      <c r="M72" s="303">
        <f t="shared" ref="M72" si="85">(K72*N72)-L72</f>
        <v>9650.01</v>
      </c>
      <c r="N72" s="300">
        <v>300</v>
      </c>
      <c r="O72" s="301" t="s">
        <v>555</v>
      </c>
      <c r="P72" s="297">
        <v>44813</v>
      </c>
      <c r="Q72" s="220"/>
      <c r="R72" s="223" t="s">
        <v>827</v>
      </c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63"/>
      <c r="AG72" s="260"/>
      <c r="AH72" s="220"/>
      <c r="AI72" s="220"/>
      <c r="AJ72" s="263"/>
      <c r="AK72" s="263"/>
      <c r="AL72" s="263"/>
    </row>
    <row r="73" spans="1:38" s="218" customFormat="1" ht="12.75" customHeight="1">
      <c r="A73" s="320">
        <v>13</v>
      </c>
      <c r="B73" s="297">
        <v>44811</v>
      </c>
      <c r="C73" s="299"/>
      <c r="D73" s="299" t="s">
        <v>948</v>
      </c>
      <c r="E73" s="298" t="s">
        <v>557</v>
      </c>
      <c r="F73" s="298">
        <v>750</v>
      </c>
      <c r="G73" s="320">
        <v>736</v>
      </c>
      <c r="H73" s="300">
        <v>759</v>
      </c>
      <c r="I73" s="300" t="s">
        <v>949</v>
      </c>
      <c r="J73" s="301" t="s">
        <v>960</v>
      </c>
      <c r="K73" s="300">
        <f t="shared" ref="K73:K75" si="86">H73-F73</f>
        <v>9</v>
      </c>
      <c r="L73" s="302">
        <f t="shared" ref="L73:L76" si="87">(H73*N73)*0.07%</f>
        <v>504.73500000000007</v>
      </c>
      <c r="M73" s="303">
        <f t="shared" ref="M73:M76" si="88">(K73*N73)-L73</f>
        <v>8045.2650000000003</v>
      </c>
      <c r="N73" s="300">
        <v>950</v>
      </c>
      <c r="O73" s="301" t="s">
        <v>555</v>
      </c>
      <c r="P73" s="297">
        <v>44811</v>
      </c>
      <c r="Q73" s="220"/>
      <c r="R73" s="223" t="s">
        <v>556</v>
      </c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63"/>
      <c r="AG73" s="260"/>
      <c r="AH73" s="220"/>
      <c r="AI73" s="220"/>
      <c r="AJ73" s="263"/>
      <c r="AK73" s="263"/>
      <c r="AL73" s="263"/>
    </row>
    <row r="74" spans="1:38" s="218" customFormat="1" ht="12.75" customHeight="1">
      <c r="A74" s="320">
        <v>14</v>
      </c>
      <c r="B74" s="297">
        <v>44811</v>
      </c>
      <c r="C74" s="299"/>
      <c r="D74" s="299" t="s">
        <v>950</v>
      </c>
      <c r="E74" s="298" t="s">
        <v>557</v>
      </c>
      <c r="F74" s="298">
        <v>1059</v>
      </c>
      <c r="G74" s="320">
        <v>1040</v>
      </c>
      <c r="H74" s="300">
        <v>1076</v>
      </c>
      <c r="I74" s="300" t="s">
        <v>951</v>
      </c>
      <c r="J74" s="301" t="s">
        <v>959</v>
      </c>
      <c r="K74" s="300">
        <f t="shared" si="86"/>
        <v>17</v>
      </c>
      <c r="L74" s="302">
        <f t="shared" si="87"/>
        <v>489.5800000000001</v>
      </c>
      <c r="M74" s="303">
        <f t="shared" si="88"/>
        <v>10560.42</v>
      </c>
      <c r="N74" s="300">
        <v>650</v>
      </c>
      <c r="O74" s="301" t="s">
        <v>555</v>
      </c>
      <c r="P74" s="297">
        <v>44811</v>
      </c>
      <c r="Q74" s="220"/>
      <c r="R74" s="223" t="s">
        <v>827</v>
      </c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63"/>
      <c r="AG74" s="260"/>
      <c r="AH74" s="220"/>
      <c r="AI74" s="220"/>
      <c r="AJ74" s="263"/>
      <c r="AK74" s="263"/>
      <c r="AL74" s="263"/>
    </row>
    <row r="75" spans="1:38" s="218" customFormat="1" ht="12.75" customHeight="1">
      <c r="A75" s="320">
        <v>15</v>
      </c>
      <c r="B75" s="297">
        <v>44811</v>
      </c>
      <c r="C75" s="299"/>
      <c r="D75" s="299" t="s">
        <v>952</v>
      </c>
      <c r="E75" s="298" t="s">
        <v>557</v>
      </c>
      <c r="F75" s="298">
        <v>933</v>
      </c>
      <c r="G75" s="320">
        <v>915</v>
      </c>
      <c r="H75" s="300">
        <v>943</v>
      </c>
      <c r="I75" s="300" t="s">
        <v>953</v>
      </c>
      <c r="J75" s="301" t="s">
        <v>958</v>
      </c>
      <c r="K75" s="300">
        <f t="shared" si="86"/>
        <v>10</v>
      </c>
      <c r="L75" s="302">
        <f t="shared" si="87"/>
        <v>462.07000000000005</v>
      </c>
      <c r="M75" s="303">
        <f t="shared" si="88"/>
        <v>6537.93</v>
      </c>
      <c r="N75" s="300">
        <v>700</v>
      </c>
      <c r="O75" s="301" t="s">
        <v>555</v>
      </c>
      <c r="P75" s="297">
        <v>44811</v>
      </c>
      <c r="Q75" s="220"/>
      <c r="R75" s="223" t="s">
        <v>556</v>
      </c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63"/>
      <c r="AG75" s="260"/>
      <c r="AH75" s="220"/>
      <c r="AI75" s="220"/>
      <c r="AJ75" s="263"/>
      <c r="AK75" s="263"/>
      <c r="AL75" s="263"/>
    </row>
    <row r="76" spans="1:38" s="218" customFormat="1" ht="12.75" customHeight="1">
      <c r="A76" s="375">
        <v>16</v>
      </c>
      <c r="B76" s="365">
        <v>44812</v>
      </c>
      <c r="C76" s="376"/>
      <c r="D76" s="376" t="s">
        <v>917</v>
      </c>
      <c r="E76" s="377" t="s">
        <v>910</v>
      </c>
      <c r="F76" s="377">
        <v>540</v>
      </c>
      <c r="G76" s="375">
        <v>548</v>
      </c>
      <c r="H76" s="326">
        <v>546</v>
      </c>
      <c r="I76" s="326" t="s">
        <v>962</v>
      </c>
      <c r="J76" s="325" t="s">
        <v>968</v>
      </c>
      <c r="K76" s="326">
        <f>F76-H76</f>
        <v>-6</v>
      </c>
      <c r="L76" s="327">
        <f t="shared" si="87"/>
        <v>573.30000000000007</v>
      </c>
      <c r="M76" s="328">
        <f t="shared" si="88"/>
        <v>-9573.2999999999993</v>
      </c>
      <c r="N76" s="326">
        <v>1500</v>
      </c>
      <c r="O76" s="325" t="s">
        <v>567</v>
      </c>
      <c r="P76" s="329">
        <v>44812</v>
      </c>
      <c r="Q76" s="220"/>
      <c r="R76" s="223" t="s">
        <v>556</v>
      </c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63"/>
      <c r="AG76" s="260"/>
      <c r="AH76" s="220"/>
      <c r="AI76" s="220"/>
      <c r="AJ76" s="263"/>
      <c r="AK76" s="263"/>
      <c r="AL76" s="263"/>
    </row>
    <row r="77" spans="1:38" s="218" customFormat="1" ht="12.75" customHeight="1">
      <c r="A77" s="320">
        <v>17</v>
      </c>
      <c r="B77" s="374">
        <v>44812</v>
      </c>
      <c r="C77" s="299"/>
      <c r="D77" s="299" t="s">
        <v>952</v>
      </c>
      <c r="E77" s="298" t="s">
        <v>557</v>
      </c>
      <c r="F77" s="298">
        <v>935</v>
      </c>
      <c r="G77" s="320">
        <v>918</v>
      </c>
      <c r="H77" s="300">
        <v>946.5</v>
      </c>
      <c r="I77" s="300" t="s">
        <v>963</v>
      </c>
      <c r="J77" s="301" t="s">
        <v>879</v>
      </c>
      <c r="K77" s="300">
        <f t="shared" ref="K77" si="89">H77-F77</f>
        <v>11.5</v>
      </c>
      <c r="L77" s="302">
        <f t="shared" ref="L77" si="90">(H77*N77)*0.07%</f>
        <v>463.78500000000008</v>
      </c>
      <c r="M77" s="303">
        <f t="shared" ref="M77" si="91">(K77*N77)-L77</f>
        <v>7586.2150000000001</v>
      </c>
      <c r="N77" s="300">
        <v>700</v>
      </c>
      <c r="O77" s="301" t="s">
        <v>555</v>
      </c>
      <c r="P77" s="297">
        <v>44813</v>
      </c>
      <c r="Q77" s="220"/>
      <c r="R77" s="223" t="s">
        <v>556</v>
      </c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63"/>
      <c r="AG77" s="260"/>
      <c r="AH77" s="220"/>
      <c r="AI77" s="220"/>
      <c r="AJ77" s="263"/>
      <c r="AK77" s="263"/>
      <c r="AL77" s="263"/>
    </row>
    <row r="78" spans="1:38" s="218" customFormat="1" ht="12.75" customHeight="1">
      <c r="A78" s="320">
        <v>18</v>
      </c>
      <c r="B78" s="297">
        <v>44813</v>
      </c>
      <c r="C78" s="299"/>
      <c r="D78" s="299" t="s">
        <v>917</v>
      </c>
      <c r="E78" s="298" t="s">
        <v>557</v>
      </c>
      <c r="F78" s="298">
        <v>552</v>
      </c>
      <c r="G78" s="320">
        <v>544</v>
      </c>
      <c r="H78" s="300">
        <v>557.5</v>
      </c>
      <c r="I78" s="300" t="s">
        <v>971</v>
      </c>
      <c r="J78" s="301" t="s">
        <v>979</v>
      </c>
      <c r="K78" s="300">
        <f t="shared" ref="K78" si="92">H78-F78</f>
        <v>5.5</v>
      </c>
      <c r="L78" s="302">
        <f t="shared" ref="L78" si="93">(H78*N78)*0.07%</f>
        <v>585.37500000000011</v>
      </c>
      <c r="M78" s="303">
        <f t="shared" ref="M78" si="94">(K78*N78)-L78</f>
        <v>7664.625</v>
      </c>
      <c r="N78" s="300">
        <v>1500</v>
      </c>
      <c r="O78" s="301" t="s">
        <v>555</v>
      </c>
      <c r="P78" s="297">
        <v>44816</v>
      </c>
      <c r="Q78" s="220"/>
      <c r="R78" s="223" t="s">
        <v>556</v>
      </c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63"/>
      <c r="AG78" s="260"/>
      <c r="AH78" s="220"/>
      <c r="AI78" s="220"/>
      <c r="AJ78" s="263"/>
      <c r="AK78" s="263"/>
      <c r="AL78" s="263"/>
    </row>
    <row r="79" spans="1:38" s="218" customFormat="1" ht="12.75" customHeight="1">
      <c r="A79" s="375">
        <v>19</v>
      </c>
      <c r="B79" s="329">
        <v>44816</v>
      </c>
      <c r="C79" s="376"/>
      <c r="D79" s="376" t="s">
        <v>976</v>
      </c>
      <c r="E79" s="377" t="s">
        <v>910</v>
      </c>
      <c r="F79" s="377">
        <v>2415</v>
      </c>
      <c r="G79" s="375">
        <v>2460</v>
      </c>
      <c r="H79" s="326">
        <v>2460</v>
      </c>
      <c r="I79" s="326" t="s">
        <v>977</v>
      </c>
      <c r="J79" s="325" t="s">
        <v>978</v>
      </c>
      <c r="K79" s="326">
        <f>F79-H79</f>
        <v>-45</v>
      </c>
      <c r="L79" s="327">
        <f t="shared" ref="L79:L80" si="95">(H79*N79)*0.07%</f>
        <v>430.50000000000006</v>
      </c>
      <c r="M79" s="328">
        <f t="shared" ref="M79:M80" si="96">(K79*N79)-L79</f>
        <v>-11680.5</v>
      </c>
      <c r="N79" s="326">
        <v>250</v>
      </c>
      <c r="O79" s="325" t="s">
        <v>567</v>
      </c>
      <c r="P79" s="329">
        <v>44816</v>
      </c>
      <c r="Q79" s="220"/>
      <c r="R79" s="223" t="s">
        <v>556</v>
      </c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63"/>
      <c r="AG79" s="260"/>
      <c r="AH79" s="220"/>
      <c r="AI79" s="220"/>
      <c r="AJ79" s="263"/>
      <c r="AK79" s="263"/>
      <c r="AL79" s="263"/>
    </row>
    <row r="80" spans="1:38" s="218" customFormat="1" ht="12.75" customHeight="1">
      <c r="A80" s="375">
        <v>20</v>
      </c>
      <c r="B80" s="329">
        <v>44816</v>
      </c>
      <c r="C80" s="376"/>
      <c r="D80" s="376" t="s">
        <v>946</v>
      </c>
      <c r="E80" s="377" t="s">
        <v>557</v>
      </c>
      <c r="F80" s="377">
        <v>2595</v>
      </c>
      <c r="G80" s="375">
        <v>2550</v>
      </c>
      <c r="H80" s="326">
        <v>2550</v>
      </c>
      <c r="I80" s="326" t="s">
        <v>980</v>
      </c>
      <c r="J80" s="325" t="s">
        <v>978</v>
      </c>
      <c r="K80" s="326">
        <f t="shared" ref="K80" si="97">H80-F80</f>
        <v>-45</v>
      </c>
      <c r="L80" s="327">
        <f t="shared" si="95"/>
        <v>535.50000000000011</v>
      </c>
      <c r="M80" s="328">
        <f t="shared" si="96"/>
        <v>-14035.5</v>
      </c>
      <c r="N80" s="326">
        <v>300</v>
      </c>
      <c r="O80" s="325" t="s">
        <v>567</v>
      </c>
      <c r="P80" s="329">
        <v>44820</v>
      </c>
      <c r="Q80" s="220"/>
      <c r="R80" s="223" t="s">
        <v>827</v>
      </c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63"/>
      <c r="AG80" s="260"/>
      <c r="AH80" s="220"/>
      <c r="AI80" s="220"/>
      <c r="AJ80" s="263"/>
      <c r="AK80" s="263"/>
      <c r="AL80" s="263"/>
    </row>
    <row r="81" spans="1:38" s="218" customFormat="1" ht="12.75" customHeight="1">
      <c r="A81" s="320">
        <v>21</v>
      </c>
      <c r="B81" s="297">
        <v>44816</v>
      </c>
      <c r="C81" s="299"/>
      <c r="D81" s="299" t="s">
        <v>981</v>
      </c>
      <c r="E81" s="298" t="s">
        <v>557</v>
      </c>
      <c r="F81" s="298">
        <v>1502</v>
      </c>
      <c r="G81" s="320">
        <v>1480</v>
      </c>
      <c r="H81" s="300">
        <v>1517.5</v>
      </c>
      <c r="I81" s="300" t="s">
        <v>982</v>
      </c>
      <c r="J81" s="301" t="s">
        <v>995</v>
      </c>
      <c r="K81" s="300">
        <f t="shared" ref="K81" si="98">H81-F81</f>
        <v>15.5</v>
      </c>
      <c r="L81" s="302">
        <f t="shared" ref="L81" si="99">(H81*N81)*0.07%</f>
        <v>584.23750000000007</v>
      </c>
      <c r="M81" s="303">
        <f t="shared" ref="M81" si="100">(K81*N81)-L81</f>
        <v>7940.7624999999998</v>
      </c>
      <c r="N81" s="300">
        <v>550</v>
      </c>
      <c r="O81" s="301" t="s">
        <v>555</v>
      </c>
      <c r="P81" s="297">
        <v>44817</v>
      </c>
      <c r="Q81" s="220"/>
      <c r="R81" s="223" t="s">
        <v>827</v>
      </c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63"/>
      <c r="AG81" s="260"/>
      <c r="AH81" s="220"/>
      <c r="AI81" s="220"/>
      <c r="AJ81" s="263"/>
      <c r="AK81" s="263"/>
      <c r="AL81" s="263"/>
    </row>
    <row r="82" spans="1:38" s="218" customFormat="1" ht="12.75" customHeight="1">
      <c r="A82" s="320">
        <v>22</v>
      </c>
      <c r="B82" s="297">
        <v>44816</v>
      </c>
      <c r="C82" s="299"/>
      <c r="D82" s="299" t="s">
        <v>983</v>
      </c>
      <c r="E82" s="298" t="s">
        <v>557</v>
      </c>
      <c r="F82" s="298">
        <v>1718</v>
      </c>
      <c r="G82" s="320">
        <v>16890</v>
      </c>
      <c r="H82" s="300">
        <v>1760</v>
      </c>
      <c r="I82" s="300" t="s">
        <v>1006</v>
      </c>
      <c r="J82" s="301" t="s">
        <v>994</v>
      </c>
      <c r="K82" s="300">
        <f t="shared" ref="K82:K84" si="101">H82-F82</f>
        <v>42</v>
      </c>
      <c r="L82" s="302">
        <f t="shared" ref="L82:L84" si="102">(H82*N82)*0.07%</f>
        <v>616.00000000000011</v>
      </c>
      <c r="M82" s="303">
        <f t="shared" ref="M82:M84" si="103">(K82*N82)-L82</f>
        <v>20384</v>
      </c>
      <c r="N82" s="300">
        <v>500</v>
      </c>
      <c r="O82" s="301" t="s">
        <v>555</v>
      </c>
      <c r="P82" s="297">
        <v>44817</v>
      </c>
      <c r="Q82" s="220"/>
      <c r="R82" s="223" t="s">
        <v>556</v>
      </c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63"/>
      <c r="AG82" s="260"/>
      <c r="AH82" s="220"/>
      <c r="AI82" s="220"/>
      <c r="AJ82" s="263"/>
      <c r="AK82" s="263"/>
      <c r="AL82" s="263"/>
    </row>
    <row r="83" spans="1:38" s="218" customFormat="1" ht="12.75" customHeight="1">
      <c r="A83" s="375">
        <v>23</v>
      </c>
      <c r="B83" s="414">
        <v>44817</v>
      </c>
      <c r="C83" s="376"/>
      <c r="D83" s="376" t="s">
        <v>1000</v>
      </c>
      <c r="E83" s="377" t="s">
        <v>557</v>
      </c>
      <c r="F83" s="377">
        <v>3370</v>
      </c>
      <c r="G83" s="375">
        <v>3300</v>
      </c>
      <c r="H83" s="326">
        <v>3300</v>
      </c>
      <c r="I83" s="326" t="s">
        <v>1001</v>
      </c>
      <c r="J83" s="325" t="s">
        <v>936</v>
      </c>
      <c r="K83" s="326">
        <f t="shared" si="101"/>
        <v>-70</v>
      </c>
      <c r="L83" s="327">
        <f t="shared" si="102"/>
        <v>462.00000000000006</v>
      </c>
      <c r="M83" s="328">
        <f t="shared" si="103"/>
        <v>-14462</v>
      </c>
      <c r="N83" s="326">
        <v>200</v>
      </c>
      <c r="O83" s="325" t="s">
        <v>567</v>
      </c>
      <c r="P83" s="329">
        <v>44818</v>
      </c>
      <c r="Q83" s="220"/>
      <c r="R83" s="223" t="s">
        <v>556</v>
      </c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63"/>
      <c r="AG83" s="260"/>
      <c r="AH83" s="220"/>
      <c r="AI83" s="220"/>
      <c r="AJ83" s="263"/>
      <c r="AK83" s="263"/>
      <c r="AL83" s="263"/>
    </row>
    <row r="84" spans="1:38" s="218" customFormat="1" ht="12.75" customHeight="1">
      <c r="A84" s="375">
        <v>24</v>
      </c>
      <c r="B84" s="414">
        <v>44817</v>
      </c>
      <c r="C84" s="376"/>
      <c r="D84" s="376" t="s">
        <v>1002</v>
      </c>
      <c r="E84" s="377" t="s">
        <v>557</v>
      </c>
      <c r="F84" s="377">
        <v>548</v>
      </c>
      <c r="G84" s="375">
        <v>535</v>
      </c>
      <c r="H84" s="326">
        <v>535</v>
      </c>
      <c r="I84" s="326" t="s">
        <v>1003</v>
      </c>
      <c r="J84" s="325" t="s">
        <v>1076</v>
      </c>
      <c r="K84" s="326">
        <f t="shared" si="101"/>
        <v>-13</v>
      </c>
      <c r="L84" s="327">
        <f t="shared" si="102"/>
        <v>374.50000000000006</v>
      </c>
      <c r="M84" s="328">
        <f t="shared" si="103"/>
        <v>-13374.5</v>
      </c>
      <c r="N84" s="326">
        <v>1000</v>
      </c>
      <c r="O84" s="325" t="s">
        <v>567</v>
      </c>
      <c r="P84" s="329">
        <v>44820</v>
      </c>
      <c r="Q84" s="220"/>
      <c r="R84" s="223" t="s">
        <v>827</v>
      </c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63"/>
      <c r="AG84" s="260"/>
      <c r="AH84" s="220"/>
      <c r="AI84" s="220"/>
      <c r="AJ84" s="263"/>
      <c r="AK84" s="263"/>
      <c r="AL84" s="263"/>
    </row>
    <row r="85" spans="1:38" s="218" customFormat="1" ht="12.75" customHeight="1">
      <c r="A85" s="375">
        <v>25</v>
      </c>
      <c r="B85" s="414">
        <v>44817</v>
      </c>
      <c r="C85" s="376"/>
      <c r="D85" s="376" t="s">
        <v>952</v>
      </c>
      <c r="E85" s="377" t="s">
        <v>557</v>
      </c>
      <c r="F85" s="377">
        <v>959</v>
      </c>
      <c r="G85" s="375">
        <v>940</v>
      </c>
      <c r="H85" s="326">
        <v>940</v>
      </c>
      <c r="I85" s="326" t="s">
        <v>1004</v>
      </c>
      <c r="J85" s="325" t="s">
        <v>1021</v>
      </c>
      <c r="K85" s="326">
        <f t="shared" ref="K85:K87" si="104">H85-F85</f>
        <v>-19</v>
      </c>
      <c r="L85" s="327">
        <f t="shared" ref="L85:L87" si="105">(H85*N85)*0.07%</f>
        <v>460.60000000000008</v>
      </c>
      <c r="M85" s="328">
        <f t="shared" ref="M85:M87" si="106">(K85*N85)-L85</f>
        <v>-13760.6</v>
      </c>
      <c r="N85" s="326">
        <v>700</v>
      </c>
      <c r="O85" s="325" t="s">
        <v>567</v>
      </c>
      <c r="P85" s="329">
        <v>44818</v>
      </c>
      <c r="Q85" s="220"/>
      <c r="R85" s="223" t="s">
        <v>827</v>
      </c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63"/>
      <c r="AG85" s="260"/>
      <c r="AH85" s="220"/>
      <c r="AI85" s="220"/>
      <c r="AJ85" s="263"/>
      <c r="AK85" s="263"/>
      <c r="AL85" s="263"/>
    </row>
    <row r="86" spans="1:38" s="218" customFormat="1" ht="12.75" customHeight="1">
      <c r="A86" s="320">
        <v>26</v>
      </c>
      <c r="B86" s="297">
        <v>44818</v>
      </c>
      <c r="C86" s="299"/>
      <c r="D86" s="299" t="s">
        <v>1037</v>
      </c>
      <c r="E86" s="298" t="s">
        <v>557</v>
      </c>
      <c r="F86" s="298">
        <v>243.5</v>
      </c>
      <c r="G86" s="320">
        <v>238</v>
      </c>
      <c r="H86" s="300">
        <v>249</v>
      </c>
      <c r="I86" s="300" t="s">
        <v>939</v>
      </c>
      <c r="J86" s="301" t="s">
        <v>994</v>
      </c>
      <c r="K86" s="300">
        <f t="shared" si="104"/>
        <v>5.5</v>
      </c>
      <c r="L86" s="302">
        <f t="shared" si="105"/>
        <v>505.47000000000008</v>
      </c>
      <c r="M86" s="303">
        <f t="shared" si="106"/>
        <v>15444.53</v>
      </c>
      <c r="N86" s="300">
        <v>2900</v>
      </c>
      <c r="O86" s="301" t="s">
        <v>555</v>
      </c>
      <c r="P86" s="297">
        <v>44818</v>
      </c>
      <c r="Q86" s="220"/>
      <c r="R86" s="223" t="s">
        <v>827</v>
      </c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63"/>
      <c r="AG86" s="260"/>
      <c r="AH86" s="220"/>
      <c r="AI86" s="220"/>
      <c r="AJ86" s="263"/>
      <c r="AK86" s="263"/>
      <c r="AL86" s="263"/>
    </row>
    <row r="87" spans="1:38" s="218" customFormat="1" ht="12.75" customHeight="1">
      <c r="A87" s="375">
        <v>27</v>
      </c>
      <c r="B87" s="329">
        <v>44818</v>
      </c>
      <c r="C87" s="376"/>
      <c r="D87" s="376" t="s">
        <v>1044</v>
      </c>
      <c r="E87" s="377" t="s">
        <v>557</v>
      </c>
      <c r="F87" s="377">
        <v>1635</v>
      </c>
      <c r="G87" s="375">
        <v>1597</v>
      </c>
      <c r="H87" s="326">
        <v>1597</v>
      </c>
      <c r="I87" s="326" t="s">
        <v>1038</v>
      </c>
      <c r="J87" s="325" t="s">
        <v>1077</v>
      </c>
      <c r="K87" s="326">
        <f t="shared" si="104"/>
        <v>-38</v>
      </c>
      <c r="L87" s="327">
        <f t="shared" si="105"/>
        <v>391.26500000000004</v>
      </c>
      <c r="M87" s="328">
        <f t="shared" si="106"/>
        <v>-13691.264999999999</v>
      </c>
      <c r="N87" s="326">
        <v>350</v>
      </c>
      <c r="O87" s="325" t="s">
        <v>567</v>
      </c>
      <c r="P87" s="329">
        <v>44820</v>
      </c>
      <c r="Q87" s="220"/>
      <c r="R87" s="223" t="s">
        <v>556</v>
      </c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63"/>
      <c r="AG87" s="260"/>
      <c r="AH87" s="220"/>
      <c r="AI87" s="220"/>
      <c r="AJ87" s="263"/>
      <c r="AK87" s="263"/>
      <c r="AL87" s="263"/>
    </row>
    <row r="88" spans="1:38" s="218" customFormat="1" ht="12.75" customHeight="1">
      <c r="A88" s="434">
        <v>28</v>
      </c>
      <c r="B88" s="435">
        <v>44818</v>
      </c>
      <c r="C88" s="436"/>
      <c r="D88" s="436" t="s">
        <v>1039</v>
      </c>
      <c r="E88" s="437" t="s">
        <v>557</v>
      </c>
      <c r="F88" s="437">
        <v>110.25</v>
      </c>
      <c r="G88" s="434">
        <v>107.5</v>
      </c>
      <c r="H88" s="437">
        <v>107.5</v>
      </c>
      <c r="I88" s="437" t="s">
        <v>1042</v>
      </c>
      <c r="J88" s="325" t="s">
        <v>1059</v>
      </c>
      <c r="K88" s="326">
        <f t="shared" ref="K88:K89" si="107">H88-F88</f>
        <v>-2.75</v>
      </c>
      <c r="L88" s="327">
        <f t="shared" ref="L88:L89" si="108">(H88*N88)*0.07%</f>
        <v>319.81250000000006</v>
      </c>
      <c r="M88" s="328">
        <f t="shared" ref="M88:M89" si="109">(K88*N88)-L88</f>
        <v>-12007.3125</v>
      </c>
      <c r="N88" s="326">
        <v>4250</v>
      </c>
      <c r="O88" s="325" t="s">
        <v>567</v>
      </c>
      <c r="P88" s="329">
        <v>44819</v>
      </c>
      <c r="Q88" s="220"/>
      <c r="R88" s="223" t="s">
        <v>556</v>
      </c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63"/>
      <c r="AG88" s="260"/>
      <c r="AH88" s="220"/>
      <c r="AI88" s="220"/>
      <c r="AJ88" s="263"/>
      <c r="AK88" s="263"/>
      <c r="AL88" s="263"/>
    </row>
    <row r="89" spans="1:38" s="218" customFormat="1" ht="12.75" customHeight="1">
      <c r="A89" s="320">
        <v>29</v>
      </c>
      <c r="B89" s="297">
        <v>44818</v>
      </c>
      <c r="C89" s="299"/>
      <c r="D89" s="299" t="s">
        <v>1040</v>
      </c>
      <c r="E89" s="298" t="s">
        <v>557</v>
      </c>
      <c r="F89" s="298">
        <v>511</v>
      </c>
      <c r="G89" s="320">
        <v>499</v>
      </c>
      <c r="H89" s="300">
        <v>519</v>
      </c>
      <c r="I89" s="300" t="s">
        <v>1041</v>
      </c>
      <c r="J89" s="301" t="s">
        <v>1060</v>
      </c>
      <c r="K89" s="300">
        <f t="shared" si="107"/>
        <v>8</v>
      </c>
      <c r="L89" s="302">
        <f t="shared" si="108"/>
        <v>435.96000000000004</v>
      </c>
      <c r="M89" s="303">
        <f t="shared" si="109"/>
        <v>9164.0400000000009</v>
      </c>
      <c r="N89" s="298">
        <v>1200</v>
      </c>
      <c r="O89" s="301" t="s">
        <v>555</v>
      </c>
      <c r="P89" s="297">
        <v>44819</v>
      </c>
      <c r="Q89" s="220"/>
      <c r="R89" s="223" t="s">
        <v>827</v>
      </c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63"/>
      <c r="AG89" s="260"/>
      <c r="AH89" s="220"/>
      <c r="AI89" s="220"/>
      <c r="AJ89" s="263"/>
      <c r="AK89" s="263"/>
      <c r="AL89" s="263"/>
    </row>
    <row r="90" spans="1:38" s="218" customFormat="1" ht="12.75" customHeight="1">
      <c r="A90" s="320">
        <v>30</v>
      </c>
      <c r="B90" s="297">
        <v>44818</v>
      </c>
      <c r="C90" s="299"/>
      <c r="D90" s="299" t="s">
        <v>1043</v>
      </c>
      <c r="E90" s="298" t="s">
        <v>557</v>
      </c>
      <c r="F90" s="298">
        <v>112.5</v>
      </c>
      <c r="G90" s="320">
        <v>111.1</v>
      </c>
      <c r="H90" s="300">
        <v>113.75</v>
      </c>
      <c r="I90" s="300">
        <v>115</v>
      </c>
      <c r="J90" s="301" t="s">
        <v>1022</v>
      </c>
      <c r="K90" s="300">
        <f t="shared" ref="K90" si="110">H90-F90</f>
        <v>1.25</v>
      </c>
      <c r="L90" s="302">
        <f t="shared" ref="L90" si="111">(H90*N90)*0.07%</f>
        <v>907.72500000000014</v>
      </c>
      <c r="M90" s="303">
        <f t="shared" ref="M90" si="112">(K90*N90)-L90</f>
        <v>13342.275</v>
      </c>
      <c r="N90" s="300">
        <v>11400</v>
      </c>
      <c r="O90" s="301" t="s">
        <v>555</v>
      </c>
      <c r="P90" s="297">
        <v>44819</v>
      </c>
      <c r="Q90" s="220"/>
      <c r="R90" s="223" t="s">
        <v>556</v>
      </c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63"/>
      <c r="AG90" s="260"/>
      <c r="AH90" s="220"/>
      <c r="AI90" s="220"/>
      <c r="AJ90" s="263"/>
      <c r="AK90" s="263"/>
      <c r="AL90" s="263"/>
    </row>
    <row r="91" spans="1:38" s="218" customFormat="1" ht="12.75" customHeight="1">
      <c r="A91" s="334">
        <v>31</v>
      </c>
      <c r="B91" s="219">
        <v>44820</v>
      </c>
      <c r="C91" s="276"/>
      <c r="D91" s="276" t="s">
        <v>1078</v>
      </c>
      <c r="E91" s="221" t="s">
        <v>557</v>
      </c>
      <c r="F91" s="221" t="s">
        <v>1079</v>
      </c>
      <c r="G91" s="334">
        <v>4230</v>
      </c>
      <c r="H91" s="222"/>
      <c r="I91" s="222" t="s">
        <v>1080</v>
      </c>
      <c r="J91" s="346" t="s">
        <v>558</v>
      </c>
      <c r="K91" s="276"/>
      <c r="L91" s="221"/>
      <c r="M91" s="221"/>
      <c r="N91" s="221"/>
      <c r="O91" s="222"/>
      <c r="P91" s="222"/>
      <c r="Q91" s="220"/>
      <c r="R91" s="223" t="s">
        <v>827</v>
      </c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63"/>
      <c r="AG91" s="260"/>
      <c r="AH91" s="220"/>
      <c r="AI91" s="220"/>
      <c r="AJ91" s="263"/>
      <c r="AK91" s="263"/>
      <c r="AL91" s="263"/>
    </row>
    <row r="92" spans="1:38" s="218" customFormat="1" ht="12.75" customHeight="1">
      <c r="A92" s="375">
        <v>32</v>
      </c>
      <c r="B92" s="329">
        <v>44820</v>
      </c>
      <c r="C92" s="376"/>
      <c r="D92" s="376" t="s">
        <v>1081</v>
      </c>
      <c r="E92" s="377" t="s">
        <v>557</v>
      </c>
      <c r="F92" s="377">
        <v>2015</v>
      </c>
      <c r="G92" s="375">
        <v>1965</v>
      </c>
      <c r="H92" s="326">
        <v>1965</v>
      </c>
      <c r="I92" s="326" t="s">
        <v>1082</v>
      </c>
      <c r="J92" s="325" t="s">
        <v>1083</v>
      </c>
      <c r="K92" s="326">
        <f t="shared" ref="K92" si="113">H92-F92</f>
        <v>-50</v>
      </c>
      <c r="L92" s="327">
        <f t="shared" ref="L92" si="114">(H92*N92)*0.07%</f>
        <v>412.65000000000003</v>
      </c>
      <c r="M92" s="328">
        <f t="shared" ref="M92" si="115">(K92*N92)-L92</f>
        <v>-15412.65</v>
      </c>
      <c r="N92" s="326">
        <v>300</v>
      </c>
      <c r="O92" s="325" t="s">
        <v>567</v>
      </c>
      <c r="P92" s="329">
        <v>44820</v>
      </c>
      <c r="Q92" s="220"/>
      <c r="R92" s="223" t="s">
        <v>556</v>
      </c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63"/>
      <c r="AG92" s="260"/>
      <c r="AH92" s="220"/>
      <c r="AI92" s="220"/>
      <c r="AJ92" s="263"/>
      <c r="AK92" s="263"/>
      <c r="AL92" s="263"/>
    </row>
    <row r="93" spans="1:38" s="218" customFormat="1" ht="12.75" customHeight="1">
      <c r="A93" s="334">
        <v>33</v>
      </c>
      <c r="B93" s="219">
        <v>44823</v>
      </c>
      <c r="C93" s="276"/>
      <c r="D93" s="276" t="s">
        <v>1128</v>
      </c>
      <c r="E93" s="221" t="s">
        <v>910</v>
      </c>
      <c r="F93" s="221" t="s">
        <v>1129</v>
      </c>
      <c r="G93" s="334">
        <v>810</v>
      </c>
      <c r="H93" s="222"/>
      <c r="I93" s="222" t="s">
        <v>1130</v>
      </c>
      <c r="J93" s="346" t="s">
        <v>558</v>
      </c>
      <c r="K93" s="276"/>
      <c r="L93" s="221"/>
      <c r="M93" s="221"/>
      <c r="N93" s="221"/>
      <c r="O93" s="222"/>
      <c r="P93" s="222"/>
      <c r="Q93" s="220"/>
      <c r="R93" s="223" t="s">
        <v>827</v>
      </c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63"/>
      <c r="AG93" s="260"/>
      <c r="AH93" s="220"/>
      <c r="AI93" s="220"/>
      <c r="AJ93" s="263"/>
      <c r="AK93" s="263"/>
      <c r="AL93" s="263"/>
    </row>
    <row r="94" spans="1:38" s="218" customFormat="1" ht="12.75" customHeight="1">
      <c r="A94" s="334">
        <v>34</v>
      </c>
      <c r="B94" s="219">
        <v>44823</v>
      </c>
      <c r="C94" s="276"/>
      <c r="D94" s="276" t="s">
        <v>1131</v>
      </c>
      <c r="E94" s="221" t="s">
        <v>557</v>
      </c>
      <c r="F94" s="221" t="s">
        <v>1132</v>
      </c>
      <c r="G94" s="334">
        <v>1725</v>
      </c>
      <c r="H94" s="222"/>
      <c r="I94" s="222" t="s">
        <v>1133</v>
      </c>
      <c r="J94" s="346" t="s">
        <v>558</v>
      </c>
      <c r="K94" s="276"/>
      <c r="L94" s="221"/>
      <c r="M94" s="221"/>
      <c r="N94" s="221"/>
      <c r="O94" s="222"/>
      <c r="P94" s="222"/>
      <c r="Q94" s="220"/>
      <c r="R94" s="223" t="s">
        <v>556</v>
      </c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63"/>
      <c r="AG94" s="260"/>
      <c r="AH94" s="220"/>
      <c r="AI94" s="220"/>
      <c r="AJ94" s="263"/>
      <c r="AK94" s="263"/>
      <c r="AL94" s="263"/>
    </row>
    <row r="95" spans="1:38" s="218" customFormat="1" ht="12.75" customHeight="1">
      <c r="A95" s="334"/>
      <c r="B95" s="219"/>
      <c r="C95" s="276"/>
      <c r="D95" s="276"/>
      <c r="E95" s="221"/>
      <c r="F95" s="221"/>
      <c r="G95" s="334"/>
      <c r="H95" s="222"/>
      <c r="I95" s="222"/>
      <c r="J95" s="346"/>
      <c r="K95" s="276"/>
      <c r="L95" s="221"/>
      <c r="M95" s="221"/>
      <c r="N95" s="221"/>
      <c r="O95" s="222"/>
      <c r="P95" s="222"/>
      <c r="Q95" s="220"/>
      <c r="R95" s="223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63"/>
      <c r="AG95" s="260"/>
      <c r="AH95" s="220"/>
      <c r="AI95" s="220"/>
      <c r="AJ95" s="263"/>
      <c r="AK95" s="263"/>
      <c r="AL95" s="263"/>
    </row>
    <row r="96" spans="1:38" s="218" customFormat="1" ht="12.75" customHeight="1">
      <c r="A96" s="221"/>
      <c r="B96" s="219"/>
      <c r="C96" s="276"/>
      <c r="D96" s="276"/>
      <c r="E96" s="221"/>
      <c r="F96" s="221"/>
      <c r="G96" s="221"/>
      <c r="H96" s="222"/>
      <c r="I96" s="222"/>
      <c r="J96" s="252"/>
      <c r="K96" s="276"/>
      <c r="L96" s="221"/>
      <c r="M96" s="221"/>
      <c r="N96" s="221"/>
      <c r="O96" s="222"/>
      <c r="P96" s="222"/>
      <c r="Q96" s="220"/>
      <c r="R96" s="223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63"/>
      <c r="AG96" s="260"/>
      <c r="AH96" s="220"/>
      <c r="AI96" s="220"/>
      <c r="AJ96" s="263"/>
      <c r="AK96" s="263"/>
      <c r="AL96" s="263"/>
    </row>
    <row r="97" spans="1:38" ht="13.5" customHeight="1">
      <c r="A97" s="263"/>
      <c r="B97" s="260"/>
      <c r="C97" s="220"/>
      <c r="D97" s="220"/>
      <c r="E97" s="263"/>
      <c r="F97" s="263"/>
      <c r="G97" s="263"/>
      <c r="H97" s="264"/>
      <c r="I97" s="264"/>
      <c r="J97" s="291"/>
      <c r="K97" s="264"/>
      <c r="L97" s="265"/>
      <c r="M97" s="292"/>
      <c r="N97" s="264"/>
      <c r="O97" s="293"/>
      <c r="P97" s="267"/>
      <c r="Q97" s="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>
      <c r="A98" s="97"/>
      <c r="B98" s="98"/>
      <c r="C98" s="131"/>
      <c r="D98" s="139"/>
      <c r="E98" s="140"/>
      <c r="F98" s="97"/>
      <c r="G98" s="97"/>
      <c r="H98" s="97"/>
      <c r="I98" s="132"/>
      <c r="J98" s="132"/>
      <c r="K98" s="132"/>
      <c r="L98" s="132"/>
      <c r="M98" s="132"/>
      <c r="N98" s="132"/>
      <c r="O98" s="132"/>
      <c r="P98" s="132"/>
      <c r="Q98" s="4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41"/>
      <c r="AH98" s="41"/>
      <c r="AI98" s="41"/>
      <c r="AJ98" s="41"/>
      <c r="AK98" s="41"/>
      <c r="AL98" s="41"/>
    </row>
    <row r="99" spans="1:38" ht="12.75" customHeight="1">
      <c r="A99" s="141"/>
      <c r="B99" s="98"/>
      <c r="C99" s="99"/>
      <c r="D99" s="142"/>
      <c r="E99" s="102"/>
      <c r="F99" s="102"/>
      <c r="G99" s="102"/>
      <c r="H99" s="102"/>
      <c r="I99" s="102"/>
      <c r="J99" s="6"/>
      <c r="K99" s="102"/>
      <c r="L99" s="102"/>
      <c r="M99" s="6"/>
      <c r="N99" s="1"/>
      <c r="O99" s="99"/>
      <c r="P99" s="41"/>
      <c r="Q99" s="4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1"/>
      <c r="AG99" s="41"/>
      <c r="AH99" s="41"/>
      <c r="AI99" s="41"/>
      <c r="AJ99" s="41"/>
      <c r="AK99" s="41"/>
      <c r="AL99" s="41"/>
    </row>
    <row r="100" spans="1:38" ht="38.25" customHeight="1">
      <c r="A100" s="143" t="s">
        <v>577</v>
      </c>
      <c r="B100" s="143"/>
      <c r="C100" s="143"/>
      <c r="D100" s="143"/>
      <c r="E100" s="144"/>
      <c r="F100" s="102"/>
      <c r="G100" s="102"/>
      <c r="H100" s="102"/>
      <c r="I100" s="102"/>
      <c r="J100" s="1"/>
      <c r="K100" s="6"/>
      <c r="L100" s="6"/>
      <c r="M100" s="6"/>
      <c r="N100" s="1"/>
      <c r="O100" s="1"/>
      <c r="P100" s="41"/>
      <c r="Q100" s="41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1"/>
      <c r="AG100" s="41"/>
      <c r="AH100" s="41"/>
      <c r="AI100" s="41"/>
      <c r="AJ100" s="41"/>
      <c r="AK100" s="41"/>
      <c r="AL100" s="41"/>
    </row>
    <row r="101" spans="1:38" ht="14.25" customHeight="1">
      <c r="A101" s="94" t="s">
        <v>16</v>
      </c>
      <c r="B101" s="94" t="s">
        <v>532</v>
      </c>
      <c r="C101" s="94"/>
      <c r="D101" s="95" t="s">
        <v>543</v>
      </c>
      <c r="E101" s="94" t="s">
        <v>544</v>
      </c>
      <c r="F101" s="94" t="s">
        <v>545</v>
      </c>
      <c r="G101" s="94" t="s">
        <v>565</v>
      </c>
      <c r="H101" s="94" t="s">
        <v>547</v>
      </c>
      <c r="I101" s="94" t="s">
        <v>548</v>
      </c>
      <c r="J101" s="93" t="s">
        <v>549</v>
      </c>
      <c r="K101" s="93" t="s">
        <v>578</v>
      </c>
      <c r="L101" s="96" t="s">
        <v>551</v>
      </c>
      <c r="M101" s="138" t="s">
        <v>574</v>
      </c>
      <c r="N101" s="94" t="s">
        <v>575</v>
      </c>
      <c r="O101" s="94" t="s">
        <v>553</v>
      </c>
      <c r="P101" s="95" t="s">
        <v>554</v>
      </c>
      <c r="Q101" s="4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1"/>
      <c r="AG101" s="41"/>
      <c r="AH101" s="41"/>
      <c r="AI101" s="41"/>
      <c r="AJ101" s="41"/>
      <c r="AK101" s="41"/>
      <c r="AL101" s="41"/>
    </row>
    <row r="102" spans="1:38" s="337" customFormat="1" ht="12" customHeight="1">
      <c r="A102" s="342">
        <v>1</v>
      </c>
      <c r="B102" s="365">
        <v>44803</v>
      </c>
      <c r="C102" s="343"/>
      <c r="D102" s="344" t="s">
        <v>887</v>
      </c>
      <c r="E102" s="342" t="s">
        <v>557</v>
      </c>
      <c r="F102" s="342">
        <v>390</v>
      </c>
      <c r="G102" s="342">
        <v>280</v>
      </c>
      <c r="H102" s="345">
        <v>280</v>
      </c>
      <c r="I102" s="366" t="s">
        <v>888</v>
      </c>
      <c r="J102" s="325" t="s">
        <v>897</v>
      </c>
      <c r="K102" s="326">
        <f t="shared" ref="K102:K103" si="116">H102-F102</f>
        <v>-110</v>
      </c>
      <c r="L102" s="327">
        <v>100</v>
      </c>
      <c r="M102" s="328">
        <f t="shared" ref="M102:M103" si="117">(K102*N102)-L102</f>
        <v>-2850</v>
      </c>
      <c r="N102" s="326">
        <v>25</v>
      </c>
      <c r="O102" s="325" t="s">
        <v>567</v>
      </c>
      <c r="P102" s="329">
        <v>44805</v>
      </c>
      <c r="Q102" s="1"/>
      <c r="R102" s="6" t="s">
        <v>556</v>
      </c>
      <c r="S102" s="1"/>
      <c r="T102" s="1"/>
      <c r="U102" s="1"/>
      <c r="V102" s="1"/>
      <c r="W102" s="1"/>
      <c r="X102" s="6"/>
      <c r="Y102" s="1"/>
      <c r="Z102" s="1"/>
      <c r="AA102" s="1"/>
      <c r="AB102" s="1"/>
      <c r="AC102" s="1"/>
      <c r="AD102" s="6"/>
      <c r="AE102" s="1"/>
      <c r="AF102" s="1"/>
      <c r="AG102" s="1"/>
      <c r="AH102" s="1"/>
      <c r="AI102" s="1"/>
      <c r="AJ102" s="6"/>
      <c r="AK102" s="1"/>
      <c r="AL102" s="336"/>
    </row>
    <row r="103" spans="1:38" s="337" customFormat="1" ht="12" customHeight="1">
      <c r="A103" s="338">
        <v>2</v>
      </c>
      <c r="B103" s="297">
        <v>44805</v>
      </c>
      <c r="C103" s="339"/>
      <c r="D103" s="340" t="s">
        <v>898</v>
      </c>
      <c r="E103" s="338" t="s">
        <v>557</v>
      </c>
      <c r="F103" s="338">
        <v>120</v>
      </c>
      <c r="G103" s="338">
        <v>30</v>
      </c>
      <c r="H103" s="341">
        <v>175</v>
      </c>
      <c r="I103" s="347" t="s">
        <v>899</v>
      </c>
      <c r="J103" s="301" t="s">
        <v>693</v>
      </c>
      <c r="K103" s="300">
        <f t="shared" si="116"/>
        <v>55</v>
      </c>
      <c r="L103" s="302">
        <v>100</v>
      </c>
      <c r="M103" s="303">
        <f t="shared" si="117"/>
        <v>1275</v>
      </c>
      <c r="N103" s="300">
        <v>25</v>
      </c>
      <c r="O103" s="301" t="s">
        <v>555</v>
      </c>
      <c r="P103" s="297">
        <v>44805</v>
      </c>
      <c r="Q103" s="1"/>
      <c r="R103" s="6" t="s">
        <v>827</v>
      </c>
      <c r="S103" s="1"/>
      <c r="T103" s="1"/>
      <c r="U103" s="1"/>
      <c r="V103" s="1"/>
      <c r="W103" s="1"/>
      <c r="X103" s="6"/>
      <c r="Y103" s="1"/>
      <c r="Z103" s="1"/>
      <c r="AA103" s="1"/>
      <c r="AB103" s="1"/>
      <c r="AC103" s="1"/>
      <c r="AD103" s="6"/>
      <c r="AE103" s="1"/>
      <c r="AF103" s="1"/>
      <c r="AG103" s="1"/>
      <c r="AH103" s="1"/>
      <c r="AI103" s="1"/>
      <c r="AJ103" s="6"/>
      <c r="AK103" s="1"/>
      <c r="AL103" s="336"/>
    </row>
    <row r="104" spans="1:38" s="337" customFormat="1" ht="12" customHeight="1">
      <c r="A104" s="342">
        <v>3</v>
      </c>
      <c r="B104" s="329">
        <v>44805</v>
      </c>
      <c r="C104" s="343"/>
      <c r="D104" s="344" t="s">
        <v>898</v>
      </c>
      <c r="E104" s="342" t="s">
        <v>557</v>
      </c>
      <c r="F104" s="342">
        <v>95</v>
      </c>
      <c r="G104" s="342">
        <v>0</v>
      </c>
      <c r="H104" s="345">
        <v>0</v>
      </c>
      <c r="I104" s="366" t="s">
        <v>880</v>
      </c>
      <c r="J104" s="325" t="s">
        <v>681</v>
      </c>
      <c r="K104" s="326">
        <f t="shared" ref="K104:K105" si="118">H104-F104</f>
        <v>-95</v>
      </c>
      <c r="L104" s="327">
        <v>100</v>
      </c>
      <c r="M104" s="328">
        <f t="shared" ref="M104:M106" si="119">(K104*N104)-L104</f>
        <v>-2475</v>
      </c>
      <c r="N104" s="326">
        <v>25</v>
      </c>
      <c r="O104" s="325" t="s">
        <v>567</v>
      </c>
      <c r="P104" s="329">
        <v>44805</v>
      </c>
      <c r="Q104" s="1"/>
      <c r="R104" s="6" t="s">
        <v>827</v>
      </c>
      <c r="S104" s="1"/>
      <c r="T104" s="1"/>
      <c r="U104" s="1"/>
      <c r="V104" s="1"/>
      <c r="W104" s="1"/>
      <c r="X104" s="6"/>
      <c r="Y104" s="1"/>
      <c r="Z104" s="1"/>
      <c r="AA104" s="1"/>
      <c r="AB104" s="1"/>
      <c r="AC104" s="1"/>
      <c r="AD104" s="6"/>
      <c r="AE104" s="1"/>
      <c r="AF104" s="1"/>
      <c r="AG104" s="1"/>
      <c r="AH104" s="1"/>
      <c r="AI104" s="1"/>
      <c r="AJ104" s="6"/>
      <c r="AK104" s="1"/>
      <c r="AL104" s="336"/>
    </row>
    <row r="105" spans="1:38" s="337" customFormat="1" ht="12" customHeight="1">
      <c r="A105" s="338">
        <v>4</v>
      </c>
      <c r="B105" s="374">
        <v>44806</v>
      </c>
      <c r="C105" s="339"/>
      <c r="D105" s="340" t="s">
        <v>906</v>
      </c>
      <c r="E105" s="338" t="s">
        <v>557</v>
      </c>
      <c r="F105" s="338">
        <v>82</v>
      </c>
      <c r="G105" s="338">
        <v>45</v>
      </c>
      <c r="H105" s="341">
        <v>122.5</v>
      </c>
      <c r="I105" s="347" t="s">
        <v>907</v>
      </c>
      <c r="J105" s="301" t="s">
        <v>908</v>
      </c>
      <c r="K105" s="300">
        <f t="shared" si="118"/>
        <v>40.5</v>
      </c>
      <c r="L105" s="302">
        <v>100</v>
      </c>
      <c r="M105" s="303">
        <f t="shared" si="119"/>
        <v>1925</v>
      </c>
      <c r="N105" s="300">
        <v>50</v>
      </c>
      <c r="O105" s="301" t="s">
        <v>555</v>
      </c>
      <c r="P105" s="297">
        <v>44806</v>
      </c>
      <c r="Q105" s="1"/>
      <c r="R105" s="6" t="s">
        <v>556</v>
      </c>
      <c r="S105" s="1"/>
      <c r="T105" s="1"/>
      <c r="U105" s="1"/>
      <c r="V105" s="1"/>
      <c r="W105" s="1"/>
      <c r="X105" s="6"/>
      <c r="Y105" s="1"/>
      <c r="Z105" s="1"/>
      <c r="AA105" s="1"/>
      <c r="AB105" s="1"/>
      <c r="AC105" s="1"/>
      <c r="AD105" s="6"/>
      <c r="AE105" s="1"/>
      <c r="AF105" s="1"/>
      <c r="AG105" s="1"/>
      <c r="AH105" s="1"/>
      <c r="AI105" s="1"/>
      <c r="AJ105" s="6"/>
      <c r="AK105" s="1"/>
      <c r="AL105" s="336"/>
    </row>
    <row r="106" spans="1:38" s="337" customFormat="1" ht="12" customHeight="1">
      <c r="A106" s="342">
        <v>5</v>
      </c>
      <c r="B106" s="365">
        <v>44806</v>
      </c>
      <c r="C106" s="343"/>
      <c r="D106" s="344" t="s">
        <v>909</v>
      </c>
      <c r="E106" s="342" t="s">
        <v>910</v>
      </c>
      <c r="F106" s="342">
        <v>170</v>
      </c>
      <c r="G106" s="342">
        <v>350</v>
      </c>
      <c r="H106" s="345">
        <v>340</v>
      </c>
      <c r="I106" s="366">
        <v>0.1</v>
      </c>
      <c r="J106" s="325" t="s">
        <v>934</v>
      </c>
      <c r="K106" s="326">
        <f>F106-H106</f>
        <v>-170</v>
      </c>
      <c r="L106" s="327">
        <v>100</v>
      </c>
      <c r="M106" s="328">
        <f t="shared" si="119"/>
        <v>-4350</v>
      </c>
      <c r="N106" s="326">
        <v>25</v>
      </c>
      <c r="O106" s="325" t="s">
        <v>567</v>
      </c>
      <c r="P106" s="329">
        <v>44810</v>
      </c>
      <c r="Q106" s="1"/>
      <c r="R106" s="6" t="s">
        <v>556</v>
      </c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  <c r="AL106" s="336"/>
    </row>
    <row r="107" spans="1:38" s="337" customFormat="1" ht="12" customHeight="1">
      <c r="A107" s="342">
        <v>6</v>
      </c>
      <c r="B107" s="365">
        <v>44806</v>
      </c>
      <c r="C107" s="343"/>
      <c r="D107" s="344" t="s">
        <v>906</v>
      </c>
      <c r="E107" s="342" t="s">
        <v>557</v>
      </c>
      <c r="F107" s="342">
        <v>97.5</v>
      </c>
      <c r="G107" s="342">
        <v>65</v>
      </c>
      <c r="H107" s="345">
        <v>65</v>
      </c>
      <c r="I107" s="366" t="s">
        <v>911</v>
      </c>
      <c r="J107" s="325" t="s">
        <v>924</v>
      </c>
      <c r="K107" s="326">
        <f t="shared" ref="K107:K108" si="120">H107-F107</f>
        <v>-32.5</v>
      </c>
      <c r="L107" s="327">
        <v>100</v>
      </c>
      <c r="M107" s="328">
        <f t="shared" ref="M107:M109" si="121">(K107*N107)-L107</f>
        <v>-1725</v>
      </c>
      <c r="N107" s="326">
        <v>50</v>
      </c>
      <c r="O107" s="325" t="s">
        <v>567</v>
      </c>
      <c r="P107" s="329">
        <v>44809</v>
      </c>
      <c r="Q107" s="1"/>
      <c r="R107" s="6" t="s">
        <v>556</v>
      </c>
      <c r="S107" s="1"/>
      <c r="T107" s="1"/>
      <c r="U107" s="1"/>
      <c r="V107" s="1"/>
      <c r="W107" s="1"/>
      <c r="X107" s="6"/>
      <c r="Y107" s="1"/>
      <c r="Z107" s="1"/>
      <c r="AA107" s="1"/>
      <c r="AB107" s="1"/>
      <c r="AC107" s="1"/>
      <c r="AD107" s="6"/>
      <c r="AE107" s="1"/>
      <c r="AF107" s="1"/>
      <c r="AG107" s="1"/>
      <c r="AH107" s="1"/>
      <c r="AI107" s="1"/>
      <c r="AJ107" s="6"/>
      <c r="AK107" s="1"/>
      <c r="AL107" s="336"/>
    </row>
    <row r="108" spans="1:38" s="337" customFormat="1" ht="12" customHeight="1">
      <c r="A108" s="342">
        <v>7</v>
      </c>
      <c r="B108" s="365">
        <v>44806</v>
      </c>
      <c r="C108" s="343"/>
      <c r="D108" s="344" t="s">
        <v>914</v>
      </c>
      <c r="E108" s="342" t="s">
        <v>557</v>
      </c>
      <c r="F108" s="342">
        <v>375</v>
      </c>
      <c r="G108" s="342">
        <v>270</v>
      </c>
      <c r="H108" s="345">
        <v>270</v>
      </c>
      <c r="I108" s="366" t="s">
        <v>912</v>
      </c>
      <c r="J108" s="325" t="s">
        <v>925</v>
      </c>
      <c r="K108" s="326">
        <f t="shared" si="120"/>
        <v>-105</v>
      </c>
      <c r="L108" s="327">
        <v>100</v>
      </c>
      <c r="M108" s="328">
        <f t="shared" si="121"/>
        <v>-2725</v>
      </c>
      <c r="N108" s="326">
        <v>25</v>
      </c>
      <c r="O108" s="325" t="s">
        <v>567</v>
      </c>
      <c r="P108" s="329">
        <v>44809</v>
      </c>
      <c r="Q108" s="1"/>
      <c r="R108" s="6" t="s">
        <v>827</v>
      </c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"/>
      <c r="AI108" s="1"/>
      <c r="AJ108" s="6"/>
      <c r="AK108" s="1"/>
      <c r="AL108" s="336"/>
    </row>
    <row r="109" spans="1:38" s="337" customFormat="1" ht="12" customHeight="1">
      <c r="A109" s="342">
        <v>8</v>
      </c>
      <c r="B109" s="365">
        <v>44806</v>
      </c>
      <c r="C109" s="343"/>
      <c r="D109" s="344" t="s">
        <v>913</v>
      </c>
      <c r="E109" s="342" t="s">
        <v>910</v>
      </c>
      <c r="F109" s="342">
        <v>26</v>
      </c>
      <c r="G109" s="342">
        <v>35</v>
      </c>
      <c r="H109" s="345">
        <v>35</v>
      </c>
      <c r="I109" s="397" t="s">
        <v>915</v>
      </c>
      <c r="J109" s="325" t="s">
        <v>926</v>
      </c>
      <c r="K109" s="326">
        <f>F109-H109</f>
        <v>-9</v>
      </c>
      <c r="L109" s="327">
        <v>100</v>
      </c>
      <c r="M109" s="328">
        <f t="shared" si="121"/>
        <v>-4600</v>
      </c>
      <c r="N109" s="326">
        <v>500</v>
      </c>
      <c r="O109" s="325" t="s">
        <v>567</v>
      </c>
      <c r="P109" s="329">
        <v>44809</v>
      </c>
      <c r="Q109" s="1"/>
      <c r="R109" s="6" t="s">
        <v>556</v>
      </c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  <c r="AL109" s="336"/>
    </row>
    <row r="110" spans="1:38" s="337" customFormat="1" ht="12" customHeight="1">
      <c r="A110" s="342">
        <v>9</v>
      </c>
      <c r="B110" s="365">
        <v>44809</v>
      </c>
      <c r="C110" s="343"/>
      <c r="D110" s="344" t="s">
        <v>927</v>
      </c>
      <c r="E110" s="342" t="s">
        <v>557</v>
      </c>
      <c r="F110" s="342">
        <v>77.5</v>
      </c>
      <c r="G110" s="342">
        <v>45</v>
      </c>
      <c r="H110" s="345">
        <v>45</v>
      </c>
      <c r="I110" s="366" t="s">
        <v>907</v>
      </c>
      <c r="J110" s="325" t="s">
        <v>924</v>
      </c>
      <c r="K110" s="326">
        <f t="shared" ref="K110:K112" si="122">H110-F110</f>
        <v>-32.5</v>
      </c>
      <c r="L110" s="327">
        <v>100</v>
      </c>
      <c r="M110" s="328">
        <f t="shared" ref="M110:M112" si="123">(K110*N110)-L110</f>
        <v>-1725</v>
      </c>
      <c r="N110" s="326">
        <v>50</v>
      </c>
      <c r="O110" s="325" t="s">
        <v>567</v>
      </c>
      <c r="P110" s="329">
        <v>44810</v>
      </c>
      <c r="Q110" s="1"/>
      <c r="R110" s="6" t="s">
        <v>556</v>
      </c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  <c r="AL110" s="336"/>
    </row>
    <row r="111" spans="1:38" s="337" customFormat="1" ht="12" customHeight="1">
      <c r="A111" s="342">
        <v>10</v>
      </c>
      <c r="B111" s="365">
        <v>44812</v>
      </c>
      <c r="C111" s="343"/>
      <c r="D111" s="344" t="s">
        <v>961</v>
      </c>
      <c r="E111" s="342" t="s">
        <v>557</v>
      </c>
      <c r="F111" s="342">
        <v>140</v>
      </c>
      <c r="G111" s="342">
        <v>30</v>
      </c>
      <c r="H111" s="345">
        <v>30</v>
      </c>
      <c r="I111" s="366" t="s">
        <v>899</v>
      </c>
      <c r="J111" s="325" t="s">
        <v>897</v>
      </c>
      <c r="K111" s="326">
        <f t="shared" si="122"/>
        <v>-110</v>
      </c>
      <c r="L111" s="327">
        <v>100</v>
      </c>
      <c r="M111" s="328">
        <f t="shared" si="123"/>
        <v>-2850</v>
      </c>
      <c r="N111" s="326">
        <v>25</v>
      </c>
      <c r="O111" s="325" t="s">
        <v>567</v>
      </c>
      <c r="P111" s="329">
        <v>44812</v>
      </c>
      <c r="Q111" s="1"/>
      <c r="R111" s="6" t="s">
        <v>827</v>
      </c>
      <c r="S111" s="1"/>
      <c r="T111" s="1"/>
      <c r="U111" s="1"/>
      <c r="V111" s="1"/>
      <c r="W111" s="1"/>
      <c r="X111" s="6"/>
      <c r="Y111" s="1"/>
      <c r="Z111" s="1"/>
      <c r="AA111" s="1"/>
      <c r="AB111" s="1"/>
      <c r="AC111" s="1"/>
      <c r="AD111" s="6"/>
      <c r="AE111" s="1"/>
      <c r="AF111" s="1"/>
      <c r="AG111" s="1"/>
      <c r="AH111" s="1"/>
      <c r="AI111" s="1"/>
      <c r="AJ111" s="6"/>
      <c r="AK111" s="1"/>
      <c r="AL111" s="336"/>
    </row>
    <row r="112" spans="1:38" s="337" customFormat="1" ht="12" customHeight="1">
      <c r="A112" s="338">
        <v>11</v>
      </c>
      <c r="B112" s="374">
        <v>44812</v>
      </c>
      <c r="C112" s="339"/>
      <c r="D112" s="340" t="s">
        <v>964</v>
      </c>
      <c r="E112" s="338" t="s">
        <v>557</v>
      </c>
      <c r="F112" s="338">
        <v>50</v>
      </c>
      <c r="G112" s="338">
        <v>35</v>
      </c>
      <c r="H112" s="341">
        <v>59</v>
      </c>
      <c r="I112" s="347" t="s">
        <v>965</v>
      </c>
      <c r="J112" s="301" t="s">
        <v>762</v>
      </c>
      <c r="K112" s="300">
        <f t="shared" si="122"/>
        <v>9</v>
      </c>
      <c r="L112" s="302">
        <v>100</v>
      </c>
      <c r="M112" s="303">
        <f t="shared" si="123"/>
        <v>2600</v>
      </c>
      <c r="N112" s="300">
        <v>300</v>
      </c>
      <c r="O112" s="301" t="s">
        <v>555</v>
      </c>
      <c r="P112" s="297">
        <v>44813</v>
      </c>
      <c r="Q112" s="1"/>
      <c r="R112" s="6" t="s">
        <v>556</v>
      </c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  <c r="AL112" s="336"/>
    </row>
    <row r="113" spans="1:38" s="337" customFormat="1" ht="12" customHeight="1">
      <c r="A113" s="338">
        <v>12</v>
      </c>
      <c r="B113" s="374">
        <v>44816</v>
      </c>
      <c r="C113" s="339"/>
      <c r="D113" s="340" t="s">
        <v>985</v>
      </c>
      <c r="E113" s="338" t="s">
        <v>557</v>
      </c>
      <c r="F113" s="338">
        <v>5</v>
      </c>
      <c r="G113" s="338">
        <v>1.75</v>
      </c>
      <c r="H113" s="341">
        <v>6.25</v>
      </c>
      <c r="I113" s="418" t="s">
        <v>986</v>
      </c>
      <c r="J113" s="301" t="s">
        <v>1022</v>
      </c>
      <c r="K113" s="300">
        <f t="shared" ref="K113" si="124">H113-F113</f>
        <v>1.25</v>
      </c>
      <c r="L113" s="302">
        <v>100</v>
      </c>
      <c r="M113" s="303">
        <f t="shared" ref="M113" si="125">(K113*N113)-L113</f>
        <v>1775</v>
      </c>
      <c r="N113" s="300">
        <v>1500</v>
      </c>
      <c r="O113" s="301" t="s">
        <v>555</v>
      </c>
      <c r="P113" s="297">
        <v>44813</v>
      </c>
      <c r="Q113" s="1"/>
      <c r="R113" s="6" t="s">
        <v>556</v>
      </c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"/>
      <c r="AI113" s="1"/>
      <c r="AJ113" s="6"/>
      <c r="AK113" s="1"/>
      <c r="AL113" s="336"/>
    </row>
    <row r="114" spans="1:38" s="337" customFormat="1" ht="12" customHeight="1">
      <c r="A114" s="482">
        <v>13</v>
      </c>
      <c r="B114" s="480">
        <v>44816</v>
      </c>
      <c r="C114" s="359"/>
      <c r="D114" s="360" t="s">
        <v>987</v>
      </c>
      <c r="E114" s="357" t="s">
        <v>557</v>
      </c>
      <c r="F114" s="402" t="s">
        <v>989</v>
      </c>
      <c r="G114" s="357"/>
      <c r="H114" s="361"/>
      <c r="I114" s="362"/>
      <c r="J114" s="478" t="s">
        <v>558</v>
      </c>
      <c r="K114" s="361"/>
      <c r="L114" s="363"/>
      <c r="M114" s="364"/>
      <c r="N114" s="361"/>
      <c r="O114" s="361"/>
      <c r="P114" s="358"/>
      <c r="Q114" s="1"/>
      <c r="R114" s="6" t="s">
        <v>827</v>
      </c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  <c r="AL114" s="336"/>
    </row>
    <row r="115" spans="1:38" s="337" customFormat="1" ht="12" customHeight="1">
      <c r="A115" s="483"/>
      <c r="B115" s="481"/>
      <c r="C115" s="359"/>
      <c r="D115" s="360" t="s">
        <v>988</v>
      </c>
      <c r="E115" s="357" t="s">
        <v>910</v>
      </c>
      <c r="F115" s="357" t="s">
        <v>990</v>
      </c>
      <c r="G115" s="357"/>
      <c r="H115" s="361"/>
      <c r="I115" s="362"/>
      <c r="J115" s="479"/>
      <c r="K115" s="361"/>
      <c r="L115" s="363"/>
      <c r="M115" s="364"/>
      <c r="N115" s="361"/>
      <c r="O115" s="361"/>
      <c r="P115" s="358"/>
      <c r="Q115" s="1"/>
      <c r="R115" s="6"/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  <c r="AL115" s="336"/>
    </row>
    <row r="116" spans="1:38" s="337" customFormat="1" ht="12" customHeight="1">
      <c r="A116" s="415">
        <v>14</v>
      </c>
      <c r="B116" s="414">
        <v>44817</v>
      </c>
      <c r="C116" s="343"/>
      <c r="D116" s="344" t="s">
        <v>1007</v>
      </c>
      <c r="E116" s="342" t="s">
        <v>910</v>
      </c>
      <c r="F116" s="342">
        <v>54</v>
      </c>
      <c r="G116" s="342">
        <v>90</v>
      </c>
      <c r="H116" s="345">
        <v>90</v>
      </c>
      <c r="I116" s="366">
        <v>0.1</v>
      </c>
      <c r="J116" s="325" t="s">
        <v>926</v>
      </c>
      <c r="K116" s="326">
        <f>F116-H116</f>
        <v>-36</v>
      </c>
      <c r="L116" s="327">
        <v>100</v>
      </c>
      <c r="M116" s="328">
        <f t="shared" ref="M116:M120" si="126">(K116*N116)-L116</f>
        <v>-18100</v>
      </c>
      <c r="N116" s="326">
        <v>500</v>
      </c>
      <c r="O116" s="325" t="s">
        <v>567</v>
      </c>
      <c r="P116" s="329">
        <v>44818</v>
      </c>
      <c r="Q116" s="1"/>
      <c r="R116" s="6" t="s">
        <v>556</v>
      </c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"/>
      <c r="AI116" s="1"/>
      <c r="AJ116" s="6"/>
      <c r="AK116" s="1"/>
      <c r="AL116" s="336"/>
    </row>
    <row r="117" spans="1:38" s="337" customFormat="1" ht="12" customHeight="1">
      <c r="A117" s="415">
        <v>15</v>
      </c>
      <c r="B117" s="414">
        <v>44817</v>
      </c>
      <c r="C117" s="343"/>
      <c r="D117" s="344" t="s">
        <v>964</v>
      </c>
      <c r="E117" s="342" t="s">
        <v>557</v>
      </c>
      <c r="F117" s="342">
        <v>51</v>
      </c>
      <c r="G117" s="342">
        <v>37</v>
      </c>
      <c r="H117" s="345">
        <v>37</v>
      </c>
      <c r="I117" s="366" t="s">
        <v>1008</v>
      </c>
      <c r="J117" s="325" t="s">
        <v>1023</v>
      </c>
      <c r="K117" s="326">
        <f t="shared" ref="K117:K120" si="127">H117-F117</f>
        <v>-14</v>
      </c>
      <c r="L117" s="327">
        <v>100</v>
      </c>
      <c r="M117" s="328">
        <f t="shared" si="126"/>
        <v>-4300</v>
      </c>
      <c r="N117" s="326">
        <v>300</v>
      </c>
      <c r="O117" s="325" t="s">
        <v>567</v>
      </c>
      <c r="P117" s="329">
        <v>44818</v>
      </c>
      <c r="Q117" s="1"/>
      <c r="R117" s="6" t="s">
        <v>556</v>
      </c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  <c r="AL117" s="336"/>
    </row>
    <row r="118" spans="1:38" s="337" customFormat="1" ht="12" customHeight="1">
      <c r="A118" s="416">
        <v>16</v>
      </c>
      <c r="B118" s="417">
        <v>44817</v>
      </c>
      <c r="C118" s="339"/>
      <c r="D118" s="340" t="s">
        <v>1009</v>
      </c>
      <c r="E118" s="338" t="s">
        <v>557</v>
      </c>
      <c r="F118" s="338">
        <v>11.5</v>
      </c>
      <c r="G118" s="338">
        <v>7</v>
      </c>
      <c r="H118" s="341">
        <v>14.75</v>
      </c>
      <c r="I118" s="347" t="s">
        <v>1010</v>
      </c>
      <c r="J118" s="301" t="s">
        <v>1025</v>
      </c>
      <c r="K118" s="300">
        <f t="shared" si="127"/>
        <v>3.25</v>
      </c>
      <c r="L118" s="302">
        <v>100</v>
      </c>
      <c r="M118" s="303">
        <f t="shared" si="126"/>
        <v>3800</v>
      </c>
      <c r="N118" s="300">
        <v>1200</v>
      </c>
      <c r="O118" s="301" t="s">
        <v>555</v>
      </c>
      <c r="P118" s="297">
        <v>44818</v>
      </c>
      <c r="Q118" s="1"/>
      <c r="R118" s="6" t="s">
        <v>827</v>
      </c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  <c r="AL118" s="336"/>
    </row>
    <row r="119" spans="1:38" s="337" customFormat="1" ht="12" customHeight="1">
      <c r="A119" s="416">
        <v>17</v>
      </c>
      <c r="B119" s="417">
        <v>44817</v>
      </c>
      <c r="C119" s="339"/>
      <c r="D119" s="340" t="s">
        <v>1011</v>
      </c>
      <c r="E119" s="338" t="s">
        <v>557</v>
      </c>
      <c r="F119" s="338">
        <v>12.5</v>
      </c>
      <c r="G119" s="338">
        <v>7.5</v>
      </c>
      <c r="H119" s="341">
        <v>14.5</v>
      </c>
      <c r="I119" s="347" t="s">
        <v>1012</v>
      </c>
      <c r="J119" s="301" t="s">
        <v>1024</v>
      </c>
      <c r="K119" s="300">
        <f t="shared" si="127"/>
        <v>2</v>
      </c>
      <c r="L119" s="302">
        <v>100</v>
      </c>
      <c r="M119" s="303">
        <f t="shared" si="126"/>
        <v>1700</v>
      </c>
      <c r="N119" s="300">
        <v>900</v>
      </c>
      <c r="O119" s="301" t="s">
        <v>555</v>
      </c>
      <c r="P119" s="297">
        <v>44818</v>
      </c>
      <c r="Q119" s="1"/>
      <c r="R119" s="6" t="s">
        <v>556</v>
      </c>
      <c r="S119" s="1"/>
      <c r="T119" s="1"/>
      <c r="U119" s="1"/>
      <c r="V119" s="1"/>
      <c r="W119" s="1"/>
      <c r="X119" s="6"/>
      <c r="Y119" s="1"/>
      <c r="Z119" s="1"/>
      <c r="AA119" s="1"/>
      <c r="AB119" s="1"/>
      <c r="AC119" s="1"/>
      <c r="AD119" s="6"/>
      <c r="AE119" s="1"/>
      <c r="AF119" s="1"/>
      <c r="AG119" s="1"/>
      <c r="AH119" s="1"/>
      <c r="AI119" s="1"/>
      <c r="AJ119" s="6"/>
      <c r="AK119" s="1"/>
      <c r="AL119" s="336"/>
    </row>
    <row r="120" spans="1:38" s="337" customFormat="1" ht="12" customHeight="1">
      <c r="A120" s="416">
        <v>18</v>
      </c>
      <c r="B120" s="417">
        <v>44818</v>
      </c>
      <c r="C120" s="339"/>
      <c r="D120" s="340" t="s">
        <v>1011</v>
      </c>
      <c r="E120" s="338" t="s">
        <v>557</v>
      </c>
      <c r="F120" s="338">
        <v>11.5</v>
      </c>
      <c r="G120" s="338">
        <v>6.5</v>
      </c>
      <c r="H120" s="341">
        <v>14</v>
      </c>
      <c r="I120" s="347" t="s">
        <v>1012</v>
      </c>
      <c r="J120" s="301" t="s">
        <v>1057</v>
      </c>
      <c r="K120" s="300">
        <f t="shared" si="127"/>
        <v>2.5</v>
      </c>
      <c r="L120" s="302">
        <v>100</v>
      </c>
      <c r="M120" s="303">
        <f t="shared" si="126"/>
        <v>2150</v>
      </c>
      <c r="N120" s="300">
        <v>900</v>
      </c>
      <c r="O120" s="301" t="s">
        <v>555</v>
      </c>
      <c r="P120" s="297">
        <v>44819</v>
      </c>
      <c r="Q120" s="1"/>
      <c r="R120" s="6" t="s">
        <v>556</v>
      </c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  <c r="AL120" s="336"/>
    </row>
    <row r="121" spans="1:38" s="337" customFormat="1" ht="12" customHeight="1">
      <c r="A121" s="416">
        <v>19</v>
      </c>
      <c r="B121" s="417">
        <v>44818</v>
      </c>
      <c r="C121" s="339"/>
      <c r="D121" s="340" t="s">
        <v>1026</v>
      </c>
      <c r="E121" s="338" t="s">
        <v>557</v>
      </c>
      <c r="F121" s="338">
        <v>17.5</v>
      </c>
      <c r="G121" s="338">
        <v>9.5</v>
      </c>
      <c r="H121" s="341">
        <v>21</v>
      </c>
      <c r="I121" s="347" t="s">
        <v>1027</v>
      </c>
      <c r="J121" s="301" t="s">
        <v>1028</v>
      </c>
      <c r="K121" s="300">
        <f t="shared" ref="K121:K122" si="128">H121-F121</f>
        <v>3.5</v>
      </c>
      <c r="L121" s="302">
        <v>100</v>
      </c>
      <c r="M121" s="303">
        <f t="shared" ref="M121:M122" si="129">(K121*N121)-L121</f>
        <v>2350</v>
      </c>
      <c r="N121" s="300">
        <v>700</v>
      </c>
      <c r="O121" s="301" t="s">
        <v>555</v>
      </c>
      <c r="P121" s="297">
        <v>44818</v>
      </c>
      <c r="Q121" s="1"/>
      <c r="R121" s="6" t="s">
        <v>556</v>
      </c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  <c r="AL121" s="336"/>
    </row>
    <row r="122" spans="1:38" s="337" customFormat="1" ht="12" customHeight="1">
      <c r="A122" s="415">
        <v>20</v>
      </c>
      <c r="B122" s="414">
        <v>44818</v>
      </c>
      <c r="C122" s="343"/>
      <c r="D122" s="344" t="s">
        <v>1029</v>
      </c>
      <c r="E122" s="342" t="s">
        <v>557</v>
      </c>
      <c r="F122" s="342">
        <v>26</v>
      </c>
      <c r="G122" s="342">
        <v>9.5</v>
      </c>
      <c r="H122" s="345">
        <v>9.5</v>
      </c>
      <c r="I122" s="366" t="s">
        <v>1030</v>
      </c>
      <c r="J122" s="325" t="s">
        <v>1084</v>
      </c>
      <c r="K122" s="326">
        <f t="shared" si="128"/>
        <v>-16.5</v>
      </c>
      <c r="L122" s="327">
        <v>100</v>
      </c>
      <c r="M122" s="328">
        <f t="shared" si="129"/>
        <v>-512.5</v>
      </c>
      <c r="N122" s="326">
        <v>25</v>
      </c>
      <c r="O122" s="325" t="s">
        <v>567</v>
      </c>
      <c r="P122" s="329">
        <v>44820</v>
      </c>
      <c r="Q122" s="1"/>
      <c r="R122" s="6" t="s">
        <v>827</v>
      </c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"/>
      <c r="AI122" s="1"/>
      <c r="AJ122" s="6"/>
      <c r="AK122" s="1"/>
      <c r="AL122" s="336"/>
    </row>
    <row r="123" spans="1:38" s="337" customFormat="1" ht="12" customHeight="1">
      <c r="A123" s="419">
        <v>21</v>
      </c>
      <c r="B123" s="420">
        <v>44818</v>
      </c>
      <c r="C123" s="421"/>
      <c r="D123" s="422" t="s">
        <v>1031</v>
      </c>
      <c r="E123" s="423" t="s">
        <v>557</v>
      </c>
      <c r="F123" s="423">
        <v>72</v>
      </c>
      <c r="G123" s="423">
        <v>30</v>
      </c>
      <c r="H123" s="424">
        <v>72</v>
      </c>
      <c r="I123" s="425" t="s">
        <v>1032</v>
      </c>
      <c r="J123" s="426" t="s">
        <v>1036</v>
      </c>
      <c r="K123" s="427">
        <f t="shared" ref="K123" si="130">H123-F123</f>
        <v>0</v>
      </c>
      <c r="L123" s="428">
        <v>100</v>
      </c>
      <c r="M123" s="429">
        <f t="shared" ref="M123" si="131">(K123*N123)-L123</f>
        <v>-100</v>
      </c>
      <c r="N123" s="427">
        <v>50</v>
      </c>
      <c r="O123" s="393" t="s">
        <v>676</v>
      </c>
      <c r="P123" s="430">
        <v>44818</v>
      </c>
      <c r="Q123" s="1"/>
      <c r="R123" s="6" t="s">
        <v>827</v>
      </c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  <c r="AL123" s="336"/>
    </row>
    <row r="124" spans="1:38" s="337" customFormat="1" ht="12" customHeight="1">
      <c r="A124" s="416">
        <v>22</v>
      </c>
      <c r="B124" s="417">
        <v>44818</v>
      </c>
      <c r="C124" s="339"/>
      <c r="D124" s="340" t="s">
        <v>1033</v>
      </c>
      <c r="E124" s="338" t="s">
        <v>557</v>
      </c>
      <c r="F124" s="338">
        <v>225</v>
      </c>
      <c r="G124" s="338">
        <v>110</v>
      </c>
      <c r="H124" s="341">
        <v>285</v>
      </c>
      <c r="I124" s="347" t="s">
        <v>1034</v>
      </c>
      <c r="J124" s="301" t="s">
        <v>763</v>
      </c>
      <c r="K124" s="300">
        <f t="shared" ref="K124:K125" si="132">H124-F124</f>
        <v>60</v>
      </c>
      <c r="L124" s="302">
        <v>100</v>
      </c>
      <c r="M124" s="303">
        <f t="shared" ref="M124:M125" si="133">(K124*N124)-L124</f>
        <v>1400</v>
      </c>
      <c r="N124" s="300">
        <v>25</v>
      </c>
      <c r="O124" s="301" t="s">
        <v>555</v>
      </c>
      <c r="P124" s="297">
        <v>44818</v>
      </c>
      <c r="Q124" s="1"/>
      <c r="R124" s="6" t="s">
        <v>556</v>
      </c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  <c r="AL124" s="336"/>
    </row>
    <row r="125" spans="1:38" s="337" customFormat="1" ht="12" customHeight="1">
      <c r="A125" s="415">
        <v>23</v>
      </c>
      <c r="B125" s="414">
        <v>44818</v>
      </c>
      <c r="C125" s="343"/>
      <c r="D125" s="344" t="s">
        <v>1033</v>
      </c>
      <c r="E125" s="342" t="s">
        <v>557</v>
      </c>
      <c r="F125" s="342">
        <v>225</v>
      </c>
      <c r="G125" s="342">
        <v>110</v>
      </c>
      <c r="H125" s="345">
        <v>165</v>
      </c>
      <c r="I125" s="366" t="s">
        <v>1034</v>
      </c>
      <c r="J125" s="325" t="s">
        <v>1035</v>
      </c>
      <c r="K125" s="326">
        <f t="shared" si="132"/>
        <v>-60</v>
      </c>
      <c r="L125" s="327">
        <v>100</v>
      </c>
      <c r="M125" s="328">
        <f t="shared" si="133"/>
        <v>-1600</v>
      </c>
      <c r="N125" s="326">
        <v>25</v>
      </c>
      <c r="O125" s="325" t="s">
        <v>567</v>
      </c>
      <c r="P125" s="329">
        <v>44818</v>
      </c>
      <c r="Q125" s="1"/>
      <c r="R125" s="6" t="s">
        <v>556</v>
      </c>
      <c r="S125" s="1"/>
      <c r="T125" s="1"/>
      <c r="U125" s="1"/>
      <c r="V125" s="1"/>
      <c r="W125" s="1"/>
      <c r="X125" s="6"/>
      <c r="Y125" s="1"/>
      <c r="Z125" s="1"/>
      <c r="AA125" s="1"/>
      <c r="AB125" s="1"/>
      <c r="AC125" s="1"/>
      <c r="AD125" s="6"/>
      <c r="AE125" s="1"/>
      <c r="AF125" s="1"/>
      <c r="AG125" s="1"/>
      <c r="AH125" s="1"/>
      <c r="AI125" s="1"/>
      <c r="AJ125" s="6"/>
      <c r="AK125" s="1"/>
      <c r="AL125" s="336"/>
    </row>
    <row r="126" spans="1:38" s="337" customFormat="1" ht="11.25" customHeight="1">
      <c r="A126" s="416">
        <v>24</v>
      </c>
      <c r="B126" s="417">
        <v>44819</v>
      </c>
      <c r="C126" s="339"/>
      <c r="D126" s="340" t="s">
        <v>1050</v>
      </c>
      <c r="E126" s="338" t="s">
        <v>557</v>
      </c>
      <c r="F126" s="338">
        <v>45</v>
      </c>
      <c r="G126" s="338">
        <v>10</v>
      </c>
      <c r="H126" s="341">
        <v>76</v>
      </c>
      <c r="I126" s="347" t="s">
        <v>1051</v>
      </c>
      <c r="J126" s="301" t="s">
        <v>984</v>
      </c>
      <c r="K126" s="300">
        <f t="shared" ref="K126:K127" si="134">H126-F126</f>
        <v>31</v>
      </c>
      <c r="L126" s="302">
        <v>100</v>
      </c>
      <c r="M126" s="303">
        <f t="shared" ref="M126:M127" si="135">(K126*N126)-L126</f>
        <v>1450</v>
      </c>
      <c r="N126" s="300">
        <v>50</v>
      </c>
      <c r="O126" s="301" t="s">
        <v>555</v>
      </c>
      <c r="P126" s="297">
        <v>44819</v>
      </c>
      <c r="Q126" s="1"/>
      <c r="R126" s="6" t="s">
        <v>556</v>
      </c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336"/>
    </row>
    <row r="127" spans="1:38" s="337" customFormat="1" ht="11.25" customHeight="1">
      <c r="A127" s="416">
        <v>25</v>
      </c>
      <c r="B127" s="417">
        <v>44819</v>
      </c>
      <c r="C127" s="339"/>
      <c r="D127" s="340" t="s">
        <v>1050</v>
      </c>
      <c r="E127" s="338" t="s">
        <v>557</v>
      </c>
      <c r="F127" s="338">
        <v>57</v>
      </c>
      <c r="G127" s="338">
        <v>14</v>
      </c>
      <c r="H127" s="341">
        <v>96</v>
      </c>
      <c r="I127" s="347" t="s">
        <v>1051</v>
      </c>
      <c r="J127" s="301" t="s">
        <v>1058</v>
      </c>
      <c r="K127" s="300">
        <f t="shared" si="134"/>
        <v>39</v>
      </c>
      <c r="L127" s="302">
        <v>100</v>
      </c>
      <c r="M127" s="303">
        <f t="shared" si="135"/>
        <v>1850</v>
      </c>
      <c r="N127" s="300">
        <v>50</v>
      </c>
      <c r="O127" s="301" t="s">
        <v>555</v>
      </c>
      <c r="P127" s="297">
        <v>44819</v>
      </c>
      <c r="Q127" s="1"/>
      <c r="R127" s="6" t="s">
        <v>556</v>
      </c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336"/>
    </row>
    <row r="128" spans="1:38" s="337" customFormat="1" ht="11.25" customHeight="1">
      <c r="A128" s="416">
        <v>26</v>
      </c>
      <c r="B128" s="417">
        <v>44819</v>
      </c>
      <c r="C128" s="339"/>
      <c r="D128" s="340" t="s">
        <v>1052</v>
      </c>
      <c r="E128" s="338" t="s">
        <v>557</v>
      </c>
      <c r="F128" s="338">
        <v>135</v>
      </c>
      <c r="G128" s="338">
        <v>30</v>
      </c>
      <c r="H128" s="341">
        <v>185</v>
      </c>
      <c r="I128" s="347" t="s">
        <v>1053</v>
      </c>
      <c r="J128" s="301" t="s">
        <v>1054</v>
      </c>
      <c r="K128" s="300">
        <f t="shared" ref="K128" si="136">H128-F128</f>
        <v>50</v>
      </c>
      <c r="L128" s="302">
        <v>100</v>
      </c>
      <c r="M128" s="303">
        <f t="shared" ref="M128" si="137">(K128*N128)-L128</f>
        <v>1150</v>
      </c>
      <c r="N128" s="300">
        <v>25</v>
      </c>
      <c r="O128" s="301" t="s">
        <v>555</v>
      </c>
      <c r="P128" s="297">
        <v>44819</v>
      </c>
      <c r="Q128" s="1"/>
      <c r="R128" s="6" t="s">
        <v>827</v>
      </c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336"/>
    </row>
    <row r="129" spans="1:38" s="337" customFormat="1" ht="11.25" customHeight="1">
      <c r="A129" s="416">
        <v>27</v>
      </c>
      <c r="B129" s="417">
        <v>44819</v>
      </c>
      <c r="C129" s="339"/>
      <c r="D129" s="340" t="s">
        <v>964</v>
      </c>
      <c r="E129" s="338" t="s">
        <v>557</v>
      </c>
      <c r="F129" s="338">
        <v>53.5</v>
      </c>
      <c r="G129" s="338">
        <v>37</v>
      </c>
      <c r="H129" s="341">
        <v>65</v>
      </c>
      <c r="I129" s="347" t="s">
        <v>1055</v>
      </c>
      <c r="J129" s="301" t="s">
        <v>1056</v>
      </c>
      <c r="K129" s="300">
        <f t="shared" ref="K129" si="138">H129-F129</f>
        <v>11.5</v>
      </c>
      <c r="L129" s="302">
        <v>100</v>
      </c>
      <c r="M129" s="303">
        <f t="shared" ref="M129" si="139">(K129*N129)-L129</f>
        <v>3350</v>
      </c>
      <c r="N129" s="300">
        <v>300</v>
      </c>
      <c r="O129" s="301" t="s">
        <v>555</v>
      </c>
      <c r="P129" s="297">
        <v>44819</v>
      </c>
      <c r="Q129" s="1"/>
      <c r="R129" s="6" t="s">
        <v>556</v>
      </c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  <c r="AL129" s="336"/>
    </row>
    <row r="130" spans="1:38" s="337" customFormat="1" ht="11.25" customHeight="1">
      <c r="A130" s="433"/>
      <c r="B130" s="432"/>
      <c r="C130" s="359"/>
      <c r="D130" s="360"/>
      <c r="E130" s="357"/>
      <c r="F130" s="357"/>
      <c r="G130" s="357"/>
      <c r="H130" s="361"/>
      <c r="I130" s="362"/>
      <c r="J130" s="431"/>
      <c r="K130" s="361"/>
      <c r="L130" s="363"/>
      <c r="M130" s="364"/>
      <c r="N130" s="361"/>
      <c r="O130" s="361"/>
      <c r="P130" s="358"/>
      <c r="Q130" s="1"/>
      <c r="R130" s="6"/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  <c r="AL130" s="336"/>
    </row>
    <row r="131" spans="1:38" s="337" customFormat="1" ht="11.25" customHeight="1">
      <c r="A131" s="433"/>
      <c r="B131" s="432"/>
      <c r="C131" s="359"/>
      <c r="D131" s="360"/>
      <c r="E131" s="357"/>
      <c r="F131" s="357"/>
      <c r="G131" s="357"/>
      <c r="H131" s="361"/>
      <c r="I131" s="362"/>
      <c r="J131" s="431"/>
      <c r="K131" s="361"/>
      <c r="L131" s="363"/>
      <c r="M131" s="364"/>
      <c r="N131" s="361"/>
      <c r="O131" s="361"/>
      <c r="P131" s="358"/>
      <c r="Q131" s="1"/>
      <c r="R131" s="6"/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"/>
      <c r="AI131" s="1"/>
      <c r="AJ131" s="6"/>
      <c r="AK131" s="1"/>
      <c r="AL131" s="336"/>
    </row>
    <row r="132" spans="1:38" ht="15" customHeight="1">
      <c r="A132" s="286"/>
      <c r="B132" s="330"/>
      <c r="C132" s="287"/>
      <c r="D132" s="288"/>
      <c r="E132" s="286"/>
      <c r="F132" s="286"/>
      <c r="G132" s="286"/>
      <c r="H132" s="289"/>
      <c r="I132" s="290"/>
      <c r="J132" s="252"/>
      <c r="K132" s="222"/>
      <c r="L132" s="241"/>
      <c r="M132" s="242"/>
      <c r="N132" s="222"/>
      <c r="O132" s="252"/>
      <c r="P132" s="219"/>
      <c r="Q132" s="1"/>
      <c r="R132" s="6"/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  <c r="AL132" s="1"/>
    </row>
    <row r="133" spans="1:38" ht="12.75" customHeight="1">
      <c r="A133" s="140"/>
      <c r="B133" s="145"/>
      <c r="C133" s="145"/>
      <c r="D133" s="146"/>
      <c r="E133" s="140"/>
      <c r="F133" s="147"/>
      <c r="G133" s="140"/>
      <c r="H133" s="140"/>
      <c r="I133" s="140"/>
      <c r="J133" s="145"/>
      <c r="K133" s="148"/>
      <c r="L133" s="140"/>
      <c r="M133" s="140"/>
      <c r="N133" s="140"/>
      <c r="O133" s="149"/>
      <c r="P133" s="1"/>
      <c r="Q133" s="1"/>
      <c r="R133" s="6"/>
      <c r="S133" s="1"/>
      <c r="T133" s="1"/>
      <c r="U133" s="1"/>
      <c r="V133" s="1"/>
      <c r="W133" s="1"/>
      <c r="X133" s="6"/>
      <c r="Y133" s="1"/>
      <c r="Z133" s="1"/>
      <c r="AA133" s="1"/>
      <c r="AB133" s="1"/>
      <c r="AC133" s="1"/>
      <c r="AD133" s="6"/>
      <c r="AE133" s="1"/>
      <c r="AF133" s="1"/>
      <c r="AG133" s="1"/>
      <c r="AH133" s="1"/>
      <c r="AI133" s="1"/>
      <c r="AJ133" s="6"/>
      <c r="AK133" s="1"/>
    </row>
    <row r="134" spans="1:38" ht="38.25" customHeight="1">
      <c r="A134" s="92" t="s">
        <v>579</v>
      </c>
      <c r="B134" s="150"/>
      <c r="C134" s="150"/>
      <c r="D134" s="151"/>
      <c r="E134" s="125"/>
      <c r="F134" s="6"/>
      <c r="G134" s="6"/>
      <c r="H134" s="126"/>
      <c r="I134" s="152"/>
      <c r="J134" s="1"/>
      <c r="K134" s="6"/>
      <c r="L134" s="6"/>
      <c r="M134" s="6"/>
      <c r="N134" s="1"/>
      <c r="O134" s="1"/>
      <c r="Q134" s="1"/>
      <c r="R134" s="6"/>
      <c r="S134" s="1"/>
      <c r="T134" s="1"/>
      <c r="U134" s="1"/>
      <c r="V134" s="1"/>
      <c r="W134" s="1"/>
      <c r="X134" s="6"/>
      <c r="Y134" s="1"/>
      <c r="Z134" s="1"/>
      <c r="AA134" s="1"/>
      <c r="AB134" s="1"/>
      <c r="AC134" s="1"/>
      <c r="AD134" s="6"/>
      <c r="AE134" s="1"/>
      <c r="AF134" s="1"/>
      <c r="AG134" s="1"/>
      <c r="AH134" s="1"/>
      <c r="AI134" s="1"/>
      <c r="AJ134" s="6"/>
      <c r="AK134" s="1"/>
    </row>
    <row r="135" spans="1:38" s="218" customFormat="1" ht="14.25" customHeight="1">
      <c r="A135" s="93" t="s">
        <v>16</v>
      </c>
      <c r="B135" s="94" t="s">
        <v>532</v>
      </c>
      <c r="C135" s="94"/>
      <c r="D135" s="95" t="s">
        <v>543</v>
      </c>
      <c r="E135" s="94" t="s">
        <v>544</v>
      </c>
      <c r="F135" s="94" t="s">
        <v>545</v>
      </c>
      <c r="G135" s="94" t="s">
        <v>546</v>
      </c>
      <c r="H135" s="94" t="s">
        <v>547</v>
      </c>
      <c r="I135" s="94" t="s">
        <v>548</v>
      </c>
      <c r="J135" s="93" t="s">
        <v>549</v>
      </c>
      <c r="K135" s="129" t="s">
        <v>566</v>
      </c>
      <c r="L135" s="130" t="s">
        <v>551</v>
      </c>
      <c r="M135" s="96" t="s">
        <v>552</v>
      </c>
      <c r="N135" s="94" t="s">
        <v>553</v>
      </c>
      <c r="O135" s="95" t="s">
        <v>554</v>
      </c>
      <c r="P135" s="94" t="s">
        <v>784</v>
      </c>
      <c r="Q135" s="217"/>
      <c r="R135" s="6"/>
      <c r="S135" s="217"/>
      <c r="T135" s="217"/>
      <c r="U135" s="217"/>
      <c r="V135" s="217"/>
      <c r="W135" s="217"/>
      <c r="X135" s="217"/>
      <c r="Y135" s="217"/>
      <c r="Z135" s="217"/>
      <c r="AA135" s="217"/>
      <c r="AB135" s="217"/>
      <c r="AC135" s="217"/>
      <c r="AD135" s="217"/>
      <c r="AE135" s="217"/>
      <c r="AF135" s="217"/>
      <c r="AG135" s="217"/>
      <c r="AH135" s="217"/>
      <c r="AI135" s="217"/>
      <c r="AJ135" s="217"/>
      <c r="AK135" s="217"/>
      <c r="AL135" s="217"/>
    </row>
    <row r="136" spans="1:38" s="218" customFormat="1" ht="12.75" customHeight="1">
      <c r="A136" s="330"/>
      <c r="B136" s="330"/>
      <c r="C136" s="330"/>
      <c r="D136" s="330"/>
      <c r="E136" s="333"/>
      <c r="F136" s="333"/>
      <c r="G136" s="333"/>
      <c r="H136" s="333"/>
      <c r="I136" s="333"/>
      <c r="J136" s="252"/>
      <c r="K136" s="222"/>
      <c r="L136" s="241"/>
      <c r="M136" s="242"/>
      <c r="N136" s="222"/>
      <c r="O136" s="252"/>
      <c r="P136" s="219"/>
      <c r="Q136" s="217"/>
      <c r="R136" s="1"/>
      <c r="S136" s="217"/>
      <c r="T136" s="217"/>
      <c r="U136" s="217"/>
      <c r="V136" s="217"/>
      <c r="W136" s="217"/>
      <c r="X136" s="217"/>
      <c r="Y136" s="217"/>
      <c r="Z136" s="217"/>
      <c r="AA136" s="217"/>
      <c r="AB136" s="217"/>
      <c r="AC136" s="217"/>
      <c r="AD136" s="217"/>
      <c r="AE136" s="217"/>
      <c r="AF136" s="217"/>
      <c r="AG136" s="217"/>
      <c r="AH136" s="217"/>
      <c r="AI136" s="217"/>
      <c r="AJ136" s="217"/>
      <c r="AK136" s="217"/>
      <c r="AL136" s="217"/>
    </row>
    <row r="137" spans="1:38" ht="14.25" customHeight="1">
      <c r="A137" s="333"/>
      <c r="B137" s="331"/>
      <c r="C137" s="332"/>
      <c r="D137" s="332"/>
      <c r="E137" s="333"/>
      <c r="F137" s="333"/>
      <c r="G137" s="333"/>
      <c r="H137" s="333"/>
      <c r="I137" s="333"/>
      <c r="J137" s="252"/>
      <c r="K137" s="222"/>
      <c r="L137" s="241"/>
      <c r="M137" s="242"/>
      <c r="N137" s="222"/>
      <c r="O137" s="252"/>
      <c r="P137" s="219"/>
      <c r="R137" s="217"/>
      <c r="S137" s="41"/>
      <c r="T137" s="1"/>
      <c r="U137" s="1"/>
      <c r="V137" s="1"/>
      <c r="W137" s="1"/>
      <c r="X137" s="1"/>
      <c r="Y137" s="1"/>
      <c r="Z137" s="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</row>
    <row r="138" spans="1:38" ht="12.75" customHeight="1">
      <c r="A138" s="333"/>
      <c r="B138" s="331"/>
      <c r="C138" s="332"/>
      <c r="D138" s="332"/>
      <c r="E138" s="333"/>
      <c r="F138" s="333"/>
      <c r="G138" s="333"/>
      <c r="H138" s="333"/>
      <c r="I138" s="333"/>
      <c r="J138" s="252"/>
      <c r="K138" s="222"/>
      <c r="L138" s="241"/>
      <c r="M138" s="242"/>
      <c r="N138" s="222"/>
      <c r="O138" s="252"/>
      <c r="P138" s="219"/>
      <c r="R138" s="6"/>
      <c r="S138" s="1"/>
      <c r="T138" s="1"/>
      <c r="U138" s="1"/>
      <c r="V138" s="1"/>
      <c r="W138" s="1"/>
      <c r="X138" s="1"/>
      <c r="Y138" s="1"/>
    </row>
    <row r="139" spans="1:38" ht="12.75" customHeight="1">
      <c r="A139" s="109" t="s">
        <v>559</v>
      </c>
      <c r="B139" s="109"/>
      <c r="C139" s="109"/>
      <c r="D139" s="109"/>
      <c r="E139" s="41"/>
      <c r="F139" s="117" t="s">
        <v>561</v>
      </c>
      <c r="G139" s="54"/>
      <c r="H139" s="54"/>
      <c r="I139" s="54"/>
      <c r="J139" s="6"/>
      <c r="K139" s="134"/>
      <c r="L139" s="135"/>
      <c r="M139" s="6"/>
      <c r="N139" s="99"/>
      <c r="O139" s="153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16" t="s">
        <v>560</v>
      </c>
      <c r="B140" s="109"/>
      <c r="C140" s="109"/>
      <c r="D140" s="109"/>
      <c r="E140" s="6"/>
      <c r="F140" s="117" t="s">
        <v>563</v>
      </c>
      <c r="G140" s="6"/>
      <c r="H140" s="6" t="s">
        <v>780</v>
      </c>
      <c r="I140" s="6"/>
      <c r="J140" s="1"/>
      <c r="K140" s="6"/>
      <c r="L140" s="6"/>
      <c r="M140" s="6"/>
      <c r="N140" s="1"/>
      <c r="O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16"/>
      <c r="B141" s="109"/>
      <c r="C141" s="109"/>
      <c r="D141" s="109"/>
      <c r="E141" s="6"/>
      <c r="F141" s="117"/>
      <c r="G141" s="6"/>
      <c r="H141" s="6"/>
      <c r="I141" s="6"/>
      <c r="J141" s="1"/>
      <c r="K141" s="6"/>
      <c r="L141" s="6"/>
      <c r="M141" s="6"/>
      <c r="N141" s="1"/>
      <c r="O141" s="1"/>
      <c r="Q141" s="1"/>
      <c r="R141" s="54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16"/>
      <c r="B142" s="109"/>
      <c r="C142" s="109"/>
      <c r="D142" s="109"/>
      <c r="E142" s="6"/>
      <c r="F142" s="117"/>
      <c r="G142" s="54"/>
      <c r="H142" s="41"/>
      <c r="I142" s="54"/>
      <c r="J142" s="6"/>
      <c r="K142" s="134"/>
      <c r="L142" s="135"/>
      <c r="M142" s="6"/>
      <c r="N142" s="99"/>
      <c r="O142" s="136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54"/>
      <c r="B143" s="98"/>
      <c r="C143" s="98"/>
      <c r="D143" s="41"/>
      <c r="E143" s="54"/>
      <c r="F143" s="54"/>
      <c r="G143" s="54"/>
      <c r="H143" s="41"/>
      <c r="I143" s="54"/>
      <c r="J143" s="6"/>
      <c r="K143" s="134"/>
      <c r="L143" s="135"/>
      <c r="M143" s="6"/>
      <c r="N143" s="99"/>
      <c r="O143" s="136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38.25" customHeight="1">
      <c r="A144" s="41"/>
      <c r="B144" s="154" t="s">
        <v>580</v>
      </c>
      <c r="C144" s="154"/>
      <c r="D144" s="154"/>
      <c r="E144" s="154"/>
      <c r="F144" s="6"/>
      <c r="G144" s="6"/>
      <c r="H144" s="127"/>
      <c r="I144" s="6"/>
      <c r="J144" s="127"/>
      <c r="K144" s="128"/>
      <c r="L144" s="6"/>
      <c r="M144" s="6"/>
      <c r="N144" s="1"/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93" t="s">
        <v>16</v>
      </c>
      <c r="B145" s="94" t="s">
        <v>532</v>
      </c>
      <c r="C145" s="94"/>
      <c r="D145" s="95" t="s">
        <v>543</v>
      </c>
      <c r="E145" s="94" t="s">
        <v>544</v>
      </c>
      <c r="F145" s="94" t="s">
        <v>545</v>
      </c>
      <c r="G145" s="94" t="s">
        <v>581</v>
      </c>
      <c r="H145" s="94" t="s">
        <v>582</v>
      </c>
      <c r="I145" s="94" t="s">
        <v>548</v>
      </c>
      <c r="J145" s="155" t="s">
        <v>549</v>
      </c>
      <c r="K145" s="94" t="s">
        <v>550</v>
      </c>
      <c r="L145" s="94" t="s">
        <v>583</v>
      </c>
      <c r="M145" s="94" t="s">
        <v>553</v>
      </c>
      <c r="N145" s="95" t="s">
        <v>554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1</v>
      </c>
      <c r="B146" s="157">
        <v>41579</v>
      </c>
      <c r="C146" s="157"/>
      <c r="D146" s="158" t="s">
        <v>584</v>
      </c>
      <c r="E146" s="159" t="s">
        <v>585</v>
      </c>
      <c r="F146" s="160">
        <v>82</v>
      </c>
      <c r="G146" s="159" t="s">
        <v>586</v>
      </c>
      <c r="H146" s="159">
        <v>100</v>
      </c>
      <c r="I146" s="161">
        <v>100</v>
      </c>
      <c r="J146" s="162" t="s">
        <v>587</v>
      </c>
      <c r="K146" s="163">
        <f t="shared" ref="K146:K198" si="140">H146-F146</f>
        <v>18</v>
      </c>
      <c r="L146" s="164">
        <f t="shared" ref="L146:L198" si="141">K146/F146</f>
        <v>0.21951219512195122</v>
      </c>
      <c r="M146" s="159" t="s">
        <v>555</v>
      </c>
      <c r="N146" s="165">
        <v>42657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2</v>
      </c>
      <c r="B147" s="157">
        <v>41794</v>
      </c>
      <c r="C147" s="157"/>
      <c r="D147" s="158" t="s">
        <v>588</v>
      </c>
      <c r="E147" s="159" t="s">
        <v>557</v>
      </c>
      <c r="F147" s="160">
        <v>257</v>
      </c>
      <c r="G147" s="159" t="s">
        <v>586</v>
      </c>
      <c r="H147" s="159">
        <v>300</v>
      </c>
      <c r="I147" s="161">
        <v>300</v>
      </c>
      <c r="J147" s="162" t="s">
        <v>587</v>
      </c>
      <c r="K147" s="163">
        <f t="shared" si="140"/>
        <v>43</v>
      </c>
      <c r="L147" s="164">
        <f t="shared" si="141"/>
        <v>0.16731517509727625</v>
      </c>
      <c r="M147" s="159" t="s">
        <v>555</v>
      </c>
      <c r="N147" s="165">
        <v>41822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3</v>
      </c>
      <c r="B148" s="157">
        <v>41828</v>
      </c>
      <c r="C148" s="157"/>
      <c r="D148" s="158" t="s">
        <v>589</v>
      </c>
      <c r="E148" s="159" t="s">
        <v>557</v>
      </c>
      <c r="F148" s="160">
        <v>393</v>
      </c>
      <c r="G148" s="159" t="s">
        <v>586</v>
      </c>
      <c r="H148" s="159">
        <v>468</v>
      </c>
      <c r="I148" s="161">
        <v>468</v>
      </c>
      <c r="J148" s="162" t="s">
        <v>587</v>
      </c>
      <c r="K148" s="163">
        <f t="shared" si="140"/>
        <v>75</v>
      </c>
      <c r="L148" s="164">
        <f t="shared" si="141"/>
        <v>0.19083969465648856</v>
      </c>
      <c r="M148" s="159" t="s">
        <v>555</v>
      </c>
      <c r="N148" s="165">
        <v>41863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4</v>
      </c>
      <c r="B149" s="157">
        <v>41857</v>
      </c>
      <c r="C149" s="157"/>
      <c r="D149" s="158" t="s">
        <v>590</v>
      </c>
      <c r="E149" s="159" t="s">
        <v>557</v>
      </c>
      <c r="F149" s="160">
        <v>205</v>
      </c>
      <c r="G149" s="159" t="s">
        <v>586</v>
      </c>
      <c r="H149" s="159">
        <v>275</v>
      </c>
      <c r="I149" s="161">
        <v>250</v>
      </c>
      <c r="J149" s="162" t="s">
        <v>587</v>
      </c>
      <c r="K149" s="163">
        <f t="shared" si="140"/>
        <v>70</v>
      </c>
      <c r="L149" s="164">
        <f t="shared" si="141"/>
        <v>0.34146341463414637</v>
      </c>
      <c r="M149" s="159" t="s">
        <v>555</v>
      </c>
      <c r="N149" s="165">
        <v>41962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5</v>
      </c>
      <c r="B150" s="157">
        <v>41886</v>
      </c>
      <c r="C150" s="157"/>
      <c r="D150" s="158" t="s">
        <v>591</v>
      </c>
      <c r="E150" s="159" t="s">
        <v>557</v>
      </c>
      <c r="F150" s="160">
        <v>162</v>
      </c>
      <c r="G150" s="159" t="s">
        <v>586</v>
      </c>
      <c r="H150" s="159">
        <v>190</v>
      </c>
      <c r="I150" s="161">
        <v>190</v>
      </c>
      <c r="J150" s="162" t="s">
        <v>587</v>
      </c>
      <c r="K150" s="163">
        <f t="shared" si="140"/>
        <v>28</v>
      </c>
      <c r="L150" s="164">
        <f t="shared" si="141"/>
        <v>0.1728395061728395</v>
      </c>
      <c r="M150" s="159" t="s">
        <v>555</v>
      </c>
      <c r="N150" s="165">
        <v>42006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6</v>
      </c>
      <c r="B151" s="157">
        <v>41886</v>
      </c>
      <c r="C151" s="157"/>
      <c r="D151" s="158" t="s">
        <v>592</v>
      </c>
      <c r="E151" s="159" t="s">
        <v>557</v>
      </c>
      <c r="F151" s="160">
        <v>75</v>
      </c>
      <c r="G151" s="159" t="s">
        <v>586</v>
      </c>
      <c r="H151" s="159">
        <v>91.5</v>
      </c>
      <c r="I151" s="161" t="s">
        <v>593</v>
      </c>
      <c r="J151" s="162" t="s">
        <v>594</v>
      </c>
      <c r="K151" s="163">
        <f t="shared" si="140"/>
        <v>16.5</v>
      </c>
      <c r="L151" s="164">
        <f t="shared" si="141"/>
        <v>0.22</v>
      </c>
      <c r="M151" s="159" t="s">
        <v>555</v>
      </c>
      <c r="N151" s="165">
        <v>41954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7</v>
      </c>
      <c r="B152" s="157">
        <v>41913</v>
      </c>
      <c r="C152" s="157"/>
      <c r="D152" s="158" t="s">
        <v>595</v>
      </c>
      <c r="E152" s="159" t="s">
        <v>557</v>
      </c>
      <c r="F152" s="160">
        <v>850</v>
      </c>
      <c r="G152" s="159" t="s">
        <v>586</v>
      </c>
      <c r="H152" s="159">
        <v>982.5</v>
      </c>
      <c r="I152" s="161">
        <v>1050</v>
      </c>
      <c r="J152" s="162" t="s">
        <v>596</v>
      </c>
      <c r="K152" s="163">
        <f t="shared" si="140"/>
        <v>132.5</v>
      </c>
      <c r="L152" s="164">
        <f t="shared" si="141"/>
        <v>0.15588235294117647</v>
      </c>
      <c r="M152" s="159" t="s">
        <v>555</v>
      </c>
      <c r="N152" s="165">
        <v>42039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8</v>
      </c>
      <c r="B153" s="157">
        <v>41913</v>
      </c>
      <c r="C153" s="157"/>
      <c r="D153" s="158" t="s">
        <v>597</v>
      </c>
      <c r="E153" s="159" t="s">
        <v>557</v>
      </c>
      <c r="F153" s="160">
        <v>475</v>
      </c>
      <c r="G153" s="159" t="s">
        <v>586</v>
      </c>
      <c r="H153" s="159">
        <v>515</v>
      </c>
      <c r="I153" s="161">
        <v>600</v>
      </c>
      <c r="J153" s="162" t="s">
        <v>598</v>
      </c>
      <c r="K153" s="163">
        <f t="shared" si="140"/>
        <v>40</v>
      </c>
      <c r="L153" s="164">
        <f t="shared" si="141"/>
        <v>8.4210526315789472E-2</v>
      </c>
      <c r="M153" s="159" t="s">
        <v>555</v>
      </c>
      <c r="N153" s="165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9</v>
      </c>
      <c r="B154" s="157">
        <v>41913</v>
      </c>
      <c r="C154" s="157"/>
      <c r="D154" s="158" t="s">
        <v>599</v>
      </c>
      <c r="E154" s="159" t="s">
        <v>557</v>
      </c>
      <c r="F154" s="160">
        <v>86</v>
      </c>
      <c r="G154" s="159" t="s">
        <v>586</v>
      </c>
      <c r="H154" s="159">
        <v>99</v>
      </c>
      <c r="I154" s="161">
        <v>140</v>
      </c>
      <c r="J154" s="162" t="s">
        <v>600</v>
      </c>
      <c r="K154" s="163">
        <f t="shared" si="140"/>
        <v>13</v>
      </c>
      <c r="L154" s="164">
        <f t="shared" si="141"/>
        <v>0.15116279069767441</v>
      </c>
      <c r="M154" s="159" t="s">
        <v>555</v>
      </c>
      <c r="N154" s="165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10</v>
      </c>
      <c r="B155" s="157">
        <v>41926</v>
      </c>
      <c r="C155" s="157"/>
      <c r="D155" s="158" t="s">
        <v>601</v>
      </c>
      <c r="E155" s="159" t="s">
        <v>557</v>
      </c>
      <c r="F155" s="160">
        <v>496.6</v>
      </c>
      <c r="G155" s="159" t="s">
        <v>586</v>
      </c>
      <c r="H155" s="159">
        <v>621</v>
      </c>
      <c r="I155" s="161">
        <v>580</v>
      </c>
      <c r="J155" s="162" t="s">
        <v>587</v>
      </c>
      <c r="K155" s="163">
        <f t="shared" si="140"/>
        <v>124.39999999999998</v>
      </c>
      <c r="L155" s="164">
        <f t="shared" si="141"/>
        <v>0.25050342327829234</v>
      </c>
      <c r="M155" s="159" t="s">
        <v>555</v>
      </c>
      <c r="N155" s="165">
        <v>42605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11</v>
      </c>
      <c r="B156" s="157">
        <v>41926</v>
      </c>
      <c r="C156" s="157"/>
      <c r="D156" s="158" t="s">
        <v>602</v>
      </c>
      <c r="E156" s="159" t="s">
        <v>557</v>
      </c>
      <c r="F156" s="160">
        <v>2481.9</v>
      </c>
      <c r="G156" s="159" t="s">
        <v>586</v>
      </c>
      <c r="H156" s="159">
        <v>2840</v>
      </c>
      <c r="I156" s="161">
        <v>2870</v>
      </c>
      <c r="J156" s="162" t="s">
        <v>603</v>
      </c>
      <c r="K156" s="163">
        <f t="shared" si="140"/>
        <v>358.09999999999991</v>
      </c>
      <c r="L156" s="164">
        <f t="shared" si="141"/>
        <v>0.14428462065353154</v>
      </c>
      <c r="M156" s="159" t="s">
        <v>555</v>
      </c>
      <c r="N156" s="165">
        <v>42017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12</v>
      </c>
      <c r="B157" s="157">
        <v>41928</v>
      </c>
      <c r="C157" s="157"/>
      <c r="D157" s="158" t="s">
        <v>604</v>
      </c>
      <c r="E157" s="159" t="s">
        <v>557</v>
      </c>
      <c r="F157" s="160">
        <v>84.5</v>
      </c>
      <c r="G157" s="159" t="s">
        <v>586</v>
      </c>
      <c r="H157" s="159">
        <v>93</v>
      </c>
      <c r="I157" s="161">
        <v>110</v>
      </c>
      <c r="J157" s="162" t="s">
        <v>605</v>
      </c>
      <c r="K157" s="163">
        <f t="shared" si="140"/>
        <v>8.5</v>
      </c>
      <c r="L157" s="164">
        <f t="shared" si="141"/>
        <v>0.10059171597633136</v>
      </c>
      <c r="M157" s="159" t="s">
        <v>555</v>
      </c>
      <c r="N157" s="165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13</v>
      </c>
      <c r="B158" s="157">
        <v>41928</v>
      </c>
      <c r="C158" s="157"/>
      <c r="D158" s="158" t="s">
        <v>606</v>
      </c>
      <c r="E158" s="159" t="s">
        <v>557</v>
      </c>
      <c r="F158" s="160">
        <v>401</v>
      </c>
      <c r="G158" s="159" t="s">
        <v>586</v>
      </c>
      <c r="H158" s="159">
        <v>428</v>
      </c>
      <c r="I158" s="161">
        <v>450</v>
      </c>
      <c r="J158" s="162" t="s">
        <v>607</v>
      </c>
      <c r="K158" s="163">
        <f t="shared" si="140"/>
        <v>27</v>
      </c>
      <c r="L158" s="164">
        <f t="shared" si="141"/>
        <v>6.7331670822942641E-2</v>
      </c>
      <c r="M158" s="159" t="s">
        <v>555</v>
      </c>
      <c r="N158" s="165">
        <v>42020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14</v>
      </c>
      <c r="B159" s="157">
        <v>41928</v>
      </c>
      <c r="C159" s="157"/>
      <c r="D159" s="158" t="s">
        <v>608</v>
      </c>
      <c r="E159" s="159" t="s">
        <v>557</v>
      </c>
      <c r="F159" s="160">
        <v>101</v>
      </c>
      <c r="G159" s="159" t="s">
        <v>586</v>
      </c>
      <c r="H159" s="159">
        <v>112</v>
      </c>
      <c r="I159" s="161">
        <v>120</v>
      </c>
      <c r="J159" s="162" t="s">
        <v>609</v>
      </c>
      <c r="K159" s="163">
        <f t="shared" si="140"/>
        <v>11</v>
      </c>
      <c r="L159" s="164">
        <f t="shared" si="141"/>
        <v>0.10891089108910891</v>
      </c>
      <c r="M159" s="159" t="s">
        <v>555</v>
      </c>
      <c r="N159" s="165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15</v>
      </c>
      <c r="B160" s="157">
        <v>41954</v>
      </c>
      <c r="C160" s="157"/>
      <c r="D160" s="158" t="s">
        <v>610</v>
      </c>
      <c r="E160" s="159" t="s">
        <v>557</v>
      </c>
      <c r="F160" s="160">
        <v>59</v>
      </c>
      <c r="G160" s="159" t="s">
        <v>586</v>
      </c>
      <c r="H160" s="159">
        <v>76</v>
      </c>
      <c r="I160" s="161">
        <v>76</v>
      </c>
      <c r="J160" s="162" t="s">
        <v>587</v>
      </c>
      <c r="K160" s="163">
        <f t="shared" si="140"/>
        <v>17</v>
      </c>
      <c r="L160" s="164">
        <f t="shared" si="141"/>
        <v>0.28813559322033899</v>
      </c>
      <c r="M160" s="159" t="s">
        <v>555</v>
      </c>
      <c r="N160" s="165">
        <v>43032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16</v>
      </c>
      <c r="B161" s="157">
        <v>41954</v>
      </c>
      <c r="C161" s="157"/>
      <c r="D161" s="158" t="s">
        <v>599</v>
      </c>
      <c r="E161" s="159" t="s">
        <v>557</v>
      </c>
      <c r="F161" s="160">
        <v>99</v>
      </c>
      <c r="G161" s="159" t="s">
        <v>586</v>
      </c>
      <c r="H161" s="159">
        <v>120</v>
      </c>
      <c r="I161" s="161">
        <v>120</v>
      </c>
      <c r="J161" s="162" t="s">
        <v>568</v>
      </c>
      <c r="K161" s="163">
        <f t="shared" si="140"/>
        <v>21</v>
      </c>
      <c r="L161" s="164">
        <f t="shared" si="141"/>
        <v>0.21212121212121213</v>
      </c>
      <c r="M161" s="159" t="s">
        <v>555</v>
      </c>
      <c r="N161" s="165">
        <v>41960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17</v>
      </c>
      <c r="B162" s="157">
        <v>41956</v>
      </c>
      <c r="C162" s="157"/>
      <c r="D162" s="158" t="s">
        <v>611</v>
      </c>
      <c r="E162" s="159" t="s">
        <v>557</v>
      </c>
      <c r="F162" s="160">
        <v>22</v>
      </c>
      <c r="G162" s="159" t="s">
        <v>586</v>
      </c>
      <c r="H162" s="159">
        <v>33.549999999999997</v>
      </c>
      <c r="I162" s="161">
        <v>32</v>
      </c>
      <c r="J162" s="162" t="s">
        <v>612</v>
      </c>
      <c r="K162" s="163">
        <f t="shared" si="140"/>
        <v>11.549999999999997</v>
      </c>
      <c r="L162" s="164">
        <f t="shared" si="141"/>
        <v>0.52499999999999991</v>
      </c>
      <c r="M162" s="159" t="s">
        <v>555</v>
      </c>
      <c r="N162" s="165">
        <v>42188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18</v>
      </c>
      <c r="B163" s="157">
        <v>41976</v>
      </c>
      <c r="C163" s="157"/>
      <c r="D163" s="158" t="s">
        <v>613</v>
      </c>
      <c r="E163" s="159" t="s">
        <v>557</v>
      </c>
      <c r="F163" s="160">
        <v>440</v>
      </c>
      <c r="G163" s="159" t="s">
        <v>586</v>
      </c>
      <c r="H163" s="159">
        <v>520</v>
      </c>
      <c r="I163" s="161">
        <v>520</v>
      </c>
      <c r="J163" s="162" t="s">
        <v>614</v>
      </c>
      <c r="K163" s="163">
        <f t="shared" si="140"/>
        <v>80</v>
      </c>
      <c r="L163" s="164">
        <f t="shared" si="141"/>
        <v>0.18181818181818182</v>
      </c>
      <c r="M163" s="159" t="s">
        <v>555</v>
      </c>
      <c r="N163" s="165">
        <v>42208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19</v>
      </c>
      <c r="B164" s="157">
        <v>41976</v>
      </c>
      <c r="C164" s="157"/>
      <c r="D164" s="158" t="s">
        <v>615</v>
      </c>
      <c r="E164" s="159" t="s">
        <v>557</v>
      </c>
      <c r="F164" s="160">
        <v>360</v>
      </c>
      <c r="G164" s="159" t="s">
        <v>586</v>
      </c>
      <c r="H164" s="159">
        <v>427</v>
      </c>
      <c r="I164" s="161">
        <v>425</v>
      </c>
      <c r="J164" s="162" t="s">
        <v>616</v>
      </c>
      <c r="K164" s="163">
        <f t="shared" si="140"/>
        <v>67</v>
      </c>
      <c r="L164" s="164">
        <f t="shared" si="141"/>
        <v>0.18611111111111112</v>
      </c>
      <c r="M164" s="159" t="s">
        <v>555</v>
      </c>
      <c r="N164" s="165">
        <v>42058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20</v>
      </c>
      <c r="B165" s="157">
        <v>42012</v>
      </c>
      <c r="C165" s="157"/>
      <c r="D165" s="158" t="s">
        <v>617</v>
      </c>
      <c r="E165" s="159" t="s">
        <v>557</v>
      </c>
      <c r="F165" s="160">
        <v>360</v>
      </c>
      <c r="G165" s="159" t="s">
        <v>586</v>
      </c>
      <c r="H165" s="159">
        <v>455</v>
      </c>
      <c r="I165" s="161">
        <v>420</v>
      </c>
      <c r="J165" s="162" t="s">
        <v>618</v>
      </c>
      <c r="K165" s="163">
        <f t="shared" si="140"/>
        <v>95</v>
      </c>
      <c r="L165" s="164">
        <f t="shared" si="141"/>
        <v>0.2638888888888889</v>
      </c>
      <c r="M165" s="159" t="s">
        <v>555</v>
      </c>
      <c r="N165" s="165">
        <v>42024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21</v>
      </c>
      <c r="B166" s="157">
        <v>42012</v>
      </c>
      <c r="C166" s="157"/>
      <c r="D166" s="158" t="s">
        <v>619</v>
      </c>
      <c r="E166" s="159" t="s">
        <v>557</v>
      </c>
      <c r="F166" s="160">
        <v>130</v>
      </c>
      <c r="G166" s="159"/>
      <c r="H166" s="159">
        <v>175.5</v>
      </c>
      <c r="I166" s="161">
        <v>165</v>
      </c>
      <c r="J166" s="162" t="s">
        <v>620</v>
      </c>
      <c r="K166" s="163">
        <f t="shared" si="140"/>
        <v>45.5</v>
      </c>
      <c r="L166" s="164">
        <f t="shared" si="141"/>
        <v>0.35</v>
      </c>
      <c r="M166" s="159" t="s">
        <v>555</v>
      </c>
      <c r="N166" s="165">
        <v>43088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22</v>
      </c>
      <c r="B167" s="157">
        <v>42040</v>
      </c>
      <c r="C167" s="157"/>
      <c r="D167" s="158" t="s">
        <v>371</v>
      </c>
      <c r="E167" s="159" t="s">
        <v>585</v>
      </c>
      <c r="F167" s="160">
        <v>98</v>
      </c>
      <c r="G167" s="159"/>
      <c r="H167" s="159">
        <v>120</v>
      </c>
      <c r="I167" s="161">
        <v>120</v>
      </c>
      <c r="J167" s="162" t="s">
        <v>587</v>
      </c>
      <c r="K167" s="163">
        <f t="shared" si="140"/>
        <v>22</v>
      </c>
      <c r="L167" s="164">
        <f t="shared" si="141"/>
        <v>0.22448979591836735</v>
      </c>
      <c r="M167" s="159" t="s">
        <v>555</v>
      </c>
      <c r="N167" s="165">
        <v>42753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23</v>
      </c>
      <c r="B168" s="157">
        <v>42040</v>
      </c>
      <c r="C168" s="157"/>
      <c r="D168" s="158" t="s">
        <v>621</v>
      </c>
      <c r="E168" s="159" t="s">
        <v>585</v>
      </c>
      <c r="F168" s="160">
        <v>196</v>
      </c>
      <c r="G168" s="159"/>
      <c r="H168" s="159">
        <v>262</v>
      </c>
      <c r="I168" s="161">
        <v>255</v>
      </c>
      <c r="J168" s="162" t="s">
        <v>587</v>
      </c>
      <c r="K168" s="163">
        <f t="shared" si="140"/>
        <v>66</v>
      </c>
      <c r="L168" s="164">
        <f t="shared" si="141"/>
        <v>0.33673469387755101</v>
      </c>
      <c r="M168" s="159" t="s">
        <v>555</v>
      </c>
      <c r="N168" s="165">
        <v>42599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6">
        <v>24</v>
      </c>
      <c r="B169" s="167">
        <v>42067</v>
      </c>
      <c r="C169" s="167"/>
      <c r="D169" s="168" t="s">
        <v>370</v>
      </c>
      <c r="E169" s="169" t="s">
        <v>585</v>
      </c>
      <c r="F169" s="170">
        <v>235</v>
      </c>
      <c r="G169" s="170"/>
      <c r="H169" s="171">
        <v>77</v>
      </c>
      <c r="I169" s="171" t="s">
        <v>622</v>
      </c>
      <c r="J169" s="172" t="s">
        <v>623</v>
      </c>
      <c r="K169" s="173">
        <f t="shared" si="140"/>
        <v>-158</v>
      </c>
      <c r="L169" s="174">
        <f t="shared" si="141"/>
        <v>-0.67234042553191486</v>
      </c>
      <c r="M169" s="170" t="s">
        <v>567</v>
      </c>
      <c r="N169" s="167">
        <v>43522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25</v>
      </c>
      <c r="B170" s="157">
        <v>42067</v>
      </c>
      <c r="C170" s="157"/>
      <c r="D170" s="158" t="s">
        <v>624</v>
      </c>
      <c r="E170" s="159" t="s">
        <v>585</v>
      </c>
      <c r="F170" s="160">
        <v>185</v>
      </c>
      <c r="G170" s="159"/>
      <c r="H170" s="159">
        <v>224</v>
      </c>
      <c r="I170" s="161" t="s">
        <v>625</v>
      </c>
      <c r="J170" s="162" t="s">
        <v>587</v>
      </c>
      <c r="K170" s="163">
        <f t="shared" si="140"/>
        <v>39</v>
      </c>
      <c r="L170" s="164">
        <f t="shared" si="141"/>
        <v>0.21081081081081082</v>
      </c>
      <c r="M170" s="159" t="s">
        <v>555</v>
      </c>
      <c r="N170" s="165">
        <v>42647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6">
        <v>26</v>
      </c>
      <c r="B171" s="167">
        <v>42090</v>
      </c>
      <c r="C171" s="167"/>
      <c r="D171" s="175" t="s">
        <v>626</v>
      </c>
      <c r="E171" s="170" t="s">
        <v>585</v>
      </c>
      <c r="F171" s="170">
        <v>49.5</v>
      </c>
      <c r="G171" s="171"/>
      <c r="H171" s="171">
        <v>15.85</v>
      </c>
      <c r="I171" s="171">
        <v>67</v>
      </c>
      <c r="J171" s="172" t="s">
        <v>627</v>
      </c>
      <c r="K171" s="171">
        <f t="shared" si="140"/>
        <v>-33.65</v>
      </c>
      <c r="L171" s="176">
        <f t="shared" si="141"/>
        <v>-0.67979797979797973</v>
      </c>
      <c r="M171" s="170" t="s">
        <v>567</v>
      </c>
      <c r="N171" s="177">
        <v>43627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27</v>
      </c>
      <c r="B172" s="157">
        <v>42093</v>
      </c>
      <c r="C172" s="157"/>
      <c r="D172" s="158" t="s">
        <v>628</v>
      </c>
      <c r="E172" s="159" t="s">
        <v>585</v>
      </c>
      <c r="F172" s="160">
        <v>183.5</v>
      </c>
      <c r="G172" s="159"/>
      <c r="H172" s="159">
        <v>219</v>
      </c>
      <c r="I172" s="161">
        <v>218</v>
      </c>
      <c r="J172" s="162" t="s">
        <v>629</v>
      </c>
      <c r="K172" s="163">
        <f t="shared" si="140"/>
        <v>35.5</v>
      </c>
      <c r="L172" s="164">
        <f t="shared" si="141"/>
        <v>0.19346049046321526</v>
      </c>
      <c r="M172" s="159" t="s">
        <v>555</v>
      </c>
      <c r="N172" s="165">
        <v>42103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28</v>
      </c>
      <c r="B173" s="157">
        <v>42114</v>
      </c>
      <c r="C173" s="157"/>
      <c r="D173" s="158" t="s">
        <v>630</v>
      </c>
      <c r="E173" s="159" t="s">
        <v>585</v>
      </c>
      <c r="F173" s="160">
        <f>(227+237)/2</f>
        <v>232</v>
      </c>
      <c r="G173" s="159"/>
      <c r="H173" s="159">
        <v>298</v>
      </c>
      <c r="I173" s="161">
        <v>298</v>
      </c>
      <c r="J173" s="162" t="s">
        <v>587</v>
      </c>
      <c r="K173" s="163">
        <f t="shared" si="140"/>
        <v>66</v>
      </c>
      <c r="L173" s="164">
        <f t="shared" si="141"/>
        <v>0.28448275862068967</v>
      </c>
      <c r="M173" s="159" t="s">
        <v>555</v>
      </c>
      <c r="N173" s="165">
        <v>42823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29</v>
      </c>
      <c r="B174" s="157">
        <v>42128</v>
      </c>
      <c r="C174" s="157"/>
      <c r="D174" s="158" t="s">
        <v>631</v>
      </c>
      <c r="E174" s="159" t="s">
        <v>557</v>
      </c>
      <c r="F174" s="160">
        <v>385</v>
      </c>
      <c r="G174" s="159"/>
      <c r="H174" s="159">
        <f>212.5+331</f>
        <v>543.5</v>
      </c>
      <c r="I174" s="161">
        <v>510</v>
      </c>
      <c r="J174" s="162" t="s">
        <v>632</v>
      </c>
      <c r="K174" s="163">
        <f t="shared" si="140"/>
        <v>158.5</v>
      </c>
      <c r="L174" s="164">
        <f t="shared" si="141"/>
        <v>0.41168831168831171</v>
      </c>
      <c r="M174" s="159" t="s">
        <v>555</v>
      </c>
      <c r="N174" s="165">
        <v>42235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30</v>
      </c>
      <c r="B175" s="157">
        <v>42128</v>
      </c>
      <c r="C175" s="157"/>
      <c r="D175" s="158" t="s">
        <v>633</v>
      </c>
      <c r="E175" s="159" t="s">
        <v>557</v>
      </c>
      <c r="F175" s="160">
        <v>115.5</v>
      </c>
      <c r="G175" s="159"/>
      <c r="H175" s="159">
        <v>146</v>
      </c>
      <c r="I175" s="161">
        <v>142</v>
      </c>
      <c r="J175" s="162" t="s">
        <v>634</v>
      </c>
      <c r="K175" s="163">
        <f t="shared" si="140"/>
        <v>30.5</v>
      </c>
      <c r="L175" s="164">
        <f t="shared" si="141"/>
        <v>0.26406926406926406</v>
      </c>
      <c r="M175" s="159" t="s">
        <v>555</v>
      </c>
      <c r="N175" s="165">
        <v>42202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31</v>
      </c>
      <c r="B176" s="157">
        <v>42151</v>
      </c>
      <c r="C176" s="157"/>
      <c r="D176" s="158" t="s">
        <v>635</v>
      </c>
      <c r="E176" s="159" t="s">
        <v>557</v>
      </c>
      <c r="F176" s="160">
        <v>237.5</v>
      </c>
      <c r="G176" s="159"/>
      <c r="H176" s="159">
        <v>279.5</v>
      </c>
      <c r="I176" s="161">
        <v>278</v>
      </c>
      <c r="J176" s="162" t="s">
        <v>587</v>
      </c>
      <c r="K176" s="163">
        <f t="shared" si="140"/>
        <v>42</v>
      </c>
      <c r="L176" s="164">
        <f t="shared" si="141"/>
        <v>0.17684210526315788</v>
      </c>
      <c r="M176" s="159" t="s">
        <v>555</v>
      </c>
      <c r="N176" s="165">
        <v>42222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32</v>
      </c>
      <c r="B177" s="157">
        <v>42174</v>
      </c>
      <c r="C177" s="157"/>
      <c r="D177" s="158" t="s">
        <v>606</v>
      </c>
      <c r="E177" s="159" t="s">
        <v>585</v>
      </c>
      <c r="F177" s="160">
        <v>340</v>
      </c>
      <c r="G177" s="159"/>
      <c r="H177" s="159">
        <v>448</v>
      </c>
      <c r="I177" s="161">
        <v>448</v>
      </c>
      <c r="J177" s="162" t="s">
        <v>587</v>
      </c>
      <c r="K177" s="163">
        <f t="shared" si="140"/>
        <v>108</v>
      </c>
      <c r="L177" s="164">
        <f t="shared" si="141"/>
        <v>0.31764705882352939</v>
      </c>
      <c r="M177" s="159" t="s">
        <v>555</v>
      </c>
      <c r="N177" s="165">
        <v>43018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33</v>
      </c>
      <c r="B178" s="157">
        <v>42191</v>
      </c>
      <c r="C178" s="157"/>
      <c r="D178" s="158" t="s">
        <v>636</v>
      </c>
      <c r="E178" s="159" t="s">
        <v>585</v>
      </c>
      <c r="F178" s="160">
        <v>390</v>
      </c>
      <c r="G178" s="159"/>
      <c r="H178" s="159">
        <v>460</v>
      </c>
      <c r="I178" s="161">
        <v>460</v>
      </c>
      <c r="J178" s="162" t="s">
        <v>587</v>
      </c>
      <c r="K178" s="163">
        <f t="shared" si="140"/>
        <v>70</v>
      </c>
      <c r="L178" s="164">
        <f t="shared" si="141"/>
        <v>0.17948717948717949</v>
      </c>
      <c r="M178" s="159" t="s">
        <v>555</v>
      </c>
      <c r="N178" s="165">
        <v>42478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6">
        <v>34</v>
      </c>
      <c r="B179" s="167">
        <v>42195</v>
      </c>
      <c r="C179" s="167"/>
      <c r="D179" s="168" t="s">
        <v>637</v>
      </c>
      <c r="E179" s="169" t="s">
        <v>585</v>
      </c>
      <c r="F179" s="170">
        <v>122.5</v>
      </c>
      <c r="G179" s="170"/>
      <c r="H179" s="171">
        <v>61</v>
      </c>
      <c r="I179" s="171">
        <v>172</v>
      </c>
      <c r="J179" s="172" t="s">
        <v>638</v>
      </c>
      <c r="K179" s="173">
        <f t="shared" si="140"/>
        <v>-61.5</v>
      </c>
      <c r="L179" s="174">
        <f t="shared" si="141"/>
        <v>-0.50204081632653064</v>
      </c>
      <c r="M179" s="170" t="s">
        <v>567</v>
      </c>
      <c r="N179" s="167">
        <v>43333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35</v>
      </c>
      <c r="B180" s="157">
        <v>42219</v>
      </c>
      <c r="C180" s="157"/>
      <c r="D180" s="158" t="s">
        <v>639</v>
      </c>
      <c r="E180" s="159" t="s">
        <v>585</v>
      </c>
      <c r="F180" s="160">
        <v>297.5</v>
      </c>
      <c r="G180" s="159"/>
      <c r="H180" s="159">
        <v>350</v>
      </c>
      <c r="I180" s="161">
        <v>360</v>
      </c>
      <c r="J180" s="162" t="s">
        <v>640</v>
      </c>
      <c r="K180" s="163">
        <f t="shared" si="140"/>
        <v>52.5</v>
      </c>
      <c r="L180" s="164">
        <f t="shared" si="141"/>
        <v>0.17647058823529413</v>
      </c>
      <c r="M180" s="159" t="s">
        <v>555</v>
      </c>
      <c r="N180" s="165">
        <v>42232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36</v>
      </c>
      <c r="B181" s="157">
        <v>42219</v>
      </c>
      <c r="C181" s="157"/>
      <c r="D181" s="158" t="s">
        <v>641</v>
      </c>
      <c r="E181" s="159" t="s">
        <v>585</v>
      </c>
      <c r="F181" s="160">
        <v>115.5</v>
      </c>
      <c r="G181" s="159"/>
      <c r="H181" s="159">
        <v>149</v>
      </c>
      <c r="I181" s="161">
        <v>140</v>
      </c>
      <c r="J181" s="162" t="s">
        <v>642</v>
      </c>
      <c r="K181" s="163">
        <f t="shared" si="140"/>
        <v>33.5</v>
      </c>
      <c r="L181" s="164">
        <f t="shared" si="141"/>
        <v>0.29004329004329005</v>
      </c>
      <c r="M181" s="159" t="s">
        <v>555</v>
      </c>
      <c r="N181" s="165">
        <v>42740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37</v>
      </c>
      <c r="B182" s="157">
        <v>42251</v>
      </c>
      <c r="C182" s="157"/>
      <c r="D182" s="158" t="s">
        <v>635</v>
      </c>
      <c r="E182" s="159" t="s">
        <v>585</v>
      </c>
      <c r="F182" s="160">
        <v>226</v>
      </c>
      <c r="G182" s="159"/>
      <c r="H182" s="159">
        <v>292</v>
      </c>
      <c r="I182" s="161">
        <v>292</v>
      </c>
      <c r="J182" s="162" t="s">
        <v>643</v>
      </c>
      <c r="K182" s="163">
        <f t="shared" si="140"/>
        <v>66</v>
      </c>
      <c r="L182" s="164">
        <f t="shared" si="141"/>
        <v>0.29203539823008851</v>
      </c>
      <c r="M182" s="159" t="s">
        <v>555</v>
      </c>
      <c r="N182" s="165">
        <v>42286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38</v>
      </c>
      <c r="B183" s="157">
        <v>42254</v>
      </c>
      <c r="C183" s="157"/>
      <c r="D183" s="158" t="s">
        <v>630</v>
      </c>
      <c r="E183" s="159" t="s">
        <v>585</v>
      </c>
      <c r="F183" s="160">
        <v>232.5</v>
      </c>
      <c r="G183" s="159"/>
      <c r="H183" s="159">
        <v>312.5</v>
      </c>
      <c r="I183" s="161">
        <v>310</v>
      </c>
      <c r="J183" s="162" t="s">
        <v>587</v>
      </c>
      <c r="K183" s="163">
        <f t="shared" si="140"/>
        <v>80</v>
      </c>
      <c r="L183" s="164">
        <f t="shared" si="141"/>
        <v>0.34408602150537637</v>
      </c>
      <c r="M183" s="159" t="s">
        <v>555</v>
      </c>
      <c r="N183" s="165">
        <v>42823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39</v>
      </c>
      <c r="B184" s="157">
        <v>42268</v>
      </c>
      <c r="C184" s="157"/>
      <c r="D184" s="158" t="s">
        <v>644</v>
      </c>
      <c r="E184" s="159" t="s">
        <v>585</v>
      </c>
      <c r="F184" s="160">
        <v>196.5</v>
      </c>
      <c r="G184" s="159"/>
      <c r="H184" s="159">
        <v>238</v>
      </c>
      <c r="I184" s="161">
        <v>238</v>
      </c>
      <c r="J184" s="162" t="s">
        <v>643</v>
      </c>
      <c r="K184" s="163">
        <f t="shared" si="140"/>
        <v>41.5</v>
      </c>
      <c r="L184" s="164">
        <f t="shared" si="141"/>
        <v>0.21119592875318066</v>
      </c>
      <c r="M184" s="159" t="s">
        <v>555</v>
      </c>
      <c r="N184" s="165">
        <v>42291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40</v>
      </c>
      <c r="B185" s="157">
        <v>42271</v>
      </c>
      <c r="C185" s="157"/>
      <c r="D185" s="158" t="s">
        <v>584</v>
      </c>
      <c r="E185" s="159" t="s">
        <v>585</v>
      </c>
      <c r="F185" s="160">
        <v>65</v>
      </c>
      <c r="G185" s="159"/>
      <c r="H185" s="159">
        <v>82</v>
      </c>
      <c r="I185" s="161">
        <v>82</v>
      </c>
      <c r="J185" s="162" t="s">
        <v>643</v>
      </c>
      <c r="K185" s="163">
        <f t="shared" si="140"/>
        <v>17</v>
      </c>
      <c r="L185" s="164">
        <f t="shared" si="141"/>
        <v>0.26153846153846155</v>
      </c>
      <c r="M185" s="159" t="s">
        <v>555</v>
      </c>
      <c r="N185" s="165">
        <v>42578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41</v>
      </c>
      <c r="B186" s="157">
        <v>42291</v>
      </c>
      <c r="C186" s="157"/>
      <c r="D186" s="158" t="s">
        <v>645</v>
      </c>
      <c r="E186" s="159" t="s">
        <v>585</v>
      </c>
      <c r="F186" s="160">
        <v>144</v>
      </c>
      <c r="G186" s="159"/>
      <c r="H186" s="159">
        <v>182.5</v>
      </c>
      <c r="I186" s="161">
        <v>181</v>
      </c>
      <c r="J186" s="162" t="s">
        <v>643</v>
      </c>
      <c r="K186" s="163">
        <f t="shared" si="140"/>
        <v>38.5</v>
      </c>
      <c r="L186" s="164">
        <f t="shared" si="141"/>
        <v>0.2673611111111111</v>
      </c>
      <c r="M186" s="159" t="s">
        <v>555</v>
      </c>
      <c r="N186" s="165">
        <v>42817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42</v>
      </c>
      <c r="B187" s="157">
        <v>42291</v>
      </c>
      <c r="C187" s="157"/>
      <c r="D187" s="158" t="s">
        <v>646</v>
      </c>
      <c r="E187" s="159" t="s">
        <v>585</v>
      </c>
      <c r="F187" s="160">
        <v>264</v>
      </c>
      <c r="G187" s="159"/>
      <c r="H187" s="159">
        <v>311</v>
      </c>
      <c r="I187" s="161">
        <v>311</v>
      </c>
      <c r="J187" s="162" t="s">
        <v>643</v>
      </c>
      <c r="K187" s="163">
        <f t="shared" si="140"/>
        <v>47</v>
      </c>
      <c r="L187" s="164">
        <f t="shared" si="141"/>
        <v>0.17803030303030304</v>
      </c>
      <c r="M187" s="159" t="s">
        <v>555</v>
      </c>
      <c r="N187" s="165">
        <v>42604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43</v>
      </c>
      <c r="B188" s="157">
        <v>42318</v>
      </c>
      <c r="C188" s="157"/>
      <c r="D188" s="158" t="s">
        <v>647</v>
      </c>
      <c r="E188" s="159" t="s">
        <v>557</v>
      </c>
      <c r="F188" s="160">
        <v>549.5</v>
      </c>
      <c r="G188" s="159"/>
      <c r="H188" s="159">
        <v>630</v>
      </c>
      <c r="I188" s="161">
        <v>630</v>
      </c>
      <c r="J188" s="162" t="s">
        <v>643</v>
      </c>
      <c r="K188" s="163">
        <f t="shared" si="140"/>
        <v>80.5</v>
      </c>
      <c r="L188" s="164">
        <f t="shared" si="141"/>
        <v>0.1464968152866242</v>
      </c>
      <c r="M188" s="159" t="s">
        <v>555</v>
      </c>
      <c r="N188" s="165">
        <v>42419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44</v>
      </c>
      <c r="B189" s="157">
        <v>42342</v>
      </c>
      <c r="C189" s="157"/>
      <c r="D189" s="158" t="s">
        <v>648</v>
      </c>
      <c r="E189" s="159" t="s">
        <v>585</v>
      </c>
      <c r="F189" s="160">
        <v>1027.5</v>
      </c>
      <c r="G189" s="159"/>
      <c r="H189" s="159">
        <v>1315</v>
      </c>
      <c r="I189" s="161">
        <v>1250</v>
      </c>
      <c r="J189" s="162" t="s">
        <v>643</v>
      </c>
      <c r="K189" s="163">
        <f t="shared" si="140"/>
        <v>287.5</v>
      </c>
      <c r="L189" s="164">
        <f t="shared" si="141"/>
        <v>0.27980535279805352</v>
      </c>
      <c r="M189" s="159" t="s">
        <v>555</v>
      </c>
      <c r="N189" s="165">
        <v>43244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45</v>
      </c>
      <c r="B190" s="157">
        <v>42367</v>
      </c>
      <c r="C190" s="157"/>
      <c r="D190" s="158" t="s">
        <v>649</v>
      </c>
      <c r="E190" s="159" t="s">
        <v>585</v>
      </c>
      <c r="F190" s="160">
        <v>465</v>
      </c>
      <c r="G190" s="159"/>
      <c r="H190" s="159">
        <v>540</v>
      </c>
      <c r="I190" s="161">
        <v>540</v>
      </c>
      <c r="J190" s="162" t="s">
        <v>643</v>
      </c>
      <c r="K190" s="163">
        <f t="shared" si="140"/>
        <v>75</v>
      </c>
      <c r="L190" s="164">
        <f t="shared" si="141"/>
        <v>0.16129032258064516</v>
      </c>
      <c r="M190" s="159" t="s">
        <v>555</v>
      </c>
      <c r="N190" s="165">
        <v>42530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46</v>
      </c>
      <c r="B191" s="157">
        <v>42380</v>
      </c>
      <c r="C191" s="157"/>
      <c r="D191" s="158" t="s">
        <v>371</v>
      </c>
      <c r="E191" s="159" t="s">
        <v>557</v>
      </c>
      <c r="F191" s="160">
        <v>81</v>
      </c>
      <c r="G191" s="159"/>
      <c r="H191" s="159">
        <v>110</v>
      </c>
      <c r="I191" s="161">
        <v>110</v>
      </c>
      <c r="J191" s="162" t="s">
        <v>643</v>
      </c>
      <c r="K191" s="163">
        <f t="shared" si="140"/>
        <v>29</v>
      </c>
      <c r="L191" s="164">
        <f t="shared" si="141"/>
        <v>0.35802469135802467</v>
      </c>
      <c r="M191" s="159" t="s">
        <v>555</v>
      </c>
      <c r="N191" s="165">
        <v>42745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47</v>
      </c>
      <c r="B192" s="157">
        <v>42382</v>
      </c>
      <c r="C192" s="157"/>
      <c r="D192" s="158" t="s">
        <v>650</v>
      </c>
      <c r="E192" s="159" t="s">
        <v>557</v>
      </c>
      <c r="F192" s="160">
        <v>417.5</v>
      </c>
      <c r="G192" s="159"/>
      <c r="H192" s="159">
        <v>547</v>
      </c>
      <c r="I192" s="161">
        <v>535</v>
      </c>
      <c r="J192" s="162" t="s">
        <v>643</v>
      </c>
      <c r="K192" s="163">
        <f t="shared" si="140"/>
        <v>129.5</v>
      </c>
      <c r="L192" s="164">
        <f t="shared" si="141"/>
        <v>0.31017964071856285</v>
      </c>
      <c r="M192" s="159" t="s">
        <v>555</v>
      </c>
      <c r="N192" s="165">
        <v>42578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48</v>
      </c>
      <c r="B193" s="157">
        <v>42408</v>
      </c>
      <c r="C193" s="157"/>
      <c r="D193" s="158" t="s">
        <v>651</v>
      </c>
      <c r="E193" s="159" t="s">
        <v>585</v>
      </c>
      <c r="F193" s="160">
        <v>650</v>
      </c>
      <c r="G193" s="159"/>
      <c r="H193" s="159">
        <v>800</v>
      </c>
      <c r="I193" s="161">
        <v>800</v>
      </c>
      <c r="J193" s="162" t="s">
        <v>643</v>
      </c>
      <c r="K193" s="163">
        <f t="shared" si="140"/>
        <v>150</v>
      </c>
      <c r="L193" s="164">
        <f t="shared" si="141"/>
        <v>0.23076923076923078</v>
      </c>
      <c r="M193" s="159" t="s">
        <v>555</v>
      </c>
      <c r="N193" s="165">
        <v>43154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49</v>
      </c>
      <c r="B194" s="157">
        <v>42433</v>
      </c>
      <c r="C194" s="157"/>
      <c r="D194" s="158" t="s">
        <v>209</v>
      </c>
      <c r="E194" s="159" t="s">
        <v>585</v>
      </c>
      <c r="F194" s="160">
        <v>437.5</v>
      </c>
      <c r="G194" s="159"/>
      <c r="H194" s="159">
        <v>504.5</v>
      </c>
      <c r="I194" s="161">
        <v>522</v>
      </c>
      <c r="J194" s="162" t="s">
        <v>652</v>
      </c>
      <c r="K194" s="163">
        <f t="shared" si="140"/>
        <v>67</v>
      </c>
      <c r="L194" s="164">
        <f t="shared" si="141"/>
        <v>0.15314285714285714</v>
      </c>
      <c r="M194" s="159" t="s">
        <v>555</v>
      </c>
      <c r="N194" s="165">
        <v>42480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50</v>
      </c>
      <c r="B195" s="157">
        <v>42438</v>
      </c>
      <c r="C195" s="157"/>
      <c r="D195" s="158" t="s">
        <v>653</v>
      </c>
      <c r="E195" s="159" t="s">
        <v>585</v>
      </c>
      <c r="F195" s="160">
        <v>189.5</v>
      </c>
      <c r="G195" s="159"/>
      <c r="H195" s="159">
        <v>218</v>
      </c>
      <c r="I195" s="161">
        <v>218</v>
      </c>
      <c r="J195" s="162" t="s">
        <v>643</v>
      </c>
      <c r="K195" s="163">
        <f t="shared" si="140"/>
        <v>28.5</v>
      </c>
      <c r="L195" s="164">
        <f t="shared" si="141"/>
        <v>0.15039577836411611</v>
      </c>
      <c r="M195" s="159" t="s">
        <v>555</v>
      </c>
      <c r="N195" s="165">
        <v>43034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6">
        <v>51</v>
      </c>
      <c r="B196" s="167">
        <v>42471</v>
      </c>
      <c r="C196" s="167"/>
      <c r="D196" s="175" t="s">
        <v>654</v>
      </c>
      <c r="E196" s="170" t="s">
        <v>585</v>
      </c>
      <c r="F196" s="170">
        <v>36.5</v>
      </c>
      <c r="G196" s="171"/>
      <c r="H196" s="171">
        <v>15.85</v>
      </c>
      <c r="I196" s="171">
        <v>60</v>
      </c>
      <c r="J196" s="172" t="s">
        <v>655</v>
      </c>
      <c r="K196" s="173">
        <f t="shared" si="140"/>
        <v>-20.65</v>
      </c>
      <c r="L196" s="174">
        <f t="shared" si="141"/>
        <v>-0.5657534246575342</v>
      </c>
      <c r="M196" s="170" t="s">
        <v>567</v>
      </c>
      <c r="N196" s="178">
        <v>43627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52</v>
      </c>
      <c r="B197" s="157">
        <v>42472</v>
      </c>
      <c r="C197" s="157"/>
      <c r="D197" s="158" t="s">
        <v>656</v>
      </c>
      <c r="E197" s="159" t="s">
        <v>585</v>
      </c>
      <c r="F197" s="160">
        <v>93</v>
      </c>
      <c r="G197" s="159"/>
      <c r="H197" s="159">
        <v>149</v>
      </c>
      <c r="I197" s="161">
        <v>140</v>
      </c>
      <c r="J197" s="162" t="s">
        <v>657</v>
      </c>
      <c r="K197" s="163">
        <f t="shared" si="140"/>
        <v>56</v>
      </c>
      <c r="L197" s="164">
        <f t="shared" si="141"/>
        <v>0.60215053763440862</v>
      </c>
      <c r="M197" s="159" t="s">
        <v>555</v>
      </c>
      <c r="N197" s="165">
        <v>42740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53</v>
      </c>
      <c r="B198" s="157">
        <v>42472</v>
      </c>
      <c r="C198" s="157"/>
      <c r="D198" s="158" t="s">
        <v>658</v>
      </c>
      <c r="E198" s="159" t="s">
        <v>585</v>
      </c>
      <c r="F198" s="160">
        <v>130</v>
      </c>
      <c r="G198" s="159"/>
      <c r="H198" s="159">
        <v>150</v>
      </c>
      <c r="I198" s="161" t="s">
        <v>659</v>
      </c>
      <c r="J198" s="162" t="s">
        <v>643</v>
      </c>
      <c r="K198" s="163">
        <f t="shared" si="140"/>
        <v>20</v>
      </c>
      <c r="L198" s="164">
        <f t="shared" si="141"/>
        <v>0.15384615384615385</v>
      </c>
      <c r="M198" s="159" t="s">
        <v>555</v>
      </c>
      <c r="N198" s="165">
        <v>42564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54</v>
      </c>
      <c r="B199" s="157">
        <v>42473</v>
      </c>
      <c r="C199" s="157"/>
      <c r="D199" s="158" t="s">
        <v>660</v>
      </c>
      <c r="E199" s="159" t="s">
        <v>585</v>
      </c>
      <c r="F199" s="160">
        <v>196</v>
      </c>
      <c r="G199" s="159"/>
      <c r="H199" s="159">
        <v>299</v>
      </c>
      <c r="I199" s="161">
        <v>299</v>
      </c>
      <c r="J199" s="162" t="s">
        <v>643</v>
      </c>
      <c r="K199" s="163">
        <v>103</v>
      </c>
      <c r="L199" s="164">
        <v>0.52551020408163296</v>
      </c>
      <c r="M199" s="159" t="s">
        <v>555</v>
      </c>
      <c r="N199" s="165">
        <v>42620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55</v>
      </c>
      <c r="B200" s="157">
        <v>42473</v>
      </c>
      <c r="C200" s="157"/>
      <c r="D200" s="158" t="s">
        <v>661</v>
      </c>
      <c r="E200" s="159" t="s">
        <v>585</v>
      </c>
      <c r="F200" s="160">
        <v>88</v>
      </c>
      <c r="G200" s="159"/>
      <c r="H200" s="159">
        <v>103</v>
      </c>
      <c r="I200" s="161">
        <v>103</v>
      </c>
      <c r="J200" s="162" t="s">
        <v>643</v>
      </c>
      <c r="K200" s="163">
        <v>15</v>
      </c>
      <c r="L200" s="164">
        <v>0.170454545454545</v>
      </c>
      <c r="M200" s="159" t="s">
        <v>555</v>
      </c>
      <c r="N200" s="165">
        <v>42530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56</v>
      </c>
      <c r="B201" s="157">
        <v>42492</v>
      </c>
      <c r="C201" s="157"/>
      <c r="D201" s="158" t="s">
        <v>662</v>
      </c>
      <c r="E201" s="159" t="s">
        <v>585</v>
      </c>
      <c r="F201" s="160">
        <v>127.5</v>
      </c>
      <c r="G201" s="159"/>
      <c r="H201" s="159">
        <v>148</v>
      </c>
      <c r="I201" s="161" t="s">
        <v>663</v>
      </c>
      <c r="J201" s="162" t="s">
        <v>643</v>
      </c>
      <c r="K201" s="163">
        <f>H201-F201</f>
        <v>20.5</v>
      </c>
      <c r="L201" s="164">
        <f>K201/F201</f>
        <v>0.16078431372549021</v>
      </c>
      <c r="M201" s="159" t="s">
        <v>555</v>
      </c>
      <c r="N201" s="165">
        <v>42564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57</v>
      </c>
      <c r="B202" s="157">
        <v>42493</v>
      </c>
      <c r="C202" s="157"/>
      <c r="D202" s="158" t="s">
        <v>664</v>
      </c>
      <c r="E202" s="159" t="s">
        <v>585</v>
      </c>
      <c r="F202" s="160">
        <v>675</v>
      </c>
      <c r="G202" s="159"/>
      <c r="H202" s="159">
        <v>815</v>
      </c>
      <c r="I202" s="161" t="s">
        <v>665</v>
      </c>
      <c r="J202" s="162" t="s">
        <v>643</v>
      </c>
      <c r="K202" s="163">
        <f>H202-F202</f>
        <v>140</v>
      </c>
      <c r="L202" s="164">
        <f>K202/F202</f>
        <v>0.2074074074074074</v>
      </c>
      <c r="M202" s="159" t="s">
        <v>555</v>
      </c>
      <c r="N202" s="165">
        <v>43154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6">
        <v>58</v>
      </c>
      <c r="B203" s="167">
        <v>42522</v>
      </c>
      <c r="C203" s="167"/>
      <c r="D203" s="168" t="s">
        <v>666</v>
      </c>
      <c r="E203" s="169" t="s">
        <v>585</v>
      </c>
      <c r="F203" s="170">
        <v>500</v>
      </c>
      <c r="G203" s="170"/>
      <c r="H203" s="171">
        <v>232.5</v>
      </c>
      <c r="I203" s="171" t="s">
        <v>667</v>
      </c>
      <c r="J203" s="172" t="s">
        <v>668</v>
      </c>
      <c r="K203" s="173">
        <f>H203-F203</f>
        <v>-267.5</v>
      </c>
      <c r="L203" s="174">
        <f>K203/F203</f>
        <v>-0.53500000000000003</v>
      </c>
      <c r="M203" s="170" t="s">
        <v>567</v>
      </c>
      <c r="N203" s="167">
        <v>43735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59</v>
      </c>
      <c r="B204" s="157">
        <v>42527</v>
      </c>
      <c r="C204" s="157"/>
      <c r="D204" s="158" t="s">
        <v>510</v>
      </c>
      <c r="E204" s="159" t="s">
        <v>585</v>
      </c>
      <c r="F204" s="160">
        <v>110</v>
      </c>
      <c r="G204" s="159"/>
      <c r="H204" s="159">
        <v>126.5</v>
      </c>
      <c r="I204" s="161">
        <v>125</v>
      </c>
      <c r="J204" s="162" t="s">
        <v>594</v>
      </c>
      <c r="K204" s="163">
        <f>H204-F204</f>
        <v>16.5</v>
      </c>
      <c r="L204" s="164">
        <f>K204/F204</f>
        <v>0.15</v>
      </c>
      <c r="M204" s="159" t="s">
        <v>555</v>
      </c>
      <c r="N204" s="165">
        <v>42552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60</v>
      </c>
      <c r="B205" s="157">
        <v>42538</v>
      </c>
      <c r="C205" s="157"/>
      <c r="D205" s="158" t="s">
        <v>669</v>
      </c>
      <c r="E205" s="159" t="s">
        <v>585</v>
      </c>
      <c r="F205" s="160">
        <v>44</v>
      </c>
      <c r="G205" s="159"/>
      <c r="H205" s="159">
        <v>69.5</v>
      </c>
      <c r="I205" s="161">
        <v>69.5</v>
      </c>
      <c r="J205" s="162" t="s">
        <v>670</v>
      </c>
      <c r="K205" s="163">
        <f>H205-F205</f>
        <v>25.5</v>
      </c>
      <c r="L205" s="164">
        <f>K205/F205</f>
        <v>0.57954545454545459</v>
      </c>
      <c r="M205" s="159" t="s">
        <v>555</v>
      </c>
      <c r="N205" s="165">
        <v>42977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61</v>
      </c>
      <c r="B206" s="157">
        <v>42549</v>
      </c>
      <c r="C206" s="157"/>
      <c r="D206" s="158" t="s">
        <v>671</v>
      </c>
      <c r="E206" s="159" t="s">
        <v>585</v>
      </c>
      <c r="F206" s="160">
        <v>262.5</v>
      </c>
      <c r="G206" s="159"/>
      <c r="H206" s="159">
        <v>340</v>
      </c>
      <c r="I206" s="161">
        <v>333</v>
      </c>
      <c r="J206" s="162" t="s">
        <v>672</v>
      </c>
      <c r="K206" s="163">
        <v>77.5</v>
      </c>
      <c r="L206" s="164">
        <v>0.29523809523809502</v>
      </c>
      <c r="M206" s="159" t="s">
        <v>555</v>
      </c>
      <c r="N206" s="165">
        <v>43017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62</v>
      </c>
      <c r="B207" s="157">
        <v>42549</v>
      </c>
      <c r="C207" s="157"/>
      <c r="D207" s="158" t="s">
        <v>673</v>
      </c>
      <c r="E207" s="159" t="s">
        <v>585</v>
      </c>
      <c r="F207" s="160">
        <v>840</v>
      </c>
      <c r="G207" s="159"/>
      <c r="H207" s="159">
        <v>1230</v>
      </c>
      <c r="I207" s="161">
        <v>1230</v>
      </c>
      <c r="J207" s="162" t="s">
        <v>643</v>
      </c>
      <c r="K207" s="163">
        <v>390</v>
      </c>
      <c r="L207" s="164">
        <v>0.46428571428571402</v>
      </c>
      <c r="M207" s="159" t="s">
        <v>555</v>
      </c>
      <c r="N207" s="165">
        <v>42649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9">
        <v>63</v>
      </c>
      <c r="B208" s="180">
        <v>42556</v>
      </c>
      <c r="C208" s="180"/>
      <c r="D208" s="181" t="s">
        <v>674</v>
      </c>
      <c r="E208" s="182" t="s">
        <v>585</v>
      </c>
      <c r="F208" s="182">
        <v>395</v>
      </c>
      <c r="G208" s="183"/>
      <c r="H208" s="183">
        <f>(468.5+342.5)/2</f>
        <v>405.5</v>
      </c>
      <c r="I208" s="183">
        <v>510</v>
      </c>
      <c r="J208" s="184" t="s">
        <v>675</v>
      </c>
      <c r="K208" s="185">
        <f t="shared" ref="K208:K214" si="142">H208-F208</f>
        <v>10.5</v>
      </c>
      <c r="L208" s="186">
        <f t="shared" ref="L208:L214" si="143">K208/F208</f>
        <v>2.6582278481012658E-2</v>
      </c>
      <c r="M208" s="182" t="s">
        <v>676</v>
      </c>
      <c r="N208" s="180">
        <v>43606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6">
        <v>64</v>
      </c>
      <c r="B209" s="167">
        <v>42584</v>
      </c>
      <c r="C209" s="167"/>
      <c r="D209" s="168" t="s">
        <v>677</v>
      </c>
      <c r="E209" s="169" t="s">
        <v>557</v>
      </c>
      <c r="F209" s="170">
        <f>169.5-12.8</f>
        <v>156.69999999999999</v>
      </c>
      <c r="G209" s="170"/>
      <c r="H209" s="171">
        <v>77</v>
      </c>
      <c r="I209" s="171" t="s">
        <v>678</v>
      </c>
      <c r="J209" s="172" t="s">
        <v>679</v>
      </c>
      <c r="K209" s="173">
        <f t="shared" si="142"/>
        <v>-79.699999999999989</v>
      </c>
      <c r="L209" s="174">
        <f t="shared" si="143"/>
        <v>-0.50861518825781749</v>
      </c>
      <c r="M209" s="170" t="s">
        <v>567</v>
      </c>
      <c r="N209" s="167">
        <v>43522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6">
        <v>65</v>
      </c>
      <c r="B210" s="167">
        <v>42586</v>
      </c>
      <c r="C210" s="167"/>
      <c r="D210" s="168" t="s">
        <v>680</v>
      </c>
      <c r="E210" s="169" t="s">
        <v>585</v>
      </c>
      <c r="F210" s="170">
        <v>400</v>
      </c>
      <c r="G210" s="170"/>
      <c r="H210" s="171">
        <v>305</v>
      </c>
      <c r="I210" s="171">
        <v>475</v>
      </c>
      <c r="J210" s="172" t="s">
        <v>681</v>
      </c>
      <c r="K210" s="173">
        <f t="shared" si="142"/>
        <v>-95</v>
      </c>
      <c r="L210" s="174">
        <f t="shared" si="143"/>
        <v>-0.23749999999999999</v>
      </c>
      <c r="M210" s="170" t="s">
        <v>567</v>
      </c>
      <c r="N210" s="167">
        <v>43606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66</v>
      </c>
      <c r="B211" s="157">
        <v>42593</v>
      </c>
      <c r="C211" s="157"/>
      <c r="D211" s="158" t="s">
        <v>682</v>
      </c>
      <c r="E211" s="159" t="s">
        <v>585</v>
      </c>
      <c r="F211" s="160">
        <v>86.5</v>
      </c>
      <c r="G211" s="159"/>
      <c r="H211" s="159">
        <v>130</v>
      </c>
      <c r="I211" s="161">
        <v>130</v>
      </c>
      <c r="J211" s="162" t="s">
        <v>683</v>
      </c>
      <c r="K211" s="163">
        <f t="shared" si="142"/>
        <v>43.5</v>
      </c>
      <c r="L211" s="164">
        <f t="shared" si="143"/>
        <v>0.50289017341040465</v>
      </c>
      <c r="M211" s="159" t="s">
        <v>555</v>
      </c>
      <c r="N211" s="165">
        <v>43091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6">
        <v>67</v>
      </c>
      <c r="B212" s="167">
        <v>42600</v>
      </c>
      <c r="C212" s="167"/>
      <c r="D212" s="168" t="s">
        <v>109</v>
      </c>
      <c r="E212" s="169" t="s">
        <v>585</v>
      </c>
      <c r="F212" s="170">
        <v>133.5</v>
      </c>
      <c r="G212" s="170"/>
      <c r="H212" s="171">
        <v>126.5</v>
      </c>
      <c r="I212" s="171">
        <v>178</v>
      </c>
      <c r="J212" s="172" t="s">
        <v>684</v>
      </c>
      <c r="K212" s="173">
        <f t="shared" si="142"/>
        <v>-7</v>
      </c>
      <c r="L212" s="174">
        <f t="shared" si="143"/>
        <v>-5.2434456928838954E-2</v>
      </c>
      <c r="M212" s="170" t="s">
        <v>567</v>
      </c>
      <c r="N212" s="167">
        <v>42615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68</v>
      </c>
      <c r="B213" s="157">
        <v>42613</v>
      </c>
      <c r="C213" s="157"/>
      <c r="D213" s="158" t="s">
        <v>685</v>
      </c>
      <c r="E213" s="159" t="s">
        <v>585</v>
      </c>
      <c r="F213" s="160">
        <v>560</v>
      </c>
      <c r="G213" s="159"/>
      <c r="H213" s="159">
        <v>725</v>
      </c>
      <c r="I213" s="161">
        <v>725</v>
      </c>
      <c r="J213" s="162" t="s">
        <v>587</v>
      </c>
      <c r="K213" s="163">
        <f t="shared" si="142"/>
        <v>165</v>
      </c>
      <c r="L213" s="164">
        <f t="shared" si="143"/>
        <v>0.29464285714285715</v>
      </c>
      <c r="M213" s="159" t="s">
        <v>555</v>
      </c>
      <c r="N213" s="165">
        <v>42456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69</v>
      </c>
      <c r="B214" s="157">
        <v>42614</v>
      </c>
      <c r="C214" s="157"/>
      <c r="D214" s="158" t="s">
        <v>686</v>
      </c>
      <c r="E214" s="159" t="s">
        <v>585</v>
      </c>
      <c r="F214" s="160">
        <v>160.5</v>
      </c>
      <c r="G214" s="159"/>
      <c r="H214" s="159">
        <v>210</v>
      </c>
      <c r="I214" s="161">
        <v>210</v>
      </c>
      <c r="J214" s="162" t="s">
        <v>587</v>
      </c>
      <c r="K214" s="163">
        <f t="shared" si="142"/>
        <v>49.5</v>
      </c>
      <c r="L214" s="164">
        <f t="shared" si="143"/>
        <v>0.30841121495327101</v>
      </c>
      <c r="M214" s="159" t="s">
        <v>555</v>
      </c>
      <c r="N214" s="165">
        <v>42871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70</v>
      </c>
      <c r="B215" s="157">
        <v>42646</v>
      </c>
      <c r="C215" s="157"/>
      <c r="D215" s="158" t="s">
        <v>385</v>
      </c>
      <c r="E215" s="159" t="s">
        <v>585</v>
      </c>
      <c r="F215" s="160">
        <v>430</v>
      </c>
      <c r="G215" s="159"/>
      <c r="H215" s="159">
        <v>596</v>
      </c>
      <c r="I215" s="161">
        <v>575</v>
      </c>
      <c r="J215" s="162" t="s">
        <v>687</v>
      </c>
      <c r="K215" s="163">
        <v>166</v>
      </c>
      <c r="L215" s="164">
        <v>0.38604651162790699</v>
      </c>
      <c r="M215" s="159" t="s">
        <v>555</v>
      </c>
      <c r="N215" s="165">
        <v>42769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71</v>
      </c>
      <c r="B216" s="157">
        <v>42657</v>
      </c>
      <c r="C216" s="157"/>
      <c r="D216" s="158" t="s">
        <v>688</v>
      </c>
      <c r="E216" s="159" t="s">
        <v>585</v>
      </c>
      <c r="F216" s="160">
        <v>280</v>
      </c>
      <c r="G216" s="159"/>
      <c r="H216" s="159">
        <v>345</v>
      </c>
      <c r="I216" s="161">
        <v>345</v>
      </c>
      <c r="J216" s="162" t="s">
        <v>587</v>
      </c>
      <c r="K216" s="163">
        <f t="shared" ref="K216:K221" si="144">H216-F216</f>
        <v>65</v>
      </c>
      <c r="L216" s="164">
        <f>K216/F216</f>
        <v>0.23214285714285715</v>
      </c>
      <c r="M216" s="159" t="s">
        <v>555</v>
      </c>
      <c r="N216" s="165">
        <v>42814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72</v>
      </c>
      <c r="B217" s="157">
        <v>42657</v>
      </c>
      <c r="C217" s="157"/>
      <c r="D217" s="158" t="s">
        <v>689</v>
      </c>
      <c r="E217" s="159" t="s">
        <v>585</v>
      </c>
      <c r="F217" s="160">
        <v>245</v>
      </c>
      <c r="G217" s="159"/>
      <c r="H217" s="159">
        <v>325.5</v>
      </c>
      <c r="I217" s="161">
        <v>330</v>
      </c>
      <c r="J217" s="162" t="s">
        <v>690</v>
      </c>
      <c r="K217" s="163">
        <f t="shared" si="144"/>
        <v>80.5</v>
      </c>
      <c r="L217" s="164">
        <f>K217/F217</f>
        <v>0.32857142857142857</v>
      </c>
      <c r="M217" s="159" t="s">
        <v>555</v>
      </c>
      <c r="N217" s="165">
        <v>42769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73</v>
      </c>
      <c r="B218" s="157">
        <v>42660</v>
      </c>
      <c r="C218" s="157"/>
      <c r="D218" s="158" t="s">
        <v>338</v>
      </c>
      <c r="E218" s="159" t="s">
        <v>585</v>
      </c>
      <c r="F218" s="160">
        <v>125</v>
      </c>
      <c r="G218" s="159"/>
      <c r="H218" s="159">
        <v>160</v>
      </c>
      <c r="I218" s="161">
        <v>160</v>
      </c>
      <c r="J218" s="162" t="s">
        <v>643</v>
      </c>
      <c r="K218" s="163">
        <f t="shared" si="144"/>
        <v>35</v>
      </c>
      <c r="L218" s="164">
        <v>0.28000000000000003</v>
      </c>
      <c r="M218" s="159" t="s">
        <v>555</v>
      </c>
      <c r="N218" s="165">
        <v>42803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74</v>
      </c>
      <c r="B219" s="157">
        <v>42660</v>
      </c>
      <c r="C219" s="157"/>
      <c r="D219" s="158" t="s">
        <v>444</v>
      </c>
      <c r="E219" s="159" t="s">
        <v>585</v>
      </c>
      <c r="F219" s="160">
        <v>114</v>
      </c>
      <c r="G219" s="159"/>
      <c r="H219" s="159">
        <v>145</v>
      </c>
      <c r="I219" s="161">
        <v>145</v>
      </c>
      <c r="J219" s="162" t="s">
        <v>643</v>
      </c>
      <c r="K219" s="163">
        <f t="shared" si="144"/>
        <v>31</v>
      </c>
      <c r="L219" s="164">
        <f>K219/F219</f>
        <v>0.27192982456140352</v>
      </c>
      <c r="M219" s="159" t="s">
        <v>555</v>
      </c>
      <c r="N219" s="165">
        <v>42859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75</v>
      </c>
      <c r="B220" s="157">
        <v>42660</v>
      </c>
      <c r="C220" s="157"/>
      <c r="D220" s="158" t="s">
        <v>691</v>
      </c>
      <c r="E220" s="159" t="s">
        <v>585</v>
      </c>
      <c r="F220" s="160">
        <v>212</v>
      </c>
      <c r="G220" s="159"/>
      <c r="H220" s="159">
        <v>280</v>
      </c>
      <c r="I220" s="161">
        <v>276</v>
      </c>
      <c r="J220" s="162" t="s">
        <v>692</v>
      </c>
      <c r="K220" s="163">
        <f t="shared" si="144"/>
        <v>68</v>
      </c>
      <c r="L220" s="164">
        <f>K220/F220</f>
        <v>0.32075471698113206</v>
      </c>
      <c r="M220" s="159" t="s">
        <v>555</v>
      </c>
      <c r="N220" s="165">
        <v>42858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76</v>
      </c>
      <c r="B221" s="157">
        <v>42678</v>
      </c>
      <c r="C221" s="157"/>
      <c r="D221" s="158" t="s">
        <v>434</v>
      </c>
      <c r="E221" s="159" t="s">
        <v>585</v>
      </c>
      <c r="F221" s="160">
        <v>155</v>
      </c>
      <c r="G221" s="159"/>
      <c r="H221" s="159">
        <v>210</v>
      </c>
      <c r="I221" s="161">
        <v>210</v>
      </c>
      <c r="J221" s="162" t="s">
        <v>693</v>
      </c>
      <c r="K221" s="163">
        <f t="shared" si="144"/>
        <v>55</v>
      </c>
      <c r="L221" s="164">
        <f>K221/F221</f>
        <v>0.35483870967741937</v>
      </c>
      <c r="M221" s="159" t="s">
        <v>555</v>
      </c>
      <c r="N221" s="165">
        <v>42944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6">
        <v>77</v>
      </c>
      <c r="B222" s="167">
        <v>42710</v>
      </c>
      <c r="C222" s="167"/>
      <c r="D222" s="168" t="s">
        <v>694</v>
      </c>
      <c r="E222" s="169" t="s">
        <v>585</v>
      </c>
      <c r="F222" s="170">
        <v>150.5</v>
      </c>
      <c r="G222" s="170"/>
      <c r="H222" s="171">
        <v>72.5</v>
      </c>
      <c r="I222" s="171">
        <v>174</v>
      </c>
      <c r="J222" s="172" t="s">
        <v>695</v>
      </c>
      <c r="K222" s="173">
        <v>-78</v>
      </c>
      <c r="L222" s="174">
        <v>-0.51827242524916906</v>
      </c>
      <c r="M222" s="170" t="s">
        <v>567</v>
      </c>
      <c r="N222" s="167">
        <v>43333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78</v>
      </c>
      <c r="B223" s="157">
        <v>42712</v>
      </c>
      <c r="C223" s="157"/>
      <c r="D223" s="158" t="s">
        <v>696</v>
      </c>
      <c r="E223" s="159" t="s">
        <v>585</v>
      </c>
      <c r="F223" s="160">
        <v>380</v>
      </c>
      <c r="G223" s="159"/>
      <c r="H223" s="159">
        <v>478</v>
      </c>
      <c r="I223" s="161">
        <v>468</v>
      </c>
      <c r="J223" s="162" t="s">
        <v>643</v>
      </c>
      <c r="K223" s="163">
        <f>H223-F223</f>
        <v>98</v>
      </c>
      <c r="L223" s="164">
        <f>K223/F223</f>
        <v>0.25789473684210529</v>
      </c>
      <c r="M223" s="159" t="s">
        <v>555</v>
      </c>
      <c r="N223" s="165">
        <v>43025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79</v>
      </c>
      <c r="B224" s="157">
        <v>42734</v>
      </c>
      <c r="C224" s="157"/>
      <c r="D224" s="158" t="s">
        <v>108</v>
      </c>
      <c r="E224" s="159" t="s">
        <v>585</v>
      </c>
      <c r="F224" s="160">
        <v>305</v>
      </c>
      <c r="G224" s="159"/>
      <c r="H224" s="159">
        <v>375</v>
      </c>
      <c r="I224" s="161">
        <v>375</v>
      </c>
      <c r="J224" s="162" t="s">
        <v>643</v>
      </c>
      <c r="K224" s="163">
        <f>H224-F224</f>
        <v>70</v>
      </c>
      <c r="L224" s="164">
        <f>K224/F224</f>
        <v>0.22950819672131148</v>
      </c>
      <c r="M224" s="159" t="s">
        <v>555</v>
      </c>
      <c r="N224" s="165">
        <v>42768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80</v>
      </c>
      <c r="B225" s="157">
        <v>42739</v>
      </c>
      <c r="C225" s="157"/>
      <c r="D225" s="158" t="s">
        <v>94</v>
      </c>
      <c r="E225" s="159" t="s">
        <v>585</v>
      </c>
      <c r="F225" s="160">
        <v>99.5</v>
      </c>
      <c r="G225" s="159"/>
      <c r="H225" s="159">
        <v>158</v>
      </c>
      <c r="I225" s="161">
        <v>158</v>
      </c>
      <c r="J225" s="162" t="s">
        <v>643</v>
      </c>
      <c r="K225" s="163">
        <f>H225-F225</f>
        <v>58.5</v>
      </c>
      <c r="L225" s="164">
        <f>K225/F225</f>
        <v>0.5879396984924623</v>
      </c>
      <c r="M225" s="159" t="s">
        <v>555</v>
      </c>
      <c r="N225" s="165">
        <v>42898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81</v>
      </c>
      <c r="B226" s="157">
        <v>42739</v>
      </c>
      <c r="C226" s="157"/>
      <c r="D226" s="158" t="s">
        <v>94</v>
      </c>
      <c r="E226" s="159" t="s">
        <v>585</v>
      </c>
      <c r="F226" s="160">
        <v>99.5</v>
      </c>
      <c r="G226" s="159"/>
      <c r="H226" s="159">
        <v>158</v>
      </c>
      <c r="I226" s="161">
        <v>158</v>
      </c>
      <c r="J226" s="162" t="s">
        <v>643</v>
      </c>
      <c r="K226" s="163">
        <v>58.5</v>
      </c>
      <c r="L226" s="164">
        <v>0.58793969849246197</v>
      </c>
      <c r="M226" s="159" t="s">
        <v>555</v>
      </c>
      <c r="N226" s="165">
        <v>42898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82</v>
      </c>
      <c r="B227" s="157">
        <v>42786</v>
      </c>
      <c r="C227" s="157"/>
      <c r="D227" s="158" t="s">
        <v>184</v>
      </c>
      <c r="E227" s="159" t="s">
        <v>585</v>
      </c>
      <c r="F227" s="160">
        <v>140.5</v>
      </c>
      <c r="G227" s="159"/>
      <c r="H227" s="159">
        <v>220</v>
      </c>
      <c r="I227" s="161">
        <v>220</v>
      </c>
      <c r="J227" s="162" t="s">
        <v>643</v>
      </c>
      <c r="K227" s="163">
        <f>H227-F227</f>
        <v>79.5</v>
      </c>
      <c r="L227" s="164">
        <f>K227/F227</f>
        <v>0.5658362989323843</v>
      </c>
      <c r="M227" s="159" t="s">
        <v>555</v>
      </c>
      <c r="N227" s="165">
        <v>42864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83</v>
      </c>
      <c r="B228" s="157">
        <v>42786</v>
      </c>
      <c r="C228" s="157"/>
      <c r="D228" s="158" t="s">
        <v>697</v>
      </c>
      <c r="E228" s="159" t="s">
        <v>585</v>
      </c>
      <c r="F228" s="160">
        <v>202.5</v>
      </c>
      <c r="G228" s="159"/>
      <c r="H228" s="159">
        <v>234</v>
      </c>
      <c r="I228" s="161">
        <v>234</v>
      </c>
      <c r="J228" s="162" t="s">
        <v>643</v>
      </c>
      <c r="K228" s="163">
        <v>31.5</v>
      </c>
      <c r="L228" s="164">
        <v>0.155555555555556</v>
      </c>
      <c r="M228" s="159" t="s">
        <v>555</v>
      </c>
      <c r="N228" s="165">
        <v>42836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84</v>
      </c>
      <c r="B229" s="157">
        <v>42818</v>
      </c>
      <c r="C229" s="157"/>
      <c r="D229" s="158" t="s">
        <v>698</v>
      </c>
      <c r="E229" s="159" t="s">
        <v>585</v>
      </c>
      <c r="F229" s="160">
        <v>300.5</v>
      </c>
      <c r="G229" s="159"/>
      <c r="H229" s="159">
        <v>417.5</v>
      </c>
      <c r="I229" s="161">
        <v>420</v>
      </c>
      <c r="J229" s="162" t="s">
        <v>699</v>
      </c>
      <c r="K229" s="163">
        <f>H229-F229</f>
        <v>117</v>
      </c>
      <c r="L229" s="164">
        <f>K229/F229</f>
        <v>0.38935108153078202</v>
      </c>
      <c r="M229" s="159" t="s">
        <v>555</v>
      </c>
      <c r="N229" s="165">
        <v>43070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6">
        <v>85</v>
      </c>
      <c r="B230" s="157">
        <v>42818</v>
      </c>
      <c r="C230" s="157"/>
      <c r="D230" s="158" t="s">
        <v>673</v>
      </c>
      <c r="E230" s="159" t="s">
        <v>585</v>
      </c>
      <c r="F230" s="160">
        <v>850</v>
      </c>
      <c r="G230" s="159"/>
      <c r="H230" s="159">
        <v>1042.5</v>
      </c>
      <c r="I230" s="161">
        <v>1023</v>
      </c>
      <c r="J230" s="162" t="s">
        <v>700</v>
      </c>
      <c r="K230" s="163">
        <v>192.5</v>
      </c>
      <c r="L230" s="164">
        <v>0.22647058823529401</v>
      </c>
      <c r="M230" s="159" t="s">
        <v>555</v>
      </c>
      <c r="N230" s="165">
        <v>42830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6">
        <v>86</v>
      </c>
      <c r="B231" s="157">
        <v>42830</v>
      </c>
      <c r="C231" s="157"/>
      <c r="D231" s="158" t="s">
        <v>463</v>
      </c>
      <c r="E231" s="159" t="s">
        <v>585</v>
      </c>
      <c r="F231" s="160">
        <v>785</v>
      </c>
      <c r="G231" s="159"/>
      <c r="H231" s="159">
        <v>930</v>
      </c>
      <c r="I231" s="161">
        <v>920</v>
      </c>
      <c r="J231" s="162" t="s">
        <v>701</v>
      </c>
      <c r="K231" s="163">
        <f>H231-F231</f>
        <v>145</v>
      </c>
      <c r="L231" s="164">
        <f>K231/F231</f>
        <v>0.18471337579617833</v>
      </c>
      <c r="M231" s="159" t="s">
        <v>555</v>
      </c>
      <c r="N231" s="165">
        <v>42976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6">
        <v>87</v>
      </c>
      <c r="B232" s="167">
        <v>42831</v>
      </c>
      <c r="C232" s="167"/>
      <c r="D232" s="168" t="s">
        <v>702</v>
      </c>
      <c r="E232" s="169" t="s">
        <v>585</v>
      </c>
      <c r="F232" s="170">
        <v>40</v>
      </c>
      <c r="G232" s="170"/>
      <c r="H232" s="171">
        <v>13.1</v>
      </c>
      <c r="I232" s="171">
        <v>60</v>
      </c>
      <c r="J232" s="172" t="s">
        <v>703</v>
      </c>
      <c r="K232" s="173">
        <v>-26.9</v>
      </c>
      <c r="L232" s="174">
        <v>-0.67249999999999999</v>
      </c>
      <c r="M232" s="170" t="s">
        <v>567</v>
      </c>
      <c r="N232" s="167">
        <v>43138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6">
        <v>88</v>
      </c>
      <c r="B233" s="157">
        <v>42837</v>
      </c>
      <c r="C233" s="157"/>
      <c r="D233" s="158" t="s">
        <v>93</v>
      </c>
      <c r="E233" s="159" t="s">
        <v>585</v>
      </c>
      <c r="F233" s="160">
        <v>289.5</v>
      </c>
      <c r="G233" s="159"/>
      <c r="H233" s="159">
        <v>354</v>
      </c>
      <c r="I233" s="161">
        <v>360</v>
      </c>
      <c r="J233" s="162" t="s">
        <v>704</v>
      </c>
      <c r="K233" s="163">
        <f t="shared" ref="K233:K241" si="145">H233-F233</f>
        <v>64.5</v>
      </c>
      <c r="L233" s="164">
        <f t="shared" ref="L233:L241" si="146">K233/F233</f>
        <v>0.22279792746113988</v>
      </c>
      <c r="M233" s="159" t="s">
        <v>555</v>
      </c>
      <c r="N233" s="165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6">
        <v>89</v>
      </c>
      <c r="B234" s="157">
        <v>42845</v>
      </c>
      <c r="C234" s="157"/>
      <c r="D234" s="158" t="s">
        <v>410</v>
      </c>
      <c r="E234" s="159" t="s">
        <v>585</v>
      </c>
      <c r="F234" s="160">
        <v>700</v>
      </c>
      <c r="G234" s="159"/>
      <c r="H234" s="159">
        <v>840</v>
      </c>
      <c r="I234" s="161">
        <v>840</v>
      </c>
      <c r="J234" s="162" t="s">
        <v>705</v>
      </c>
      <c r="K234" s="163">
        <f t="shared" si="145"/>
        <v>140</v>
      </c>
      <c r="L234" s="164">
        <f t="shared" si="146"/>
        <v>0.2</v>
      </c>
      <c r="M234" s="159" t="s">
        <v>555</v>
      </c>
      <c r="N234" s="165">
        <v>42893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6">
        <v>90</v>
      </c>
      <c r="B235" s="157">
        <v>42887</v>
      </c>
      <c r="C235" s="157"/>
      <c r="D235" s="158" t="s">
        <v>706</v>
      </c>
      <c r="E235" s="159" t="s">
        <v>585</v>
      </c>
      <c r="F235" s="160">
        <v>130</v>
      </c>
      <c r="G235" s="159"/>
      <c r="H235" s="159">
        <v>144.25</v>
      </c>
      <c r="I235" s="161">
        <v>170</v>
      </c>
      <c r="J235" s="162" t="s">
        <v>707</v>
      </c>
      <c r="K235" s="163">
        <f t="shared" si="145"/>
        <v>14.25</v>
      </c>
      <c r="L235" s="164">
        <f t="shared" si="146"/>
        <v>0.10961538461538461</v>
      </c>
      <c r="M235" s="159" t="s">
        <v>555</v>
      </c>
      <c r="N235" s="165">
        <v>43675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6">
        <v>91</v>
      </c>
      <c r="B236" s="157">
        <v>42901</v>
      </c>
      <c r="C236" s="157"/>
      <c r="D236" s="158" t="s">
        <v>708</v>
      </c>
      <c r="E236" s="159" t="s">
        <v>585</v>
      </c>
      <c r="F236" s="160">
        <v>214.5</v>
      </c>
      <c r="G236" s="159"/>
      <c r="H236" s="159">
        <v>262</v>
      </c>
      <c r="I236" s="161">
        <v>262</v>
      </c>
      <c r="J236" s="162" t="s">
        <v>709</v>
      </c>
      <c r="K236" s="163">
        <f t="shared" si="145"/>
        <v>47.5</v>
      </c>
      <c r="L236" s="164">
        <f t="shared" si="146"/>
        <v>0.22144522144522144</v>
      </c>
      <c r="M236" s="159" t="s">
        <v>555</v>
      </c>
      <c r="N236" s="165">
        <v>42977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92</v>
      </c>
      <c r="B237" s="188">
        <v>42933</v>
      </c>
      <c r="C237" s="188"/>
      <c r="D237" s="189" t="s">
        <v>710</v>
      </c>
      <c r="E237" s="190" t="s">
        <v>585</v>
      </c>
      <c r="F237" s="191">
        <v>370</v>
      </c>
      <c r="G237" s="190"/>
      <c r="H237" s="190">
        <v>447.5</v>
      </c>
      <c r="I237" s="192">
        <v>450</v>
      </c>
      <c r="J237" s="193" t="s">
        <v>643</v>
      </c>
      <c r="K237" s="163">
        <f t="shared" si="145"/>
        <v>77.5</v>
      </c>
      <c r="L237" s="194">
        <f t="shared" si="146"/>
        <v>0.20945945945945946</v>
      </c>
      <c r="M237" s="190" t="s">
        <v>555</v>
      </c>
      <c r="N237" s="195">
        <v>43035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93</v>
      </c>
      <c r="B238" s="188">
        <v>42943</v>
      </c>
      <c r="C238" s="188"/>
      <c r="D238" s="189" t="s">
        <v>182</v>
      </c>
      <c r="E238" s="190" t="s">
        <v>585</v>
      </c>
      <c r="F238" s="191">
        <v>657.5</v>
      </c>
      <c r="G238" s="190"/>
      <c r="H238" s="190">
        <v>825</v>
      </c>
      <c r="I238" s="192">
        <v>820</v>
      </c>
      <c r="J238" s="193" t="s">
        <v>643</v>
      </c>
      <c r="K238" s="163">
        <f t="shared" si="145"/>
        <v>167.5</v>
      </c>
      <c r="L238" s="194">
        <f t="shared" si="146"/>
        <v>0.25475285171102663</v>
      </c>
      <c r="M238" s="190" t="s">
        <v>555</v>
      </c>
      <c r="N238" s="195">
        <v>43090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6">
        <v>94</v>
      </c>
      <c r="B239" s="157">
        <v>42964</v>
      </c>
      <c r="C239" s="157"/>
      <c r="D239" s="158" t="s">
        <v>353</v>
      </c>
      <c r="E239" s="159" t="s">
        <v>585</v>
      </c>
      <c r="F239" s="160">
        <v>605</v>
      </c>
      <c r="G239" s="159"/>
      <c r="H239" s="159">
        <v>750</v>
      </c>
      <c r="I239" s="161">
        <v>750</v>
      </c>
      <c r="J239" s="162" t="s">
        <v>701</v>
      </c>
      <c r="K239" s="163">
        <f t="shared" si="145"/>
        <v>145</v>
      </c>
      <c r="L239" s="164">
        <f t="shared" si="146"/>
        <v>0.23966942148760331</v>
      </c>
      <c r="M239" s="159" t="s">
        <v>555</v>
      </c>
      <c r="N239" s="165">
        <v>43027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6">
        <v>95</v>
      </c>
      <c r="B240" s="167">
        <v>42979</v>
      </c>
      <c r="C240" s="167"/>
      <c r="D240" s="175" t="s">
        <v>711</v>
      </c>
      <c r="E240" s="170" t="s">
        <v>585</v>
      </c>
      <c r="F240" s="170">
        <v>255</v>
      </c>
      <c r="G240" s="171"/>
      <c r="H240" s="171">
        <v>217.25</v>
      </c>
      <c r="I240" s="171">
        <v>320</v>
      </c>
      <c r="J240" s="172" t="s">
        <v>712</v>
      </c>
      <c r="K240" s="173">
        <f t="shared" si="145"/>
        <v>-37.75</v>
      </c>
      <c r="L240" s="176">
        <f t="shared" si="146"/>
        <v>-0.14803921568627451</v>
      </c>
      <c r="M240" s="170" t="s">
        <v>567</v>
      </c>
      <c r="N240" s="167">
        <v>43661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6">
        <v>96</v>
      </c>
      <c r="B241" s="157">
        <v>42997</v>
      </c>
      <c r="C241" s="157"/>
      <c r="D241" s="158" t="s">
        <v>713</v>
      </c>
      <c r="E241" s="159" t="s">
        <v>585</v>
      </c>
      <c r="F241" s="160">
        <v>215</v>
      </c>
      <c r="G241" s="159"/>
      <c r="H241" s="159">
        <v>258</v>
      </c>
      <c r="I241" s="161">
        <v>258</v>
      </c>
      <c r="J241" s="162" t="s">
        <v>643</v>
      </c>
      <c r="K241" s="163">
        <f t="shared" si="145"/>
        <v>43</v>
      </c>
      <c r="L241" s="164">
        <f t="shared" si="146"/>
        <v>0.2</v>
      </c>
      <c r="M241" s="159" t="s">
        <v>555</v>
      </c>
      <c r="N241" s="165">
        <v>43040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6">
        <v>97</v>
      </c>
      <c r="B242" s="157">
        <v>42997</v>
      </c>
      <c r="C242" s="157"/>
      <c r="D242" s="158" t="s">
        <v>713</v>
      </c>
      <c r="E242" s="159" t="s">
        <v>585</v>
      </c>
      <c r="F242" s="160">
        <v>215</v>
      </c>
      <c r="G242" s="159"/>
      <c r="H242" s="159">
        <v>258</v>
      </c>
      <c r="I242" s="161">
        <v>258</v>
      </c>
      <c r="J242" s="193" t="s">
        <v>643</v>
      </c>
      <c r="K242" s="163">
        <v>43</v>
      </c>
      <c r="L242" s="164">
        <v>0.2</v>
      </c>
      <c r="M242" s="159" t="s">
        <v>555</v>
      </c>
      <c r="N242" s="165">
        <v>43040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98</v>
      </c>
      <c r="B243" s="188">
        <v>42998</v>
      </c>
      <c r="C243" s="188"/>
      <c r="D243" s="189" t="s">
        <v>714</v>
      </c>
      <c r="E243" s="190" t="s">
        <v>585</v>
      </c>
      <c r="F243" s="160">
        <v>75</v>
      </c>
      <c r="G243" s="190"/>
      <c r="H243" s="190">
        <v>90</v>
      </c>
      <c r="I243" s="192">
        <v>90</v>
      </c>
      <c r="J243" s="162" t="s">
        <v>715</v>
      </c>
      <c r="K243" s="163">
        <f t="shared" ref="K243:K248" si="147">H243-F243</f>
        <v>15</v>
      </c>
      <c r="L243" s="164">
        <f t="shared" ref="L243:L248" si="148">K243/F243</f>
        <v>0.2</v>
      </c>
      <c r="M243" s="159" t="s">
        <v>555</v>
      </c>
      <c r="N243" s="165">
        <v>43019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99</v>
      </c>
      <c r="B244" s="188">
        <v>43011</v>
      </c>
      <c r="C244" s="188"/>
      <c r="D244" s="189" t="s">
        <v>569</v>
      </c>
      <c r="E244" s="190" t="s">
        <v>585</v>
      </c>
      <c r="F244" s="191">
        <v>315</v>
      </c>
      <c r="G244" s="190"/>
      <c r="H244" s="190">
        <v>392</v>
      </c>
      <c r="I244" s="192">
        <v>384</v>
      </c>
      <c r="J244" s="193" t="s">
        <v>716</v>
      </c>
      <c r="K244" s="163">
        <f t="shared" si="147"/>
        <v>77</v>
      </c>
      <c r="L244" s="194">
        <f t="shared" si="148"/>
        <v>0.24444444444444444</v>
      </c>
      <c r="M244" s="190" t="s">
        <v>555</v>
      </c>
      <c r="N244" s="195">
        <v>43017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100</v>
      </c>
      <c r="B245" s="188">
        <v>43013</v>
      </c>
      <c r="C245" s="188"/>
      <c r="D245" s="189" t="s">
        <v>439</v>
      </c>
      <c r="E245" s="190" t="s">
        <v>585</v>
      </c>
      <c r="F245" s="191">
        <v>145</v>
      </c>
      <c r="G245" s="190"/>
      <c r="H245" s="190">
        <v>179</v>
      </c>
      <c r="I245" s="192">
        <v>180</v>
      </c>
      <c r="J245" s="193" t="s">
        <v>717</v>
      </c>
      <c r="K245" s="163">
        <f t="shared" si="147"/>
        <v>34</v>
      </c>
      <c r="L245" s="194">
        <f t="shared" si="148"/>
        <v>0.23448275862068965</v>
      </c>
      <c r="M245" s="190" t="s">
        <v>555</v>
      </c>
      <c r="N245" s="195">
        <v>43025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101</v>
      </c>
      <c r="B246" s="188">
        <v>43014</v>
      </c>
      <c r="C246" s="188"/>
      <c r="D246" s="189" t="s">
        <v>328</v>
      </c>
      <c r="E246" s="190" t="s">
        <v>585</v>
      </c>
      <c r="F246" s="191">
        <v>256</v>
      </c>
      <c r="G246" s="190"/>
      <c r="H246" s="190">
        <v>323</v>
      </c>
      <c r="I246" s="192">
        <v>320</v>
      </c>
      <c r="J246" s="193" t="s">
        <v>643</v>
      </c>
      <c r="K246" s="163">
        <f t="shared" si="147"/>
        <v>67</v>
      </c>
      <c r="L246" s="194">
        <f t="shared" si="148"/>
        <v>0.26171875</v>
      </c>
      <c r="M246" s="190" t="s">
        <v>555</v>
      </c>
      <c r="N246" s="195">
        <v>43067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102</v>
      </c>
      <c r="B247" s="188">
        <v>43017</v>
      </c>
      <c r="C247" s="188"/>
      <c r="D247" s="189" t="s">
        <v>343</v>
      </c>
      <c r="E247" s="190" t="s">
        <v>585</v>
      </c>
      <c r="F247" s="191">
        <v>137.5</v>
      </c>
      <c r="G247" s="190"/>
      <c r="H247" s="190">
        <v>184</v>
      </c>
      <c r="I247" s="192">
        <v>183</v>
      </c>
      <c r="J247" s="193" t="s">
        <v>718</v>
      </c>
      <c r="K247" s="163">
        <f t="shared" si="147"/>
        <v>46.5</v>
      </c>
      <c r="L247" s="194">
        <f t="shared" si="148"/>
        <v>0.33818181818181819</v>
      </c>
      <c r="M247" s="190" t="s">
        <v>555</v>
      </c>
      <c r="N247" s="195">
        <v>43108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103</v>
      </c>
      <c r="B248" s="188">
        <v>43018</v>
      </c>
      <c r="C248" s="188"/>
      <c r="D248" s="189" t="s">
        <v>719</v>
      </c>
      <c r="E248" s="190" t="s">
        <v>585</v>
      </c>
      <c r="F248" s="191">
        <v>125.5</v>
      </c>
      <c r="G248" s="190"/>
      <c r="H248" s="190">
        <v>158</v>
      </c>
      <c r="I248" s="192">
        <v>155</v>
      </c>
      <c r="J248" s="193" t="s">
        <v>720</v>
      </c>
      <c r="K248" s="163">
        <f t="shared" si="147"/>
        <v>32.5</v>
      </c>
      <c r="L248" s="194">
        <f t="shared" si="148"/>
        <v>0.25896414342629481</v>
      </c>
      <c r="M248" s="190" t="s">
        <v>555</v>
      </c>
      <c r="N248" s="195">
        <v>43067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104</v>
      </c>
      <c r="B249" s="188">
        <v>43018</v>
      </c>
      <c r="C249" s="188"/>
      <c r="D249" s="189" t="s">
        <v>721</v>
      </c>
      <c r="E249" s="190" t="s">
        <v>585</v>
      </c>
      <c r="F249" s="191">
        <v>895</v>
      </c>
      <c r="G249" s="190"/>
      <c r="H249" s="190">
        <v>1122.5</v>
      </c>
      <c r="I249" s="192">
        <v>1078</v>
      </c>
      <c r="J249" s="193" t="s">
        <v>722</v>
      </c>
      <c r="K249" s="163">
        <v>227.5</v>
      </c>
      <c r="L249" s="194">
        <v>0.25418994413407803</v>
      </c>
      <c r="M249" s="190" t="s">
        <v>555</v>
      </c>
      <c r="N249" s="195">
        <v>43117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105</v>
      </c>
      <c r="B250" s="188">
        <v>43020</v>
      </c>
      <c r="C250" s="188"/>
      <c r="D250" s="189" t="s">
        <v>337</v>
      </c>
      <c r="E250" s="190" t="s">
        <v>585</v>
      </c>
      <c r="F250" s="191">
        <v>525</v>
      </c>
      <c r="G250" s="190"/>
      <c r="H250" s="190">
        <v>629</v>
      </c>
      <c r="I250" s="192">
        <v>629</v>
      </c>
      <c r="J250" s="193" t="s">
        <v>643</v>
      </c>
      <c r="K250" s="163">
        <v>104</v>
      </c>
      <c r="L250" s="194">
        <v>0.19809523809523799</v>
      </c>
      <c r="M250" s="190" t="s">
        <v>555</v>
      </c>
      <c r="N250" s="195">
        <v>43119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106</v>
      </c>
      <c r="B251" s="188">
        <v>43046</v>
      </c>
      <c r="C251" s="188"/>
      <c r="D251" s="189" t="s">
        <v>376</v>
      </c>
      <c r="E251" s="190" t="s">
        <v>585</v>
      </c>
      <c r="F251" s="191">
        <v>740</v>
      </c>
      <c r="G251" s="190"/>
      <c r="H251" s="190">
        <v>892.5</v>
      </c>
      <c r="I251" s="192">
        <v>900</v>
      </c>
      <c r="J251" s="193" t="s">
        <v>723</v>
      </c>
      <c r="K251" s="163">
        <f>H251-F251</f>
        <v>152.5</v>
      </c>
      <c r="L251" s="194">
        <f>K251/F251</f>
        <v>0.20608108108108109</v>
      </c>
      <c r="M251" s="190" t="s">
        <v>555</v>
      </c>
      <c r="N251" s="195">
        <v>43052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6">
        <v>107</v>
      </c>
      <c r="B252" s="157">
        <v>43073</v>
      </c>
      <c r="C252" s="157"/>
      <c r="D252" s="158" t="s">
        <v>724</v>
      </c>
      <c r="E252" s="159" t="s">
        <v>585</v>
      </c>
      <c r="F252" s="160">
        <v>118.5</v>
      </c>
      <c r="G252" s="159"/>
      <c r="H252" s="159">
        <v>143.5</v>
      </c>
      <c r="I252" s="161">
        <v>145</v>
      </c>
      <c r="J252" s="162" t="s">
        <v>576</v>
      </c>
      <c r="K252" s="163">
        <f>H252-F252</f>
        <v>25</v>
      </c>
      <c r="L252" s="164">
        <f>K252/F252</f>
        <v>0.2109704641350211</v>
      </c>
      <c r="M252" s="159" t="s">
        <v>555</v>
      </c>
      <c r="N252" s="165">
        <v>43097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66">
        <v>108</v>
      </c>
      <c r="B253" s="167">
        <v>43090</v>
      </c>
      <c r="C253" s="167"/>
      <c r="D253" s="168" t="s">
        <v>415</v>
      </c>
      <c r="E253" s="169" t="s">
        <v>585</v>
      </c>
      <c r="F253" s="170">
        <v>715</v>
      </c>
      <c r="G253" s="170"/>
      <c r="H253" s="171">
        <v>500</v>
      </c>
      <c r="I253" s="171">
        <v>872</v>
      </c>
      <c r="J253" s="172" t="s">
        <v>725</v>
      </c>
      <c r="K253" s="173">
        <f>H253-F253</f>
        <v>-215</v>
      </c>
      <c r="L253" s="174">
        <f>K253/F253</f>
        <v>-0.30069930069930068</v>
      </c>
      <c r="M253" s="170" t="s">
        <v>567</v>
      </c>
      <c r="N253" s="167">
        <v>43670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56">
        <v>109</v>
      </c>
      <c r="B254" s="157">
        <v>43098</v>
      </c>
      <c r="C254" s="157"/>
      <c r="D254" s="158" t="s">
        <v>569</v>
      </c>
      <c r="E254" s="159" t="s">
        <v>585</v>
      </c>
      <c r="F254" s="160">
        <v>435</v>
      </c>
      <c r="G254" s="159"/>
      <c r="H254" s="159">
        <v>542.5</v>
      </c>
      <c r="I254" s="161">
        <v>539</v>
      </c>
      <c r="J254" s="162" t="s">
        <v>643</v>
      </c>
      <c r="K254" s="163">
        <v>107.5</v>
      </c>
      <c r="L254" s="164">
        <v>0.247126436781609</v>
      </c>
      <c r="M254" s="159" t="s">
        <v>555</v>
      </c>
      <c r="N254" s="165">
        <v>43206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56">
        <v>110</v>
      </c>
      <c r="B255" s="157">
        <v>43098</v>
      </c>
      <c r="C255" s="157"/>
      <c r="D255" s="158" t="s">
        <v>527</v>
      </c>
      <c r="E255" s="159" t="s">
        <v>585</v>
      </c>
      <c r="F255" s="160">
        <v>885</v>
      </c>
      <c r="G255" s="159"/>
      <c r="H255" s="159">
        <v>1090</v>
      </c>
      <c r="I255" s="161">
        <v>1084</v>
      </c>
      <c r="J255" s="162" t="s">
        <v>643</v>
      </c>
      <c r="K255" s="163">
        <v>205</v>
      </c>
      <c r="L255" s="164">
        <v>0.23163841807909599</v>
      </c>
      <c r="M255" s="159" t="s">
        <v>555</v>
      </c>
      <c r="N255" s="165">
        <v>43213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6">
        <v>111</v>
      </c>
      <c r="B256" s="197">
        <v>43192</v>
      </c>
      <c r="C256" s="197"/>
      <c r="D256" s="175" t="s">
        <v>726</v>
      </c>
      <c r="E256" s="170" t="s">
        <v>585</v>
      </c>
      <c r="F256" s="198">
        <v>478.5</v>
      </c>
      <c r="G256" s="170"/>
      <c r="H256" s="170">
        <v>442</v>
      </c>
      <c r="I256" s="171">
        <v>613</v>
      </c>
      <c r="J256" s="172" t="s">
        <v>727</v>
      </c>
      <c r="K256" s="173">
        <f>H256-F256</f>
        <v>-36.5</v>
      </c>
      <c r="L256" s="174">
        <f>K256/F256</f>
        <v>-7.6280041797283177E-2</v>
      </c>
      <c r="M256" s="170" t="s">
        <v>567</v>
      </c>
      <c r="N256" s="167">
        <v>43762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66">
        <v>112</v>
      </c>
      <c r="B257" s="167">
        <v>43194</v>
      </c>
      <c r="C257" s="167"/>
      <c r="D257" s="168" t="s">
        <v>728</v>
      </c>
      <c r="E257" s="169" t="s">
        <v>585</v>
      </c>
      <c r="F257" s="170">
        <f>141.5-7.3</f>
        <v>134.19999999999999</v>
      </c>
      <c r="G257" s="170"/>
      <c r="H257" s="171">
        <v>77</v>
      </c>
      <c r="I257" s="171">
        <v>180</v>
      </c>
      <c r="J257" s="172" t="s">
        <v>729</v>
      </c>
      <c r="K257" s="173">
        <f>H257-F257</f>
        <v>-57.199999999999989</v>
      </c>
      <c r="L257" s="174">
        <f>K257/F257</f>
        <v>-0.42622950819672129</v>
      </c>
      <c r="M257" s="170" t="s">
        <v>567</v>
      </c>
      <c r="N257" s="167">
        <v>43522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66">
        <v>113</v>
      </c>
      <c r="B258" s="167">
        <v>43209</v>
      </c>
      <c r="C258" s="167"/>
      <c r="D258" s="168" t="s">
        <v>730</v>
      </c>
      <c r="E258" s="169" t="s">
        <v>585</v>
      </c>
      <c r="F258" s="170">
        <v>430</v>
      </c>
      <c r="G258" s="170"/>
      <c r="H258" s="171">
        <v>220</v>
      </c>
      <c r="I258" s="171">
        <v>537</v>
      </c>
      <c r="J258" s="172" t="s">
        <v>731</v>
      </c>
      <c r="K258" s="173">
        <f>H258-F258</f>
        <v>-210</v>
      </c>
      <c r="L258" s="174">
        <f>K258/F258</f>
        <v>-0.48837209302325579</v>
      </c>
      <c r="M258" s="170" t="s">
        <v>567</v>
      </c>
      <c r="N258" s="167">
        <v>43252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114</v>
      </c>
      <c r="B259" s="188">
        <v>43220</v>
      </c>
      <c r="C259" s="188"/>
      <c r="D259" s="189" t="s">
        <v>377</v>
      </c>
      <c r="E259" s="190" t="s">
        <v>585</v>
      </c>
      <c r="F259" s="190">
        <v>153.5</v>
      </c>
      <c r="G259" s="190"/>
      <c r="H259" s="190">
        <v>196</v>
      </c>
      <c r="I259" s="192">
        <v>196</v>
      </c>
      <c r="J259" s="162" t="s">
        <v>732</v>
      </c>
      <c r="K259" s="163">
        <f>H259-F259</f>
        <v>42.5</v>
      </c>
      <c r="L259" s="164">
        <f>K259/F259</f>
        <v>0.27687296416938112</v>
      </c>
      <c r="M259" s="159" t="s">
        <v>555</v>
      </c>
      <c r="N259" s="165">
        <v>43605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66">
        <v>115</v>
      </c>
      <c r="B260" s="167">
        <v>43306</v>
      </c>
      <c r="C260" s="167"/>
      <c r="D260" s="168" t="s">
        <v>702</v>
      </c>
      <c r="E260" s="169" t="s">
        <v>585</v>
      </c>
      <c r="F260" s="170">
        <v>27.5</v>
      </c>
      <c r="G260" s="170"/>
      <c r="H260" s="171">
        <v>13.1</v>
      </c>
      <c r="I260" s="171">
        <v>60</v>
      </c>
      <c r="J260" s="172" t="s">
        <v>733</v>
      </c>
      <c r="K260" s="173">
        <v>-14.4</v>
      </c>
      <c r="L260" s="174">
        <v>-0.52363636363636401</v>
      </c>
      <c r="M260" s="170" t="s">
        <v>567</v>
      </c>
      <c r="N260" s="167">
        <v>43138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6">
        <v>116</v>
      </c>
      <c r="B261" s="197">
        <v>43318</v>
      </c>
      <c r="C261" s="197"/>
      <c r="D261" s="175" t="s">
        <v>734</v>
      </c>
      <c r="E261" s="170" t="s">
        <v>585</v>
      </c>
      <c r="F261" s="170">
        <v>148.5</v>
      </c>
      <c r="G261" s="170"/>
      <c r="H261" s="170">
        <v>102</v>
      </c>
      <c r="I261" s="171">
        <v>182</v>
      </c>
      <c r="J261" s="172" t="s">
        <v>735</v>
      </c>
      <c r="K261" s="173">
        <f>H261-F261</f>
        <v>-46.5</v>
      </c>
      <c r="L261" s="174">
        <f>K261/F261</f>
        <v>-0.31313131313131315</v>
      </c>
      <c r="M261" s="170" t="s">
        <v>567</v>
      </c>
      <c r="N261" s="167">
        <v>43661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56">
        <v>117</v>
      </c>
      <c r="B262" s="157">
        <v>43335</v>
      </c>
      <c r="C262" s="157"/>
      <c r="D262" s="158" t="s">
        <v>736</v>
      </c>
      <c r="E262" s="159" t="s">
        <v>585</v>
      </c>
      <c r="F262" s="190">
        <v>285</v>
      </c>
      <c r="G262" s="159"/>
      <c r="H262" s="159">
        <v>355</v>
      </c>
      <c r="I262" s="161">
        <v>364</v>
      </c>
      <c r="J262" s="162" t="s">
        <v>737</v>
      </c>
      <c r="K262" s="163">
        <v>70</v>
      </c>
      <c r="L262" s="164">
        <v>0.24561403508771901</v>
      </c>
      <c r="M262" s="159" t="s">
        <v>555</v>
      </c>
      <c r="N262" s="165">
        <v>43455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56">
        <v>118</v>
      </c>
      <c r="B263" s="157">
        <v>43341</v>
      </c>
      <c r="C263" s="157"/>
      <c r="D263" s="158" t="s">
        <v>365</v>
      </c>
      <c r="E263" s="159" t="s">
        <v>585</v>
      </c>
      <c r="F263" s="190">
        <v>525</v>
      </c>
      <c r="G263" s="159"/>
      <c r="H263" s="159">
        <v>585</v>
      </c>
      <c r="I263" s="161">
        <v>635</v>
      </c>
      <c r="J263" s="162" t="s">
        <v>738</v>
      </c>
      <c r="K263" s="163">
        <f t="shared" ref="K263:K280" si="149">H263-F263</f>
        <v>60</v>
      </c>
      <c r="L263" s="164">
        <f t="shared" ref="L263:L280" si="150">K263/F263</f>
        <v>0.11428571428571428</v>
      </c>
      <c r="M263" s="159" t="s">
        <v>555</v>
      </c>
      <c r="N263" s="165">
        <v>43662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6">
        <v>119</v>
      </c>
      <c r="B264" s="157">
        <v>43395</v>
      </c>
      <c r="C264" s="157"/>
      <c r="D264" s="158" t="s">
        <v>353</v>
      </c>
      <c r="E264" s="159" t="s">
        <v>585</v>
      </c>
      <c r="F264" s="190">
        <v>475</v>
      </c>
      <c r="G264" s="159"/>
      <c r="H264" s="159">
        <v>574</v>
      </c>
      <c r="I264" s="161">
        <v>570</v>
      </c>
      <c r="J264" s="162" t="s">
        <v>643</v>
      </c>
      <c r="K264" s="163">
        <f t="shared" si="149"/>
        <v>99</v>
      </c>
      <c r="L264" s="164">
        <f t="shared" si="150"/>
        <v>0.20842105263157895</v>
      </c>
      <c r="M264" s="159" t="s">
        <v>555</v>
      </c>
      <c r="N264" s="165">
        <v>43403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120</v>
      </c>
      <c r="B265" s="188">
        <v>43397</v>
      </c>
      <c r="C265" s="188"/>
      <c r="D265" s="189" t="s">
        <v>372</v>
      </c>
      <c r="E265" s="190" t="s">
        <v>585</v>
      </c>
      <c r="F265" s="190">
        <v>707.5</v>
      </c>
      <c r="G265" s="190"/>
      <c r="H265" s="190">
        <v>872</v>
      </c>
      <c r="I265" s="192">
        <v>872</v>
      </c>
      <c r="J265" s="193" t="s">
        <v>643</v>
      </c>
      <c r="K265" s="163">
        <f t="shared" si="149"/>
        <v>164.5</v>
      </c>
      <c r="L265" s="194">
        <f t="shared" si="150"/>
        <v>0.23250883392226149</v>
      </c>
      <c r="M265" s="190" t="s">
        <v>555</v>
      </c>
      <c r="N265" s="195">
        <v>43482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121</v>
      </c>
      <c r="B266" s="188">
        <v>43398</v>
      </c>
      <c r="C266" s="188"/>
      <c r="D266" s="189" t="s">
        <v>739</v>
      </c>
      <c r="E266" s="190" t="s">
        <v>585</v>
      </c>
      <c r="F266" s="190">
        <v>162</v>
      </c>
      <c r="G266" s="190"/>
      <c r="H266" s="190">
        <v>204</v>
      </c>
      <c r="I266" s="192">
        <v>209</v>
      </c>
      <c r="J266" s="193" t="s">
        <v>740</v>
      </c>
      <c r="K266" s="163">
        <f t="shared" si="149"/>
        <v>42</v>
      </c>
      <c r="L266" s="194">
        <f t="shared" si="150"/>
        <v>0.25925925925925924</v>
      </c>
      <c r="M266" s="190" t="s">
        <v>555</v>
      </c>
      <c r="N266" s="195">
        <v>43539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122</v>
      </c>
      <c r="B267" s="188">
        <v>43399</v>
      </c>
      <c r="C267" s="188"/>
      <c r="D267" s="189" t="s">
        <v>456</v>
      </c>
      <c r="E267" s="190" t="s">
        <v>585</v>
      </c>
      <c r="F267" s="190">
        <v>240</v>
      </c>
      <c r="G267" s="190"/>
      <c r="H267" s="190">
        <v>297</v>
      </c>
      <c r="I267" s="192">
        <v>297</v>
      </c>
      <c r="J267" s="193" t="s">
        <v>643</v>
      </c>
      <c r="K267" s="199">
        <f t="shared" si="149"/>
        <v>57</v>
      </c>
      <c r="L267" s="194">
        <f t="shared" si="150"/>
        <v>0.23749999999999999</v>
      </c>
      <c r="M267" s="190" t="s">
        <v>555</v>
      </c>
      <c r="N267" s="195">
        <v>43417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56">
        <v>123</v>
      </c>
      <c r="B268" s="157">
        <v>43439</v>
      </c>
      <c r="C268" s="157"/>
      <c r="D268" s="158" t="s">
        <v>741</v>
      </c>
      <c r="E268" s="159" t="s">
        <v>585</v>
      </c>
      <c r="F268" s="159">
        <v>202.5</v>
      </c>
      <c r="G268" s="159"/>
      <c r="H268" s="159">
        <v>255</v>
      </c>
      <c r="I268" s="161">
        <v>252</v>
      </c>
      <c r="J268" s="162" t="s">
        <v>643</v>
      </c>
      <c r="K268" s="163">
        <f t="shared" si="149"/>
        <v>52.5</v>
      </c>
      <c r="L268" s="164">
        <f t="shared" si="150"/>
        <v>0.25925925925925924</v>
      </c>
      <c r="M268" s="159" t="s">
        <v>555</v>
      </c>
      <c r="N268" s="165">
        <v>43542</v>
      </c>
      <c r="O268" s="1"/>
      <c r="P268" s="1"/>
      <c r="Q268" s="1"/>
      <c r="R268" s="6" t="s">
        <v>742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124</v>
      </c>
      <c r="B269" s="188">
        <v>43465</v>
      </c>
      <c r="C269" s="157"/>
      <c r="D269" s="189" t="s">
        <v>402</v>
      </c>
      <c r="E269" s="190" t="s">
        <v>585</v>
      </c>
      <c r="F269" s="190">
        <v>710</v>
      </c>
      <c r="G269" s="190"/>
      <c r="H269" s="190">
        <v>866</v>
      </c>
      <c r="I269" s="192">
        <v>866</v>
      </c>
      <c r="J269" s="193" t="s">
        <v>643</v>
      </c>
      <c r="K269" s="163">
        <f t="shared" si="149"/>
        <v>156</v>
      </c>
      <c r="L269" s="164">
        <f t="shared" si="150"/>
        <v>0.21971830985915494</v>
      </c>
      <c r="M269" s="159" t="s">
        <v>555</v>
      </c>
      <c r="N269" s="165">
        <v>43553</v>
      </c>
      <c r="O269" s="1"/>
      <c r="P269" s="1"/>
      <c r="Q269" s="1"/>
      <c r="R269" s="6" t="s">
        <v>742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125</v>
      </c>
      <c r="B270" s="188">
        <v>43522</v>
      </c>
      <c r="C270" s="188"/>
      <c r="D270" s="189" t="s">
        <v>152</v>
      </c>
      <c r="E270" s="190" t="s">
        <v>585</v>
      </c>
      <c r="F270" s="190">
        <v>337.25</v>
      </c>
      <c r="G270" s="190"/>
      <c r="H270" s="190">
        <v>398.5</v>
      </c>
      <c r="I270" s="192">
        <v>411</v>
      </c>
      <c r="J270" s="162" t="s">
        <v>743</v>
      </c>
      <c r="K270" s="163">
        <f t="shared" si="149"/>
        <v>61.25</v>
      </c>
      <c r="L270" s="164">
        <f t="shared" si="150"/>
        <v>0.1816160118606375</v>
      </c>
      <c r="M270" s="159" t="s">
        <v>555</v>
      </c>
      <c r="N270" s="165">
        <v>43760</v>
      </c>
      <c r="O270" s="1"/>
      <c r="P270" s="1"/>
      <c r="Q270" s="1"/>
      <c r="R270" s="6" t="s">
        <v>742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0">
        <v>126</v>
      </c>
      <c r="B271" s="201">
        <v>43559</v>
      </c>
      <c r="C271" s="201"/>
      <c r="D271" s="202" t="s">
        <v>744</v>
      </c>
      <c r="E271" s="203" t="s">
        <v>585</v>
      </c>
      <c r="F271" s="203">
        <v>130</v>
      </c>
      <c r="G271" s="203"/>
      <c r="H271" s="203">
        <v>65</v>
      </c>
      <c r="I271" s="204">
        <v>158</v>
      </c>
      <c r="J271" s="172" t="s">
        <v>745</v>
      </c>
      <c r="K271" s="173">
        <f t="shared" si="149"/>
        <v>-65</v>
      </c>
      <c r="L271" s="174">
        <f t="shared" si="150"/>
        <v>-0.5</v>
      </c>
      <c r="M271" s="170" t="s">
        <v>567</v>
      </c>
      <c r="N271" s="167">
        <v>43726</v>
      </c>
      <c r="O271" s="1"/>
      <c r="P271" s="1"/>
      <c r="Q271" s="1"/>
      <c r="R271" s="6" t="s">
        <v>746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7">
        <v>127</v>
      </c>
      <c r="B272" s="188">
        <v>43017</v>
      </c>
      <c r="C272" s="188"/>
      <c r="D272" s="189" t="s">
        <v>184</v>
      </c>
      <c r="E272" s="190" t="s">
        <v>585</v>
      </c>
      <c r="F272" s="190">
        <v>141.5</v>
      </c>
      <c r="G272" s="190"/>
      <c r="H272" s="190">
        <v>183.5</v>
      </c>
      <c r="I272" s="192">
        <v>210</v>
      </c>
      <c r="J272" s="162" t="s">
        <v>740</v>
      </c>
      <c r="K272" s="163">
        <f t="shared" si="149"/>
        <v>42</v>
      </c>
      <c r="L272" s="164">
        <f t="shared" si="150"/>
        <v>0.29681978798586572</v>
      </c>
      <c r="M272" s="159" t="s">
        <v>555</v>
      </c>
      <c r="N272" s="165">
        <v>43042</v>
      </c>
      <c r="O272" s="1"/>
      <c r="P272" s="1"/>
      <c r="Q272" s="1"/>
      <c r="R272" s="6" t="s">
        <v>746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0">
        <v>128</v>
      </c>
      <c r="B273" s="201">
        <v>43074</v>
      </c>
      <c r="C273" s="201"/>
      <c r="D273" s="202" t="s">
        <v>747</v>
      </c>
      <c r="E273" s="203" t="s">
        <v>585</v>
      </c>
      <c r="F273" s="198">
        <v>172</v>
      </c>
      <c r="G273" s="203"/>
      <c r="H273" s="203">
        <v>155.25</v>
      </c>
      <c r="I273" s="204">
        <v>230</v>
      </c>
      <c r="J273" s="172" t="s">
        <v>748</v>
      </c>
      <c r="K273" s="173">
        <f t="shared" si="149"/>
        <v>-16.75</v>
      </c>
      <c r="L273" s="174">
        <f t="shared" si="150"/>
        <v>-9.7383720930232565E-2</v>
      </c>
      <c r="M273" s="170" t="s">
        <v>567</v>
      </c>
      <c r="N273" s="167">
        <v>43787</v>
      </c>
      <c r="O273" s="1"/>
      <c r="P273" s="1"/>
      <c r="Q273" s="1"/>
      <c r="R273" s="6" t="s">
        <v>746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129</v>
      </c>
      <c r="B274" s="188">
        <v>43398</v>
      </c>
      <c r="C274" s="188"/>
      <c r="D274" s="189" t="s">
        <v>107</v>
      </c>
      <c r="E274" s="190" t="s">
        <v>585</v>
      </c>
      <c r="F274" s="190">
        <v>698.5</v>
      </c>
      <c r="G274" s="190"/>
      <c r="H274" s="190">
        <v>890</v>
      </c>
      <c r="I274" s="192">
        <v>890</v>
      </c>
      <c r="J274" s="162" t="s">
        <v>814</v>
      </c>
      <c r="K274" s="163">
        <f t="shared" si="149"/>
        <v>191.5</v>
      </c>
      <c r="L274" s="164">
        <f t="shared" si="150"/>
        <v>0.27415891195418757</v>
      </c>
      <c r="M274" s="159" t="s">
        <v>555</v>
      </c>
      <c r="N274" s="165">
        <v>44328</v>
      </c>
      <c r="O274" s="1"/>
      <c r="P274" s="1"/>
      <c r="Q274" s="1"/>
      <c r="R274" s="6" t="s">
        <v>742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7">
        <v>130</v>
      </c>
      <c r="B275" s="188">
        <v>42877</v>
      </c>
      <c r="C275" s="188"/>
      <c r="D275" s="189" t="s">
        <v>364</v>
      </c>
      <c r="E275" s="190" t="s">
        <v>585</v>
      </c>
      <c r="F275" s="190">
        <v>127.6</v>
      </c>
      <c r="G275" s="190"/>
      <c r="H275" s="190">
        <v>138</v>
      </c>
      <c r="I275" s="192">
        <v>190</v>
      </c>
      <c r="J275" s="162" t="s">
        <v>749</v>
      </c>
      <c r="K275" s="163">
        <f t="shared" si="149"/>
        <v>10.400000000000006</v>
      </c>
      <c r="L275" s="164">
        <f t="shared" si="150"/>
        <v>8.1504702194357417E-2</v>
      </c>
      <c r="M275" s="159" t="s">
        <v>555</v>
      </c>
      <c r="N275" s="165">
        <v>43774</v>
      </c>
      <c r="O275" s="1"/>
      <c r="P275" s="1"/>
      <c r="Q275" s="1"/>
      <c r="R275" s="6" t="s">
        <v>746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7">
        <v>131</v>
      </c>
      <c r="B276" s="188">
        <v>43158</v>
      </c>
      <c r="C276" s="188"/>
      <c r="D276" s="189" t="s">
        <v>750</v>
      </c>
      <c r="E276" s="190" t="s">
        <v>585</v>
      </c>
      <c r="F276" s="190">
        <v>317</v>
      </c>
      <c r="G276" s="190"/>
      <c r="H276" s="190">
        <v>382.5</v>
      </c>
      <c r="I276" s="192">
        <v>398</v>
      </c>
      <c r="J276" s="162" t="s">
        <v>751</v>
      </c>
      <c r="K276" s="163">
        <f t="shared" si="149"/>
        <v>65.5</v>
      </c>
      <c r="L276" s="164">
        <f t="shared" si="150"/>
        <v>0.20662460567823343</v>
      </c>
      <c r="M276" s="159" t="s">
        <v>555</v>
      </c>
      <c r="N276" s="165">
        <v>44238</v>
      </c>
      <c r="O276" s="1"/>
      <c r="P276" s="1"/>
      <c r="Q276" s="1"/>
      <c r="R276" s="6" t="s">
        <v>746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0">
        <v>132</v>
      </c>
      <c r="B277" s="201">
        <v>43164</v>
      </c>
      <c r="C277" s="201"/>
      <c r="D277" s="202" t="s">
        <v>144</v>
      </c>
      <c r="E277" s="203" t="s">
        <v>585</v>
      </c>
      <c r="F277" s="198">
        <f>510-14.4</f>
        <v>495.6</v>
      </c>
      <c r="G277" s="203"/>
      <c r="H277" s="203">
        <v>350</v>
      </c>
      <c r="I277" s="204">
        <v>672</v>
      </c>
      <c r="J277" s="172" t="s">
        <v>752</v>
      </c>
      <c r="K277" s="173">
        <f t="shared" si="149"/>
        <v>-145.60000000000002</v>
      </c>
      <c r="L277" s="174">
        <f t="shared" si="150"/>
        <v>-0.29378531073446329</v>
      </c>
      <c r="M277" s="170" t="s">
        <v>567</v>
      </c>
      <c r="N277" s="167">
        <v>43887</v>
      </c>
      <c r="O277" s="1"/>
      <c r="P277" s="1"/>
      <c r="Q277" s="1"/>
      <c r="R277" s="6" t="s">
        <v>742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00">
        <v>133</v>
      </c>
      <c r="B278" s="201">
        <v>43237</v>
      </c>
      <c r="C278" s="201"/>
      <c r="D278" s="202" t="s">
        <v>448</v>
      </c>
      <c r="E278" s="203" t="s">
        <v>585</v>
      </c>
      <c r="F278" s="198">
        <v>230.3</v>
      </c>
      <c r="G278" s="203"/>
      <c r="H278" s="203">
        <v>102.5</v>
      </c>
      <c r="I278" s="204">
        <v>348</v>
      </c>
      <c r="J278" s="172" t="s">
        <v>753</v>
      </c>
      <c r="K278" s="173">
        <f t="shared" si="149"/>
        <v>-127.80000000000001</v>
      </c>
      <c r="L278" s="174">
        <f t="shared" si="150"/>
        <v>-0.55492835432045162</v>
      </c>
      <c r="M278" s="170" t="s">
        <v>567</v>
      </c>
      <c r="N278" s="167">
        <v>43896</v>
      </c>
      <c r="O278" s="1"/>
      <c r="P278" s="1"/>
      <c r="Q278" s="1"/>
      <c r="R278" s="6" t="s">
        <v>742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134</v>
      </c>
      <c r="B279" s="188">
        <v>43258</v>
      </c>
      <c r="C279" s="188"/>
      <c r="D279" s="189" t="s">
        <v>419</v>
      </c>
      <c r="E279" s="190" t="s">
        <v>585</v>
      </c>
      <c r="F279" s="190">
        <f>342.5-5.1</f>
        <v>337.4</v>
      </c>
      <c r="G279" s="190"/>
      <c r="H279" s="190">
        <v>412.5</v>
      </c>
      <c r="I279" s="192">
        <v>439</v>
      </c>
      <c r="J279" s="162" t="s">
        <v>754</v>
      </c>
      <c r="K279" s="163">
        <f t="shared" si="149"/>
        <v>75.100000000000023</v>
      </c>
      <c r="L279" s="164">
        <f t="shared" si="150"/>
        <v>0.22258446947243635</v>
      </c>
      <c r="M279" s="159" t="s">
        <v>555</v>
      </c>
      <c r="N279" s="165">
        <v>44230</v>
      </c>
      <c r="O279" s="1"/>
      <c r="P279" s="1"/>
      <c r="Q279" s="1"/>
      <c r="R279" s="6" t="s">
        <v>746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1">
        <v>135</v>
      </c>
      <c r="B280" s="180">
        <v>43285</v>
      </c>
      <c r="C280" s="180"/>
      <c r="D280" s="181" t="s">
        <v>55</v>
      </c>
      <c r="E280" s="182" t="s">
        <v>585</v>
      </c>
      <c r="F280" s="182">
        <f>127.5-5.53</f>
        <v>121.97</v>
      </c>
      <c r="G280" s="183"/>
      <c r="H280" s="183">
        <v>122.5</v>
      </c>
      <c r="I280" s="183">
        <v>170</v>
      </c>
      <c r="J280" s="184" t="s">
        <v>782</v>
      </c>
      <c r="K280" s="185">
        <f t="shared" si="149"/>
        <v>0.53000000000000114</v>
      </c>
      <c r="L280" s="186">
        <f t="shared" si="150"/>
        <v>4.3453308190538747E-3</v>
      </c>
      <c r="M280" s="182" t="s">
        <v>676</v>
      </c>
      <c r="N280" s="180">
        <v>44431</v>
      </c>
      <c r="O280" s="1"/>
      <c r="P280" s="1"/>
      <c r="Q280" s="1"/>
      <c r="R280" s="6" t="s">
        <v>742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00">
        <v>136</v>
      </c>
      <c r="B281" s="201">
        <v>43294</v>
      </c>
      <c r="C281" s="201"/>
      <c r="D281" s="202" t="s">
        <v>355</v>
      </c>
      <c r="E281" s="203" t="s">
        <v>585</v>
      </c>
      <c r="F281" s="198">
        <v>46.5</v>
      </c>
      <c r="G281" s="203"/>
      <c r="H281" s="203">
        <v>17</v>
      </c>
      <c r="I281" s="204">
        <v>59</v>
      </c>
      <c r="J281" s="172" t="s">
        <v>755</v>
      </c>
      <c r="K281" s="173">
        <f t="shared" ref="K281:K289" si="151">H281-F281</f>
        <v>-29.5</v>
      </c>
      <c r="L281" s="174">
        <f t="shared" ref="L281:L289" si="152">K281/F281</f>
        <v>-0.63440860215053763</v>
      </c>
      <c r="M281" s="170" t="s">
        <v>567</v>
      </c>
      <c r="N281" s="167">
        <v>43887</v>
      </c>
      <c r="O281" s="1"/>
      <c r="P281" s="1"/>
      <c r="Q281" s="1"/>
      <c r="R281" s="6" t="s">
        <v>742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7">
        <v>137</v>
      </c>
      <c r="B282" s="188">
        <v>43396</v>
      </c>
      <c r="C282" s="188"/>
      <c r="D282" s="189" t="s">
        <v>404</v>
      </c>
      <c r="E282" s="190" t="s">
        <v>585</v>
      </c>
      <c r="F282" s="190">
        <v>156.5</v>
      </c>
      <c r="G282" s="190"/>
      <c r="H282" s="190">
        <v>207.5</v>
      </c>
      <c r="I282" s="192">
        <v>191</v>
      </c>
      <c r="J282" s="162" t="s">
        <v>643</v>
      </c>
      <c r="K282" s="163">
        <f t="shared" si="151"/>
        <v>51</v>
      </c>
      <c r="L282" s="164">
        <f t="shared" si="152"/>
        <v>0.32587859424920129</v>
      </c>
      <c r="M282" s="159" t="s">
        <v>555</v>
      </c>
      <c r="N282" s="165">
        <v>44369</v>
      </c>
      <c r="O282" s="1"/>
      <c r="P282" s="1"/>
      <c r="Q282" s="1"/>
      <c r="R282" s="6" t="s">
        <v>742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7">
        <v>138</v>
      </c>
      <c r="B283" s="188">
        <v>43439</v>
      </c>
      <c r="C283" s="188"/>
      <c r="D283" s="189" t="s">
        <v>318</v>
      </c>
      <c r="E283" s="190" t="s">
        <v>585</v>
      </c>
      <c r="F283" s="190">
        <v>259.5</v>
      </c>
      <c r="G283" s="190"/>
      <c r="H283" s="190">
        <v>320</v>
      </c>
      <c r="I283" s="192">
        <v>320</v>
      </c>
      <c r="J283" s="162" t="s">
        <v>643</v>
      </c>
      <c r="K283" s="163">
        <f t="shared" si="151"/>
        <v>60.5</v>
      </c>
      <c r="L283" s="164">
        <f t="shared" si="152"/>
        <v>0.23314065510597304</v>
      </c>
      <c r="M283" s="159" t="s">
        <v>555</v>
      </c>
      <c r="N283" s="165">
        <v>44323</v>
      </c>
      <c r="O283" s="1"/>
      <c r="P283" s="1"/>
      <c r="Q283" s="1"/>
      <c r="R283" s="6" t="s">
        <v>742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0">
        <v>139</v>
      </c>
      <c r="B284" s="201">
        <v>43439</v>
      </c>
      <c r="C284" s="201"/>
      <c r="D284" s="202" t="s">
        <v>756</v>
      </c>
      <c r="E284" s="203" t="s">
        <v>585</v>
      </c>
      <c r="F284" s="203">
        <v>715</v>
      </c>
      <c r="G284" s="203"/>
      <c r="H284" s="203">
        <v>445</v>
      </c>
      <c r="I284" s="204">
        <v>840</v>
      </c>
      <c r="J284" s="172" t="s">
        <v>757</v>
      </c>
      <c r="K284" s="173">
        <f t="shared" si="151"/>
        <v>-270</v>
      </c>
      <c r="L284" s="174">
        <f t="shared" si="152"/>
        <v>-0.3776223776223776</v>
      </c>
      <c r="M284" s="170" t="s">
        <v>567</v>
      </c>
      <c r="N284" s="167">
        <v>43800</v>
      </c>
      <c r="O284" s="1"/>
      <c r="P284" s="1"/>
      <c r="Q284" s="1"/>
      <c r="R284" s="6" t="s">
        <v>742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7">
        <v>140</v>
      </c>
      <c r="B285" s="188">
        <v>43469</v>
      </c>
      <c r="C285" s="188"/>
      <c r="D285" s="189" t="s">
        <v>157</v>
      </c>
      <c r="E285" s="190" t="s">
        <v>585</v>
      </c>
      <c r="F285" s="190">
        <v>875</v>
      </c>
      <c r="G285" s="190"/>
      <c r="H285" s="190">
        <v>1165</v>
      </c>
      <c r="I285" s="192">
        <v>1185</v>
      </c>
      <c r="J285" s="162" t="s">
        <v>758</v>
      </c>
      <c r="K285" s="163">
        <f t="shared" si="151"/>
        <v>290</v>
      </c>
      <c r="L285" s="164">
        <f t="shared" si="152"/>
        <v>0.33142857142857141</v>
      </c>
      <c r="M285" s="159" t="s">
        <v>555</v>
      </c>
      <c r="N285" s="165">
        <v>43847</v>
      </c>
      <c r="O285" s="1"/>
      <c r="P285" s="1"/>
      <c r="Q285" s="1"/>
      <c r="R285" s="6" t="s">
        <v>742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7">
        <v>141</v>
      </c>
      <c r="B286" s="188">
        <v>43559</v>
      </c>
      <c r="C286" s="188"/>
      <c r="D286" s="189" t="s">
        <v>334</v>
      </c>
      <c r="E286" s="190" t="s">
        <v>585</v>
      </c>
      <c r="F286" s="190">
        <f>387-14.63</f>
        <v>372.37</v>
      </c>
      <c r="G286" s="190"/>
      <c r="H286" s="190">
        <v>490</v>
      </c>
      <c r="I286" s="192">
        <v>490</v>
      </c>
      <c r="J286" s="162" t="s">
        <v>643</v>
      </c>
      <c r="K286" s="163">
        <f t="shared" si="151"/>
        <v>117.63</v>
      </c>
      <c r="L286" s="164">
        <f t="shared" si="152"/>
        <v>0.31589548030185027</v>
      </c>
      <c r="M286" s="159" t="s">
        <v>555</v>
      </c>
      <c r="N286" s="165">
        <v>43850</v>
      </c>
      <c r="O286" s="1"/>
      <c r="P286" s="1"/>
      <c r="Q286" s="1"/>
      <c r="R286" s="6" t="s">
        <v>742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0">
        <v>142</v>
      </c>
      <c r="B287" s="201">
        <v>43578</v>
      </c>
      <c r="C287" s="201"/>
      <c r="D287" s="202" t="s">
        <v>759</v>
      </c>
      <c r="E287" s="203" t="s">
        <v>557</v>
      </c>
      <c r="F287" s="203">
        <v>220</v>
      </c>
      <c r="G287" s="203"/>
      <c r="H287" s="203">
        <v>127.5</v>
      </c>
      <c r="I287" s="204">
        <v>284</v>
      </c>
      <c r="J287" s="172" t="s">
        <v>760</v>
      </c>
      <c r="K287" s="173">
        <f t="shared" si="151"/>
        <v>-92.5</v>
      </c>
      <c r="L287" s="174">
        <f t="shared" si="152"/>
        <v>-0.42045454545454547</v>
      </c>
      <c r="M287" s="170" t="s">
        <v>567</v>
      </c>
      <c r="N287" s="167">
        <v>43896</v>
      </c>
      <c r="O287" s="1"/>
      <c r="P287" s="1"/>
      <c r="Q287" s="1"/>
      <c r="R287" s="6" t="s">
        <v>742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7">
        <v>143</v>
      </c>
      <c r="B288" s="188">
        <v>43622</v>
      </c>
      <c r="C288" s="188"/>
      <c r="D288" s="189" t="s">
        <v>457</v>
      </c>
      <c r="E288" s="190" t="s">
        <v>557</v>
      </c>
      <c r="F288" s="190">
        <v>332.8</v>
      </c>
      <c r="G288" s="190"/>
      <c r="H288" s="190">
        <v>405</v>
      </c>
      <c r="I288" s="192">
        <v>419</v>
      </c>
      <c r="J288" s="162" t="s">
        <v>761</v>
      </c>
      <c r="K288" s="163">
        <f t="shared" si="151"/>
        <v>72.199999999999989</v>
      </c>
      <c r="L288" s="164">
        <f t="shared" si="152"/>
        <v>0.21694711538461534</v>
      </c>
      <c r="M288" s="159" t="s">
        <v>555</v>
      </c>
      <c r="N288" s="165">
        <v>43860</v>
      </c>
      <c r="O288" s="1"/>
      <c r="P288" s="1"/>
      <c r="Q288" s="1"/>
      <c r="R288" s="6" t="s">
        <v>746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1">
        <v>144</v>
      </c>
      <c r="B289" s="180">
        <v>43641</v>
      </c>
      <c r="C289" s="180"/>
      <c r="D289" s="181" t="s">
        <v>150</v>
      </c>
      <c r="E289" s="182" t="s">
        <v>585</v>
      </c>
      <c r="F289" s="182">
        <v>386</v>
      </c>
      <c r="G289" s="183"/>
      <c r="H289" s="183">
        <v>395</v>
      </c>
      <c r="I289" s="183">
        <v>452</v>
      </c>
      <c r="J289" s="184" t="s">
        <v>762</v>
      </c>
      <c r="K289" s="185">
        <f t="shared" si="151"/>
        <v>9</v>
      </c>
      <c r="L289" s="186">
        <f t="shared" si="152"/>
        <v>2.3316062176165803E-2</v>
      </c>
      <c r="M289" s="182" t="s">
        <v>676</v>
      </c>
      <c r="N289" s="180">
        <v>43868</v>
      </c>
      <c r="O289" s="1"/>
      <c r="P289" s="1"/>
      <c r="Q289" s="1"/>
      <c r="R289" s="6" t="s">
        <v>746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1">
        <v>145</v>
      </c>
      <c r="B290" s="180">
        <v>43707</v>
      </c>
      <c r="C290" s="180"/>
      <c r="D290" s="181" t="s">
        <v>130</v>
      </c>
      <c r="E290" s="182" t="s">
        <v>585</v>
      </c>
      <c r="F290" s="182">
        <v>137.5</v>
      </c>
      <c r="G290" s="183"/>
      <c r="H290" s="183">
        <v>138.5</v>
      </c>
      <c r="I290" s="183">
        <v>190</v>
      </c>
      <c r="J290" s="184" t="s">
        <v>781</v>
      </c>
      <c r="K290" s="185">
        <f>H290-F290</f>
        <v>1</v>
      </c>
      <c r="L290" s="186">
        <f>K290/F290</f>
        <v>7.2727272727272727E-3</v>
      </c>
      <c r="M290" s="182" t="s">
        <v>676</v>
      </c>
      <c r="N290" s="180">
        <v>44432</v>
      </c>
      <c r="O290" s="1"/>
      <c r="P290" s="1"/>
      <c r="Q290" s="1"/>
      <c r="R290" s="6" t="s">
        <v>742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7">
        <v>146</v>
      </c>
      <c r="B291" s="188">
        <v>43731</v>
      </c>
      <c r="C291" s="188"/>
      <c r="D291" s="189" t="s">
        <v>412</v>
      </c>
      <c r="E291" s="190" t="s">
        <v>585</v>
      </c>
      <c r="F291" s="190">
        <v>235</v>
      </c>
      <c r="G291" s="190"/>
      <c r="H291" s="190">
        <v>295</v>
      </c>
      <c r="I291" s="192">
        <v>296</v>
      </c>
      <c r="J291" s="162" t="s">
        <v>763</v>
      </c>
      <c r="K291" s="163">
        <f t="shared" ref="K291:K297" si="153">H291-F291</f>
        <v>60</v>
      </c>
      <c r="L291" s="164">
        <f t="shared" ref="L291:L297" si="154">K291/F291</f>
        <v>0.25531914893617019</v>
      </c>
      <c r="M291" s="159" t="s">
        <v>555</v>
      </c>
      <c r="N291" s="165">
        <v>43844</v>
      </c>
      <c r="O291" s="1"/>
      <c r="P291" s="1"/>
      <c r="Q291" s="1"/>
      <c r="R291" s="6" t="s">
        <v>746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7">
        <v>147</v>
      </c>
      <c r="B292" s="188">
        <v>43752</v>
      </c>
      <c r="C292" s="188"/>
      <c r="D292" s="189" t="s">
        <v>764</v>
      </c>
      <c r="E292" s="190" t="s">
        <v>585</v>
      </c>
      <c r="F292" s="190">
        <v>277.5</v>
      </c>
      <c r="G292" s="190"/>
      <c r="H292" s="190">
        <v>333</v>
      </c>
      <c r="I292" s="192">
        <v>333</v>
      </c>
      <c r="J292" s="162" t="s">
        <v>765</v>
      </c>
      <c r="K292" s="163">
        <f t="shared" si="153"/>
        <v>55.5</v>
      </c>
      <c r="L292" s="164">
        <f t="shared" si="154"/>
        <v>0.2</v>
      </c>
      <c r="M292" s="159" t="s">
        <v>555</v>
      </c>
      <c r="N292" s="165">
        <v>43846</v>
      </c>
      <c r="O292" s="1"/>
      <c r="P292" s="1"/>
      <c r="Q292" s="1"/>
      <c r="R292" s="6" t="s">
        <v>742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7">
        <v>148</v>
      </c>
      <c r="B293" s="188">
        <v>43752</v>
      </c>
      <c r="C293" s="188"/>
      <c r="D293" s="189" t="s">
        <v>766</v>
      </c>
      <c r="E293" s="190" t="s">
        <v>585</v>
      </c>
      <c r="F293" s="190">
        <v>930</v>
      </c>
      <c r="G293" s="190"/>
      <c r="H293" s="190">
        <v>1165</v>
      </c>
      <c r="I293" s="192">
        <v>1200</v>
      </c>
      <c r="J293" s="162" t="s">
        <v>767</v>
      </c>
      <c r="K293" s="163">
        <f t="shared" si="153"/>
        <v>235</v>
      </c>
      <c r="L293" s="164">
        <f t="shared" si="154"/>
        <v>0.25268817204301075</v>
      </c>
      <c r="M293" s="159" t="s">
        <v>555</v>
      </c>
      <c r="N293" s="165">
        <v>43847</v>
      </c>
      <c r="O293" s="1"/>
      <c r="P293" s="1"/>
      <c r="Q293" s="1"/>
      <c r="R293" s="6" t="s">
        <v>746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7">
        <v>149</v>
      </c>
      <c r="B294" s="188">
        <v>43753</v>
      </c>
      <c r="C294" s="188"/>
      <c r="D294" s="189" t="s">
        <v>768</v>
      </c>
      <c r="E294" s="190" t="s">
        <v>585</v>
      </c>
      <c r="F294" s="160">
        <v>111</v>
      </c>
      <c r="G294" s="190"/>
      <c r="H294" s="190">
        <v>141</v>
      </c>
      <c r="I294" s="192">
        <v>141</v>
      </c>
      <c r="J294" s="162" t="s">
        <v>570</v>
      </c>
      <c r="K294" s="163">
        <f t="shared" si="153"/>
        <v>30</v>
      </c>
      <c r="L294" s="164">
        <f t="shared" si="154"/>
        <v>0.27027027027027029</v>
      </c>
      <c r="M294" s="159" t="s">
        <v>555</v>
      </c>
      <c r="N294" s="165">
        <v>44328</v>
      </c>
      <c r="O294" s="1"/>
      <c r="P294" s="1"/>
      <c r="Q294" s="1"/>
      <c r="R294" s="6" t="s">
        <v>746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7">
        <v>150</v>
      </c>
      <c r="B295" s="188">
        <v>43753</v>
      </c>
      <c r="C295" s="188"/>
      <c r="D295" s="189" t="s">
        <v>769</v>
      </c>
      <c r="E295" s="190" t="s">
        <v>585</v>
      </c>
      <c r="F295" s="160">
        <v>296</v>
      </c>
      <c r="G295" s="190"/>
      <c r="H295" s="190">
        <v>370</v>
      </c>
      <c r="I295" s="192">
        <v>370</v>
      </c>
      <c r="J295" s="162" t="s">
        <v>643</v>
      </c>
      <c r="K295" s="163">
        <f t="shared" si="153"/>
        <v>74</v>
      </c>
      <c r="L295" s="164">
        <f t="shared" si="154"/>
        <v>0.25</v>
      </c>
      <c r="M295" s="159" t="s">
        <v>555</v>
      </c>
      <c r="N295" s="165">
        <v>43853</v>
      </c>
      <c r="O295" s="1"/>
      <c r="P295" s="1"/>
      <c r="Q295" s="1"/>
      <c r="R295" s="6" t="s">
        <v>746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7">
        <v>151</v>
      </c>
      <c r="B296" s="188">
        <v>43754</v>
      </c>
      <c r="C296" s="188"/>
      <c r="D296" s="189" t="s">
        <v>770</v>
      </c>
      <c r="E296" s="190" t="s">
        <v>585</v>
      </c>
      <c r="F296" s="160">
        <v>300</v>
      </c>
      <c r="G296" s="190"/>
      <c r="H296" s="190">
        <v>382.5</v>
      </c>
      <c r="I296" s="192">
        <v>344</v>
      </c>
      <c r="J296" s="162" t="s">
        <v>818</v>
      </c>
      <c r="K296" s="163">
        <f t="shared" si="153"/>
        <v>82.5</v>
      </c>
      <c r="L296" s="164">
        <f t="shared" si="154"/>
        <v>0.27500000000000002</v>
      </c>
      <c r="M296" s="159" t="s">
        <v>555</v>
      </c>
      <c r="N296" s="165">
        <v>44238</v>
      </c>
      <c r="O296" s="1"/>
      <c r="P296" s="1"/>
      <c r="Q296" s="1"/>
      <c r="R296" s="6" t="s">
        <v>746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7">
        <v>152</v>
      </c>
      <c r="B297" s="188">
        <v>43832</v>
      </c>
      <c r="C297" s="188"/>
      <c r="D297" s="189" t="s">
        <v>771</v>
      </c>
      <c r="E297" s="190" t="s">
        <v>585</v>
      </c>
      <c r="F297" s="160">
        <v>495</v>
      </c>
      <c r="G297" s="190"/>
      <c r="H297" s="190">
        <v>595</v>
      </c>
      <c r="I297" s="192">
        <v>590</v>
      </c>
      <c r="J297" s="162" t="s">
        <v>817</v>
      </c>
      <c r="K297" s="163">
        <f t="shared" si="153"/>
        <v>100</v>
      </c>
      <c r="L297" s="164">
        <f t="shared" si="154"/>
        <v>0.20202020202020202</v>
      </c>
      <c r="M297" s="159" t="s">
        <v>555</v>
      </c>
      <c r="N297" s="165">
        <v>44589</v>
      </c>
      <c r="O297" s="1"/>
      <c r="P297" s="1"/>
      <c r="Q297" s="1"/>
      <c r="R297" s="6" t="s">
        <v>746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7">
        <v>153</v>
      </c>
      <c r="B298" s="188">
        <v>43966</v>
      </c>
      <c r="C298" s="188"/>
      <c r="D298" s="189" t="s">
        <v>71</v>
      </c>
      <c r="E298" s="190" t="s">
        <v>585</v>
      </c>
      <c r="F298" s="160">
        <v>67.5</v>
      </c>
      <c r="G298" s="190"/>
      <c r="H298" s="190">
        <v>86</v>
      </c>
      <c r="I298" s="192">
        <v>86</v>
      </c>
      <c r="J298" s="162" t="s">
        <v>772</v>
      </c>
      <c r="K298" s="163">
        <f t="shared" ref="K298:K305" si="155">H298-F298</f>
        <v>18.5</v>
      </c>
      <c r="L298" s="164">
        <f t="shared" ref="L298:L305" si="156">K298/F298</f>
        <v>0.27407407407407408</v>
      </c>
      <c r="M298" s="159" t="s">
        <v>555</v>
      </c>
      <c r="N298" s="165">
        <v>44008</v>
      </c>
      <c r="O298" s="1"/>
      <c r="P298" s="1"/>
      <c r="Q298" s="1"/>
      <c r="R298" s="6" t="s">
        <v>746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7">
        <v>154</v>
      </c>
      <c r="B299" s="188">
        <v>44035</v>
      </c>
      <c r="C299" s="188"/>
      <c r="D299" s="189" t="s">
        <v>456</v>
      </c>
      <c r="E299" s="190" t="s">
        <v>585</v>
      </c>
      <c r="F299" s="160">
        <v>231</v>
      </c>
      <c r="G299" s="190"/>
      <c r="H299" s="190">
        <v>281</v>
      </c>
      <c r="I299" s="192">
        <v>281</v>
      </c>
      <c r="J299" s="162" t="s">
        <v>643</v>
      </c>
      <c r="K299" s="163">
        <f t="shared" si="155"/>
        <v>50</v>
      </c>
      <c r="L299" s="164">
        <f t="shared" si="156"/>
        <v>0.21645021645021645</v>
      </c>
      <c r="M299" s="159" t="s">
        <v>555</v>
      </c>
      <c r="N299" s="165">
        <v>44358</v>
      </c>
      <c r="O299" s="1"/>
      <c r="P299" s="1"/>
      <c r="Q299" s="1"/>
      <c r="R299" s="6" t="s">
        <v>746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7">
        <v>155</v>
      </c>
      <c r="B300" s="188">
        <v>44092</v>
      </c>
      <c r="C300" s="188"/>
      <c r="D300" s="189" t="s">
        <v>394</v>
      </c>
      <c r="E300" s="190" t="s">
        <v>585</v>
      </c>
      <c r="F300" s="190">
        <v>206</v>
      </c>
      <c r="G300" s="190"/>
      <c r="H300" s="190">
        <v>248</v>
      </c>
      <c r="I300" s="192">
        <v>248</v>
      </c>
      <c r="J300" s="162" t="s">
        <v>643</v>
      </c>
      <c r="K300" s="163">
        <f t="shared" si="155"/>
        <v>42</v>
      </c>
      <c r="L300" s="164">
        <f t="shared" si="156"/>
        <v>0.20388349514563106</v>
      </c>
      <c r="M300" s="159" t="s">
        <v>555</v>
      </c>
      <c r="N300" s="165">
        <v>44214</v>
      </c>
      <c r="O300" s="1"/>
      <c r="P300" s="1"/>
      <c r="Q300" s="1"/>
      <c r="R300" s="6" t="s">
        <v>746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7">
        <v>156</v>
      </c>
      <c r="B301" s="188">
        <v>44140</v>
      </c>
      <c r="C301" s="188"/>
      <c r="D301" s="189" t="s">
        <v>394</v>
      </c>
      <c r="E301" s="190" t="s">
        <v>585</v>
      </c>
      <c r="F301" s="190">
        <v>182.5</v>
      </c>
      <c r="G301" s="190"/>
      <c r="H301" s="190">
        <v>248</v>
      </c>
      <c r="I301" s="192">
        <v>248</v>
      </c>
      <c r="J301" s="162" t="s">
        <v>643</v>
      </c>
      <c r="K301" s="163">
        <f t="shared" si="155"/>
        <v>65.5</v>
      </c>
      <c r="L301" s="164">
        <f t="shared" si="156"/>
        <v>0.35890410958904112</v>
      </c>
      <c r="M301" s="159" t="s">
        <v>555</v>
      </c>
      <c r="N301" s="165">
        <v>44214</v>
      </c>
      <c r="O301" s="1"/>
      <c r="P301" s="1"/>
      <c r="Q301" s="1"/>
      <c r="R301" s="6" t="s">
        <v>746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7">
        <v>157</v>
      </c>
      <c r="B302" s="188">
        <v>44140</v>
      </c>
      <c r="C302" s="188"/>
      <c r="D302" s="189" t="s">
        <v>318</v>
      </c>
      <c r="E302" s="190" t="s">
        <v>585</v>
      </c>
      <c r="F302" s="190">
        <v>247.5</v>
      </c>
      <c r="G302" s="190"/>
      <c r="H302" s="190">
        <v>320</v>
      </c>
      <c r="I302" s="192">
        <v>320</v>
      </c>
      <c r="J302" s="162" t="s">
        <v>643</v>
      </c>
      <c r="K302" s="163">
        <f t="shared" si="155"/>
        <v>72.5</v>
      </c>
      <c r="L302" s="164">
        <f t="shared" si="156"/>
        <v>0.29292929292929293</v>
      </c>
      <c r="M302" s="159" t="s">
        <v>555</v>
      </c>
      <c r="N302" s="165">
        <v>44323</v>
      </c>
      <c r="O302" s="1"/>
      <c r="P302" s="1"/>
      <c r="Q302" s="1"/>
      <c r="R302" s="6" t="s">
        <v>746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7">
        <v>158</v>
      </c>
      <c r="B303" s="188">
        <v>44140</v>
      </c>
      <c r="C303" s="188"/>
      <c r="D303" s="189" t="s">
        <v>270</v>
      </c>
      <c r="E303" s="190" t="s">
        <v>585</v>
      </c>
      <c r="F303" s="160">
        <v>925</v>
      </c>
      <c r="G303" s="190"/>
      <c r="H303" s="190">
        <v>1095</v>
      </c>
      <c r="I303" s="192">
        <v>1093</v>
      </c>
      <c r="J303" s="162" t="s">
        <v>773</v>
      </c>
      <c r="K303" s="163">
        <f t="shared" si="155"/>
        <v>170</v>
      </c>
      <c r="L303" s="164">
        <f t="shared" si="156"/>
        <v>0.18378378378378379</v>
      </c>
      <c r="M303" s="159" t="s">
        <v>555</v>
      </c>
      <c r="N303" s="165">
        <v>44201</v>
      </c>
      <c r="O303" s="1"/>
      <c r="P303" s="1"/>
      <c r="Q303" s="1"/>
      <c r="R303" s="6" t="s">
        <v>746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7">
        <v>159</v>
      </c>
      <c r="B304" s="188">
        <v>44140</v>
      </c>
      <c r="C304" s="188"/>
      <c r="D304" s="189" t="s">
        <v>334</v>
      </c>
      <c r="E304" s="190" t="s">
        <v>585</v>
      </c>
      <c r="F304" s="160">
        <v>332.5</v>
      </c>
      <c r="G304" s="190"/>
      <c r="H304" s="190">
        <v>393</v>
      </c>
      <c r="I304" s="192">
        <v>406</v>
      </c>
      <c r="J304" s="162" t="s">
        <v>774</v>
      </c>
      <c r="K304" s="163">
        <f t="shared" si="155"/>
        <v>60.5</v>
      </c>
      <c r="L304" s="164">
        <f t="shared" si="156"/>
        <v>0.18195488721804512</v>
      </c>
      <c r="M304" s="159" t="s">
        <v>555</v>
      </c>
      <c r="N304" s="165">
        <v>44256</v>
      </c>
      <c r="O304" s="1"/>
      <c r="P304" s="1"/>
      <c r="Q304" s="1"/>
      <c r="R304" s="6" t="s">
        <v>746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7">
        <v>160</v>
      </c>
      <c r="B305" s="188">
        <v>44141</v>
      </c>
      <c r="C305" s="188"/>
      <c r="D305" s="189" t="s">
        <v>456</v>
      </c>
      <c r="E305" s="190" t="s">
        <v>585</v>
      </c>
      <c r="F305" s="160">
        <v>231</v>
      </c>
      <c r="G305" s="190"/>
      <c r="H305" s="190">
        <v>281</v>
      </c>
      <c r="I305" s="192">
        <v>281</v>
      </c>
      <c r="J305" s="162" t="s">
        <v>643</v>
      </c>
      <c r="K305" s="163">
        <f t="shared" si="155"/>
        <v>50</v>
      </c>
      <c r="L305" s="164">
        <f t="shared" si="156"/>
        <v>0.21645021645021645</v>
      </c>
      <c r="M305" s="159" t="s">
        <v>555</v>
      </c>
      <c r="N305" s="165">
        <v>44358</v>
      </c>
      <c r="O305" s="1"/>
      <c r="P305" s="1"/>
      <c r="Q305" s="1"/>
      <c r="R305" s="6" t="s">
        <v>746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3">
        <v>161</v>
      </c>
      <c r="B306" s="206">
        <v>44187</v>
      </c>
      <c r="C306" s="206"/>
      <c r="D306" s="207" t="s">
        <v>431</v>
      </c>
      <c r="E306" s="53" t="s">
        <v>585</v>
      </c>
      <c r="F306" s="208" t="s">
        <v>775</v>
      </c>
      <c r="G306" s="53"/>
      <c r="H306" s="53"/>
      <c r="I306" s="209">
        <v>239</v>
      </c>
      <c r="J306" s="205" t="s">
        <v>558</v>
      </c>
      <c r="K306" s="205"/>
      <c r="L306" s="210"/>
      <c r="M306" s="211"/>
      <c r="N306" s="212"/>
      <c r="O306" s="1"/>
      <c r="P306" s="1"/>
      <c r="Q306" s="1"/>
      <c r="R306" s="6" t="s">
        <v>746</v>
      </c>
    </row>
    <row r="307" spans="1:26" ht="12.75" customHeight="1">
      <c r="A307" s="187">
        <v>162</v>
      </c>
      <c r="B307" s="188">
        <v>44258</v>
      </c>
      <c r="C307" s="188"/>
      <c r="D307" s="189" t="s">
        <v>771</v>
      </c>
      <c r="E307" s="190" t="s">
        <v>585</v>
      </c>
      <c r="F307" s="160">
        <v>495</v>
      </c>
      <c r="G307" s="190"/>
      <c r="H307" s="190">
        <v>595</v>
      </c>
      <c r="I307" s="192">
        <v>590</v>
      </c>
      <c r="J307" s="162" t="s">
        <v>817</v>
      </c>
      <c r="K307" s="163">
        <f t="shared" ref="K307:K314" si="157">H307-F307</f>
        <v>100</v>
      </c>
      <c r="L307" s="164">
        <f t="shared" ref="L307:L314" si="158">K307/F307</f>
        <v>0.20202020202020202</v>
      </c>
      <c r="M307" s="159" t="s">
        <v>555</v>
      </c>
      <c r="N307" s="165">
        <v>44589</v>
      </c>
      <c r="O307" s="1"/>
      <c r="P307" s="1"/>
      <c r="R307" s="6" t="s">
        <v>746</v>
      </c>
    </row>
    <row r="308" spans="1:26" ht="12.75" customHeight="1">
      <c r="A308" s="187">
        <v>163</v>
      </c>
      <c r="B308" s="188">
        <v>44274</v>
      </c>
      <c r="C308" s="188"/>
      <c r="D308" s="189" t="s">
        <v>334</v>
      </c>
      <c r="E308" s="190" t="s">
        <v>585</v>
      </c>
      <c r="F308" s="160">
        <v>355</v>
      </c>
      <c r="G308" s="190"/>
      <c r="H308" s="190">
        <v>422.5</v>
      </c>
      <c r="I308" s="192">
        <v>420</v>
      </c>
      <c r="J308" s="162" t="s">
        <v>776</v>
      </c>
      <c r="K308" s="163">
        <f t="shared" si="157"/>
        <v>67.5</v>
      </c>
      <c r="L308" s="164">
        <f t="shared" si="158"/>
        <v>0.19014084507042253</v>
      </c>
      <c r="M308" s="159" t="s">
        <v>555</v>
      </c>
      <c r="N308" s="165">
        <v>44361</v>
      </c>
      <c r="O308" s="1"/>
      <c r="R308" s="214" t="s">
        <v>746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7">
        <v>164</v>
      </c>
      <c r="B309" s="188">
        <v>44295</v>
      </c>
      <c r="C309" s="188"/>
      <c r="D309" s="189" t="s">
        <v>777</v>
      </c>
      <c r="E309" s="190" t="s">
        <v>585</v>
      </c>
      <c r="F309" s="160">
        <v>555</v>
      </c>
      <c r="G309" s="190"/>
      <c r="H309" s="190">
        <v>663</v>
      </c>
      <c r="I309" s="192">
        <v>663</v>
      </c>
      <c r="J309" s="162" t="s">
        <v>778</v>
      </c>
      <c r="K309" s="163">
        <f t="shared" si="157"/>
        <v>108</v>
      </c>
      <c r="L309" s="164">
        <f t="shared" si="158"/>
        <v>0.19459459459459461</v>
      </c>
      <c r="M309" s="159" t="s">
        <v>555</v>
      </c>
      <c r="N309" s="165">
        <v>44321</v>
      </c>
      <c r="O309" s="1"/>
      <c r="P309" s="1"/>
      <c r="Q309" s="1"/>
      <c r="R309" s="214" t="s">
        <v>746</v>
      </c>
    </row>
    <row r="310" spans="1:26" ht="12.75" customHeight="1">
      <c r="A310" s="187">
        <v>165</v>
      </c>
      <c r="B310" s="188">
        <v>44308</v>
      </c>
      <c r="C310" s="188"/>
      <c r="D310" s="189" t="s">
        <v>364</v>
      </c>
      <c r="E310" s="190" t="s">
        <v>585</v>
      </c>
      <c r="F310" s="160">
        <v>126.5</v>
      </c>
      <c r="G310" s="190"/>
      <c r="H310" s="190">
        <v>155</v>
      </c>
      <c r="I310" s="192">
        <v>155</v>
      </c>
      <c r="J310" s="162" t="s">
        <v>643</v>
      </c>
      <c r="K310" s="163">
        <f t="shared" si="157"/>
        <v>28.5</v>
      </c>
      <c r="L310" s="164">
        <f t="shared" si="158"/>
        <v>0.22529644268774704</v>
      </c>
      <c r="M310" s="159" t="s">
        <v>555</v>
      </c>
      <c r="N310" s="165">
        <v>44362</v>
      </c>
      <c r="O310" s="1"/>
      <c r="R310" s="214" t="s">
        <v>746</v>
      </c>
    </row>
    <row r="311" spans="1:26" ht="12.75" customHeight="1">
      <c r="A311" s="243">
        <v>166</v>
      </c>
      <c r="B311" s="244">
        <v>44368</v>
      </c>
      <c r="C311" s="244"/>
      <c r="D311" s="245" t="s">
        <v>382</v>
      </c>
      <c r="E311" s="246" t="s">
        <v>585</v>
      </c>
      <c r="F311" s="247">
        <v>287.5</v>
      </c>
      <c r="G311" s="246"/>
      <c r="H311" s="246">
        <v>245</v>
      </c>
      <c r="I311" s="248">
        <v>344</v>
      </c>
      <c r="J311" s="172" t="s">
        <v>812</v>
      </c>
      <c r="K311" s="173">
        <f t="shared" si="157"/>
        <v>-42.5</v>
      </c>
      <c r="L311" s="174">
        <f t="shared" si="158"/>
        <v>-0.14782608695652175</v>
      </c>
      <c r="M311" s="170" t="s">
        <v>567</v>
      </c>
      <c r="N311" s="167">
        <v>44508</v>
      </c>
      <c r="O311" s="1"/>
      <c r="R311" s="214" t="s">
        <v>746</v>
      </c>
    </row>
    <row r="312" spans="1:26" ht="12.75" customHeight="1">
      <c r="A312" s="187">
        <v>167</v>
      </c>
      <c r="B312" s="188">
        <v>44368</v>
      </c>
      <c r="C312" s="188"/>
      <c r="D312" s="189" t="s">
        <v>456</v>
      </c>
      <c r="E312" s="190" t="s">
        <v>585</v>
      </c>
      <c r="F312" s="160">
        <v>241</v>
      </c>
      <c r="G312" s="190"/>
      <c r="H312" s="190">
        <v>298</v>
      </c>
      <c r="I312" s="192">
        <v>320</v>
      </c>
      <c r="J312" s="162" t="s">
        <v>643</v>
      </c>
      <c r="K312" s="163">
        <f t="shared" si="157"/>
        <v>57</v>
      </c>
      <c r="L312" s="164">
        <f t="shared" si="158"/>
        <v>0.23651452282157676</v>
      </c>
      <c r="M312" s="159" t="s">
        <v>555</v>
      </c>
      <c r="N312" s="165">
        <v>44802</v>
      </c>
      <c r="O312" s="41"/>
      <c r="R312" s="214" t="s">
        <v>746</v>
      </c>
    </row>
    <row r="313" spans="1:26" ht="12.75" customHeight="1">
      <c r="A313" s="187">
        <v>168</v>
      </c>
      <c r="B313" s="188">
        <v>44406</v>
      </c>
      <c r="C313" s="188"/>
      <c r="D313" s="189" t="s">
        <v>364</v>
      </c>
      <c r="E313" s="190" t="s">
        <v>585</v>
      </c>
      <c r="F313" s="160">
        <v>162.5</v>
      </c>
      <c r="G313" s="190"/>
      <c r="H313" s="190">
        <v>200</v>
      </c>
      <c r="I313" s="192">
        <v>200</v>
      </c>
      <c r="J313" s="162" t="s">
        <v>643</v>
      </c>
      <c r="K313" s="163">
        <f t="shared" si="157"/>
        <v>37.5</v>
      </c>
      <c r="L313" s="164">
        <f t="shared" si="158"/>
        <v>0.23076923076923078</v>
      </c>
      <c r="M313" s="159" t="s">
        <v>555</v>
      </c>
      <c r="N313" s="165">
        <v>44802</v>
      </c>
      <c r="O313" s="1"/>
      <c r="R313" s="214" t="s">
        <v>746</v>
      </c>
    </row>
    <row r="314" spans="1:26" ht="12.75" customHeight="1">
      <c r="A314" s="187">
        <v>169</v>
      </c>
      <c r="B314" s="188">
        <v>44462</v>
      </c>
      <c r="C314" s="188"/>
      <c r="D314" s="189" t="s">
        <v>783</v>
      </c>
      <c r="E314" s="190" t="s">
        <v>585</v>
      </c>
      <c r="F314" s="160">
        <v>1235</v>
      </c>
      <c r="G314" s="190"/>
      <c r="H314" s="190">
        <v>1505</v>
      </c>
      <c r="I314" s="192">
        <v>1500</v>
      </c>
      <c r="J314" s="162" t="s">
        <v>643</v>
      </c>
      <c r="K314" s="163">
        <f t="shared" si="157"/>
        <v>270</v>
      </c>
      <c r="L314" s="164">
        <f t="shared" si="158"/>
        <v>0.21862348178137653</v>
      </c>
      <c r="M314" s="159" t="s">
        <v>555</v>
      </c>
      <c r="N314" s="165">
        <v>44564</v>
      </c>
      <c r="O314" s="1"/>
      <c r="R314" s="214" t="s">
        <v>746</v>
      </c>
    </row>
    <row r="315" spans="1:26" ht="12.75" customHeight="1">
      <c r="A315" s="227">
        <v>170</v>
      </c>
      <c r="B315" s="228">
        <v>44480</v>
      </c>
      <c r="C315" s="228"/>
      <c r="D315" s="229" t="s">
        <v>785</v>
      </c>
      <c r="E315" s="230" t="s">
        <v>585</v>
      </c>
      <c r="F315" s="231" t="s">
        <v>789</v>
      </c>
      <c r="G315" s="230"/>
      <c r="H315" s="230"/>
      <c r="I315" s="230">
        <v>145</v>
      </c>
      <c r="J315" s="232" t="s">
        <v>558</v>
      </c>
      <c r="K315" s="227"/>
      <c r="L315" s="228"/>
      <c r="M315" s="228"/>
      <c r="N315" s="229"/>
      <c r="O315" s="41"/>
      <c r="R315" s="214" t="s">
        <v>746</v>
      </c>
    </row>
    <row r="316" spans="1:26" ht="12.75" customHeight="1">
      <c r="A316" s="233">
        <v>171</v>
      </c>
      <c r="B316" s="234">
        <v>44481</v>
      </c>
      <c r="C316" s="234"/>
      <c r="D316" s="235" t="s">
        <v>259</v>
      </c>
      <c r="E316" s="236" t="s">
        <v>585</v>
      </c>
      <c r="F316" s="237" t="s">
        <v>787</v>
      </c>
      <c r="G316" s="236"/>
      <c r="H316" s="236"/>
      <c r="I316" s="236">
        <v>380</v>
      </c>
      <c r="J316" s="238" t="s">
        <v>558</v>
      </c>
      <c r="K316" s="233"/>
      <c r="L316" s="234"/>
      <c r="M316" s="234"/>
      <c r="N316" s="235"/>
      <c r="O316" s="41"/>
      <c r="R316" s="214" t="s">
        <v>746</v>
      </c>
    </row>
    <row r="317" spans="1:26" ht="12.75" customHeight="1">
      <c r="A317" s="233">
        <v>172</v>
      </c>
      <c r="B317" s="234">
        <v>44481</v>
      </c>
      <c r="C317" s="234"/>
      <c r="D317" s="235" t="s">
        <v>389</v>
      </c>
      <c r="E317" s="236" t="s">
        <v>585</v>
      </c>
      <c r="F317" s="237" t="s">
        <v>788</v>
      </c>
      <c r="G317" s="236"/>
      <c r="H317" s="236"/>
      <c r="I317" s="236">
        <v>56</v>
      </c>
      <c r="J317" s="238" t="s">
        <v>558</v>
      </c>
      <c r="K317" s="233"/>
      <c r="L317" s="234"/>
      <c r="M317" s="234"/>
      <c r="N317" s="235"/>
      <c r="O317" s="41"/>
      <c r="R317" s="214"/>
    </row>
    <row r="318" spans="1:26" ht="12.75" customHeight="1">
      <c r="A318" s="187">
        <v>173</v>
      </c>
      <c r="B318" s="188">
        <v>44551</v>
      </c>
      <c r="C318" s="188"/>
      <c r="D318" s="189" t="s">
        <v>118</v>
      </c>
      <c r="E318" s="190" t="s">
        <v>585</v>
      </c>
      <c r="F318" s="160">
        <v>2300</v>
      </c>
      <c r="G318" s="190"/>
      <c r="H318" s="190">
        <f>(2820+2200)/2</f>
        <v>2510</v>
      </c>
      <c r="I318" s="192">
        <v>3000</v>
      </c>
      <c r="J318" s="162" t="s">
        <v>826</v>
      </c>
      <c r="K318" s="163">
        <f>H318-F318</f>
        <v>210</v>
      </c>
      <c r="L318" s="164">
        <f>K318/F318</f>
        <v>9.1304347826086957E-2</v>
      </c>
      <c r="M318" s="159" t="s">
        <v>555</v>
      </c>
      <c r="N318" s="165">
        <v>44649</v>
      </c>
      <c r="O318" s="1"/>
      <c r="R318" s="214"/>
    </row>
    <row r="319" spans="1:26" ht="12.75" customHeight="1">
      <c r="A319" s="239">
        <v>174</v>
      </c>
      <c r="B319" s="234">
        <v>44606</v>
      </c>
      <c r="C319" s="239"/>
      <c r="D319" s="239" t="s">
        <v>410</v>
      </c>
      <c r="E319" s="236" t="s">
        <v>585</v>
      </c>
      <c r="F319" s="236" t="s">
        <v>820</v>
      </c>
      <c r="G319" s="236"/>
      <c r="H319" s="236"/>
      <c r="I319" s="236">
        <v>764</v>
      </c>
      <c r="J319" s="236" t="s">
        <v>558</v>
      </c>
      <c r="K319" s="236"/>
      <c r="L319" s="236"/>
      <c r="M319" s="236"/>
      <c r="N319" s="239"/>
      <c r="O319" s="41"/>
      <c r="R319" s="214"/>
    </row>
    <row r="320" spans="1:26" ht="12.75" customHeight="1">
      <c r="A320" s="239">
        <v>175</v>
      </c>
      <c r="B320" s="234">
        <v>44613</v>
      </c>
      <c r="C320" s="239"/>
      <c r="D320" s="239" t="s">
        <v>783</v>
      </c>
      <c r="E320" s="236" t="s">
        <v>585</v>
      </c>
      <c r="F320" s="236" t="s">
        <v>821</v>
      </c>
      <c r="G320" s="236"/>
      <c r="H320" s="236"/>
      <c r="I320" s="236">
        <v>1510</v>
      </c>
      <c r="J320" s="236" t="s">
        <v>558</v>
      </c>
      <c r="K320" s="236"/>
      <c r="L320" s="236"/>
      <c r="M320" s="236"/>
      <c r="N320" s="239"/>
      <c r="O320" s="41"/>
      <c r="R320" s="214"/>
    </row>
    <row r="321" spans="1:18" ht="12.75" customHeight="1">
      <c r="A321">
        <v>176</v>
      </c>
      <c r="B321" s="234">
        <v>44670</v>
      </c>
      <c r="C321" s="234"/>
      <c r="D321" s="239" t="s">
        <v>519</v>
      </c>
      <c r="E321" s="285" t="s">
        <v>585</v>
      </c>
      <c r="F321" s="236" t="s">
        <v>828</v>
      </c>
      <c r="G321" s="236"/>
      <c r="H321" s="236"/>
      <c r="I321" s="236">
        <v>553</v>
      </c>
      <c r="J321" s="236" t="s">
        <v>558</v>
      </c>
      <c r="K321" s="236"/>
      <c r="L321" s="236"/>
      <c r="M321" s="236"/>
      <c r="N321" s="236"/>
      <c r="O321" s="41"/>
      <c r="R321" s="214"/>
    </row>
    <row r="322" spans="1:18" ht="12.75" customHeight="1">
      <c r="A322" s="187">
        <v>177</v>
      </c>
      <c r="B322" s="188">
        <v>44746</v>
      </c>
      <c r="C322" s="188"/>
      <c r="D322" s="189" t="s">
        <v>863</v>
      </c>
      <c r="E322" s="190" t="s">
        <v>585</v>
      </c>
      <c r="F322" s="160">
        <v>207.5</v>
      </c>
      <c r="G322" s="190"/>
      <c r="H322" s="190">
        <v>254</v>
      </c>
      <c r="I322" s="192">
        <v>254</v>
      </c>
      <c r="J322" s="162" t="s">
        <v>643</v>
      </c>
      <c r="K322" s="163">
        <f>H322-F322</f>
        <v>46.5</v>
      </c>
      <c r="L322" s="164">
        <f>K322/F322</f>
        <v>0.22409638554216868</v>
      </c>
      <c r="M322" s="159" t="s">
        <v>555</v>
      </c>
      <c r="N322" s="165">
        <v>44792</v>
      </c>
      <c r="O322" s="1"/>
      <c r="R322" s="214"/>
    </row>
    <row r="323" spans="1:18" ht="12.75" customHeight="1">
      <c r="A323" s="213">
        <v>178</v>
      </c>
      <c r="B323" s="234">
        <v>44775</v>
      </c>
      <c r="D323" s="324" t="s">
        <v>458</v>
      </c>
      <c r="E323" s="323" t="s">
        <v>585</v>
      </c>
      <c r="F323" s="236" t="s">
        <v>864</v>
      </c>
      <c r="G323" s="236"/>
      <c r="H323" s="236"/>
      <c r="I323" s="236">
        <v>38</v>
      </c>
      <c r="J323" s="236" t="s">
        <v>558</v>
      </c>
      <c r="K323" s="236"/>
      <c r="L323" s="236"/>
      <c r="M323" s="236"/>
      <c r="N323" s="236"/>
      <c r="O323" s="41"/>
      <c r="R323" s="54"/>
    </row>
    <row r="324" spans="1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1:18" ht="12.75" customHeight="1">
      <c r="B325" s="215" t="s">
        <v>779</v>
      </c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A332" s="216"/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A333" s="216"/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A334" s="53"/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</sheetData>
  <autoFilter ref="R1:R330"/>
  <mergeCells count="3">
    <mergeCell ref="J114:J115"/>
    <mergeCell ref="B114:B115"/>
    <mergeCell ref="A114:A115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106 K109 L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2022-09-20T02:32:56Z</dcterms:modified>
</cp:coreProperties>
</file>