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F&amp;O)'!$R$1:$R$321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33" i="7"/>
  <c r="K33"/>
  <c r="L73"/>
  <c r="K73"/>
  <c r="M73" s="1"/>
  <c r="L70"/>
  <c r="K70"/>
  <c r="L23"/>
  <c r="K23"/>
  <c r="M23" s="1"/>
  <c r="L31"/>
  <c r="K31"/>
  <c r="L93"/>
  <c r="L85"/>
  <c r="L30"/>
  <c r="M70" l="1"/>
  <c r="M31"/>
  <c r="M33"/>
  <c r="L26"/>
  <c r="K26"/>
  <c r="K30"/>
  <c r="K120"/>
  <c r="M120" s="1"/>
  <c r="L92"/>
  <c r="K92"/>
  <c r="K93"/>
  <c r="K119"/>
  <c r="M119" s="1"/>
  <c r="L66"/>
  <c r="K66"/>
  <c r="L71"/>
  <c r="K71"/>
  <c r="L22"/>
  <c r="K22"/>
  <c r="L24"/>
  <c r="K24"/>
  <c r="L61"/>
  <c r="K61"/>
  <c r="L69"/>
  <c r="K69"/>
  <c r="L68"/>
  <c r="K68"/>
  <c r="L63"/>
  <c r="K63"/>
  <c r="L67"/>
  <c r="K67"/>
  <c r="L18"/>
  <c r="M68" l="1"/>
  <c r="M22"/>
  <c r="M92"/>
  <c r="M63"/>
  <c r="M69"/>
  <c r="M66"/>
  <c r="M26"/>
  <c r="M30"/>
  <c r="M93"/>
  <c r="M71"/>
  <c r="M24"/>
  <c r="M61"/>
  <c r="M67"/>
  <c r="L20"/>
  <c r="K20"/>
  <c r="L27"/>
  <c r="K27"/>
  <c r="L21"/>
  <c r="K21"/>
  <c r="L50"/>
  <c r="K50"/>
  <c r="M50" s="1"/>
  <c r="L62"/>
  <c r="K62"/>
  <c r="K118"/>
  <c r="M118" s="1"/>
  <c r="L90"/>
  <c r="K90"/>
  <c r="H18"/>
  <c r="K18" s="1"/>
  <c r="K115"/>
  <c r="M115" s="1"/>
  <c r="K116"/>
  <c r="M116" s="1"/>
  <c r="K117"/>
  <c r="M117" s="1"/>
  <c r="L59"/>
  <c r="K59"/>
  <c r="L58"/>
  <c r="K58"/>
  <c r="K91"/>
  <c r="L91"/>
  <c r="K110"/>
  <c r="M110" s="1"/>
  <c r="L55"/>
  <c r="K55"/>
  <c r="L57"/>
  <c r="K57"/>
  <c r="L127"/>
  <c r="K127"/>
  <c r="L56"/>
  <c r="K56"/>
  <c r="K114"/>
  <c r="M114" s="1"/>
  <c r="L52"/>
  <c r="K52"/>
  <c r="K113"/>
  <c r="M113" s="1"/>
  <c r="L89"/>
  <c r="K89"/>
  <c r="L17"/>
  <c r="K17"/>
  <c r="L15"/>
  <c r="K15"/>
  <c r="K112"/>
  <c r="M112" s="1"/>
  <c r="L53"/>
  <c r="K53"/>
  <c r="L51"/>
  <c r="K51"/>
  <c r="L49"/>
  <c r="K49"/>
  <c r="K111"/>
  <c r="M111" s="1"/>
  <c r="K109"/>
  <c r="M109" s="1"/>
  <c r="K108"/>
  <c r="M108" s="1"/>
  <c r="K107"/>
  <c r="M107" s="1"/>
  <c r="L47"/>
  <c r="K47"/>
  <c r="L11"/>
  <c r="K11"/>
  <c r="K106"/>
  <c r="M106" s="1"/>
  <c r="K104"/>
  <c r="M104" s="1"/>
  <c r="K105"/>
  <c r="M105" s="1"/>
  <c r="K84"/>
  <c r="L84"/>
  <c r="L88"/>
  <c r="K88"/>
  <c r="L46"/>
  <c r="K46"/>
  <c r="K44"/>
  <c r="L44"/>
  <c r="L48"/>
  <c r="K48"/>
  <c r="K103"/>
  <c r="M103" s="1"/>
  <c r="L87"/>
  <c r="K87"/>
  <c r="L14"/>
  <c r="K14"/>
  <c r="K43"/>
  <c r="L43"/>
  <c r="L45"/>
  <c r="K45"/>
  <c r="K102"/>
  <c r="M102" s="1"/>
  <c r="K101"/>
  <c r="M101" s="1"/>
  <c r="K85"/>
  <c r="L10"/>
  <c r="K10"/>
  <c r="L13"/>
  <c r="K13"/>
  <c r="L12"/>
  <c r="K12"/>
  <c r="L86"/>
  <c r="K86"/>
  <c r="M62" l="1"/>
  <c r="M90"/>
  <c r="M21"/>
  <c r="M59"/>
  <c r="M20"/>
  <c r="M27"/>
  <c r="M57"/>
  <c r="M58"/>
  <c r="M91"/>
  <c r="M56"/>
  <c r="M55"/>
  <c r="M127"/>
  <c r="M15"/>
  <c r="M51"/>
  <c r="M89"/>
  <c r="M52"/>
  <c r="M17"/>
  <c r="M53"/>
  <c r="M14"/>
  <c r="M11"/>
  <c r="M49"/>
  <c r="M47"/>
  <c r="M44"/>
  <c r="M88"/>
  <c r="M46"/>
  <c r="M84"/>
  <c r="M48"/>
  <c r="M87"/>
  <c r="M43"/>
  <c r="M45"/>
  <c r="M18"/>
  <c r="M10"/>
  <c r="M13"/>
  <c r="M12"/>
  <c r="M86"/>
  <c r="M85"/>
  <c r="K289" l="1"/>
  <c r="L289" s="1"/>
  <c r="M7" l="1"/>
  <c r="F277" l="1"/>
  <c r="K278"/>
  <c r="L278" s="1"/>
  <c r="K269"/>
  <c r="L269" s="1"/>
  <c r="K272"/>
  <c r="L272" s="1"/>
  <c r="K280" l="1"/>
  <c r="L280" s="1"/>
  <c r="F271"/>
  <c r="F270"/>
  <c r="F268"/>
  <c r="K268" s="1"/>
  <c r="L268" s="1"/>
  <c r="F248"/>
  <c r="F200"/>
  <c r="K279" l="1"/>
  <c r="L279" s="1"/>
  <c r="K277"/>
  <c r="L277" s="1"/>
  <c r="K283"/>
  <c r="L283" s="1"/>
  <c r="K284"/>
  <c r="L284" s="1"/>
  <c r="K276"/>
  <c r="L276" s="1"/>
  <c r="K286"/>
  <c r="L286" s="1"/>
  <c r="K282"/>
  <c r="L282" s="1"/>
  <c r="K275" l="1"/>
  <c r="L275" s="1"/>
  <c r="K264"/>
  <c r="L264" s="1"/>
  <c r="K266"/>
  <c r="L266" s="1"/>
  <c r="K263"/>
  <c r="L263" s="1"/>
  <c r="K265"/>
  <c r="L265" s="1"/>
  <c r="K194"/>
  <c r="L194" s="1"/>
  <c r="K247"/>
  <c r="L247" s="1"/>
  <c r="K261"/>
  <c r="L261" s="1"/>
  <c r="K262"/>
  <c r="L262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2"/>
  <c r="L252" s="1"/>
  <c r="K250"/>
  <c r="L250" s="1"/>
  <c r="K249"/>
  <c r="L249" s="1"/>
  <c r="K248"/>
  <c r="L248" s="1"/>
  <c r="K244"/>
  <c r="L244" s="1"/>
  <c r="K243"/>
  <c r="L243" s="1"/>
  <c r="K242"/>
  <c r="L242" s="1"/>
  <c r="K239"/>
  <c r="L239" s="1"/>
  <c r="K238"/>
  <c r="L238" s="1"/>
  <c r="K237"/>
  <c r="L237" s="1"/>
  <c r="K236"/>
  <c r="L236" s="1"/>
  <c r="K235"/>
  <c r="L235" s="1"/>
  <c r="K234"/>
  <c r="L234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2"/>
  <c r="L222" s="1"/>
  <c r="K220"/>
  <c r="L220" s="1"/>
  <c r="K218"/>
  <c r="L218" s="1"/>
  <c r="K216"/>
  <c r="L216" s="1"/>
  <c r="K215"/>
  <c r="L215" s="1"/>
  <c r="K214"/>
  <c r="L214" s="1"/>
  <c r="K212"/>
  <c r="L212" s="1"/>
  <c r="K211"/>
  <c r="L211" s="1"/>
  <c r="K210"/>
  <c r="L210" s="1"/>
  <c r="K209"/>
  <c r="K208"/>
  <c r="L208" s="1"/>
  <c r="K207"/>
  <c r="L207" s="1"/>
  <c r="K205"/>
  <c r="L205" s="1"/>
  <c r="K204"/>
  <c r="L204" s="1"/>
  <c r="K203"/>
  <c r="L203" s="1"/>
  <c r="K202"/>
  <c r="L202" s="1"/>
  <c r="K201"/>
  <c r="L201" s="1"/>
  <c r="K200"/>
  <c r="L200" s="1"/>
  <c r="H199"/>
  <c r="K199" s="1"/>
  <c r="L199" s="1"/>
  <c r="K196"/>
  <c r="L196" s="1"/>
  <c r="K195"/>
  <c r="L195" s="1"/>
  <c r="K193"/>
  <c r="L193" s="1"/>
  <c r="K192"/>
  <c r="L192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H165"/>
  <c r="K165" s="1"/>
  <c r="L165" s="1"/>
  <c r="F164"/>
  <c r="K164" s="1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D7" i="6"/>
  <c r="K6" i="4"/>
  <c r="K6" i="3"/>
  <c r="L6" i="2"/>
</calcChain>
</file>

<file path=xl/sharedStrings.xml><?xml version="1.0" encoding="utf-8"?>
<sst xmlns="http://schemas.openxmlformats.org/spreadsheetml/2006/main" count="7684" uniqueCount="3848">
  <si>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</si>
  <si>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</si>
  <si>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</si>
  <si>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</si>
  <si>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</si>
  <si>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</si>
  <si>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</si>
  <si>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</si>
  <si>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</si>
  <si>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</si>
  <si>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</si>
  <si>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</si>
  <si>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</si>
  <si>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</si>
  <si>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</si>
  <si>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</si>
  <si>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</si>
  <si>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</si>
  <si>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</si>
  <si>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</si>
  <si>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</si>
  <si>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</si>
  <si>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</si>
  <si>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</si>
  <si>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</si>
  <si>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</si>
  <si>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</si>
  <si>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</si>
  <si>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</si>
  <si>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</si>
  <si>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</si>
  <si>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</si>
  <si>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</si>
  <si>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</si>
  <si>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</si>
  <si>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</si>
  <si>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</si>
  <si>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</si>
  <si>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</si>
  <si>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</si>
  <si>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</si>
  <si>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</si>
  <si>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</si>
  <si>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</si>
  <si>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</si>
  <si>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</si>
  <si>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</si>
  <si>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</si>
  <si>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</si>
  <si>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</si>
  <si>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</si>
  <si>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</si>
  <si>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</si>
  <si>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</si>
  <si>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</si>
  <si>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</si>
  <si>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</si>
  <si>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</si>
  <si>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</si>
  <si>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</si>
  <si>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</si>
  <si>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</si>
  <si>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</si>
  <si>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</si>
  <si>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</si>
  <si>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</si>
  <si>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</si>
  <si>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</si>
  <si>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</si>
  <si>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</si>
  <si>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</si>
  <si>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</si>
  <si>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</si>
  <si>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</si>
  <si>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</si>
  <si>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</si>
  <si>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</si>
  <si>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</si>
  <si>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</si>
  <si>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</si>
  <si>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</si>
  <si>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</si>
  <si>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</si>
  <si>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</si>
  <si>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</si>
  <si>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</si>
  <si>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</si>
  <si>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</si>
  <si>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</si>
  <si>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</si>
  <si>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</si>
  <si>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</si>
  <si>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</si>
  <si>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</si>
  <si>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</si>
  <si>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</si>
  <si>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</si>
  <si>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</si>
  <si>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</si>
  <si>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</si>
  <si>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</si>
  <si>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</si>
  <si>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</si>
  <si>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</si>
  <si>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</si>
  <si>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</si>
  <si>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</si>
  <si>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</si>
  <si>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</si>
  <si>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</si>
  <si>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</si>
  <si>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</si>
  <si>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</si>
  <si>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</si>
  <si>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</si>
  <si>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</si>
  <si>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</si>
  <si>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</si>
  <si>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</si>
  <si>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</si>
  <si>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</si>
  <si>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</si>
  <si>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</si>
  <si>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</si>
  <si>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</si>
  <si>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</si>
  <si>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</si>
  <si>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</si>
  <si>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</si>
  <si>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</si>
  <si>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</si>
  <si>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</si>
  <si>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</si>
  <si>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</si>
  <si>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</si>
  <si>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</si>
  <si>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</si>
  <si>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</si>
  <si>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</si>
  <si>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</si>
  <si>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</si>
  <si>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</si>
  <si>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</si>
  <si>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</si>
  <si>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</si>
  <si>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</si>
  <si>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</si>
  <si>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</si>
  <si>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</si>
  <si>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</si>
  <si>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</si>
  <si>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</si>
  <si>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</si>
  <si>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</si>
  <si>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</si>
  <si>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</si>
  <si>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</si>
  <si>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</si>
  <si>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</si>
  <si>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</si>
  <si>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</si>
  <si>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</si>
  <si>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</si>
  <si>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</si>
  <si>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</si>
  <si>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</si>
  <si>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</si>
  <si>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</si>
  <si>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</si>
  <si>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</si>
  <si>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</si>
  <si>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</si>
  <si>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</si>
  <si>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</si>
  <si>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</si>
  <si>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</si>
  <si>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</si>
  <si>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</si>
  <si>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</si>
  <si>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</si>
  <si>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</si>
  <si>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</si>
  <si>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</si>
  <si>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</si>
  <si>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</si>
  <si>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</si>
  <si>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</si>
  <si>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</si>
  <si>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</si>
  <si>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</si>
  <si>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</si>
  <si>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</si>
  <si>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</si>
  <si>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</si>
  <si>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</si>
  <si>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</si>
  <si>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</si>
  <si>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</si>
  <si>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</si>
  <si>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</si>
  <si>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</si>
  <si>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</si>
  <si>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</si>
  <si>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</si>
  <si>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</si>
  <si>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</si>
  <si>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</si>
  <si>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</si>
  <si>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</si>
  <si>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</si>
  <si>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</si>
  <si>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</si>
  <si>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</si>
  <si>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</si>
  <si>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</si>
  <si>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</si>
  <si>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</si>
  <si>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</si>
  <si>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</si>
  <si>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</si>
  <si>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</si>
  <si>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</si>
  <si>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</si>
  <si>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</si>
  <si>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</si>
  <si>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</si>
  <si>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</si>
  <si>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</si>
  <si>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</si>
  <si>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</si>
  <si>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</si>
  <si>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</si>
  <si>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</si>
  <si>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</si>
  <si>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</si>
  <si>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</si>
  <si>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</si>
  <si>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</si>
  <si>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</si>
  <si>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</si>
  <si>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</si>
  <si>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</si>
  <si>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</si>
  <si>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</si>
  <si>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</si>
  <si>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</si>
  <si>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</si>
  <si>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</si>
  <si>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</si>
  <si>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</si>
  <si>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</si>
  <si>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</si>
  <si>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</si>
  <si>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</si>
  <si>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</si>
  <si>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</si>
  <si>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</si>
  <si>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</si>
  <si>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</si>
  <si>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</si>
  <si>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</si>
  <si>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</si>
  <si>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</si>
  <si>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</si>
  <si>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</si>
  <si>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</si>
  <si>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</si>
  <si>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</si>
  <si>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</si>
  <si>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</si>
  <si>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</si>
  <si>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</si>
  <si>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</si>
  <si>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</si>
  <si>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</si>
  <si>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</si>
  <si>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</si>
  <si>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</si>
  <si>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</si>
  <si>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</si>
  <si>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</si>
  <si>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</si>
  <si>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</si>
  <si>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</si>
  <si>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</si>
  <si>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</si>
  <si>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</si>
  <si>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</si>
  <si>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</si>
  <si>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</si>
  <si>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</si>
  <si>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</si>
  <si>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</si>
  <si>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</si>
  <si>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</si>
  <si>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</si>
  <si>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</si>
  <si>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</si>
  <si>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</si>
  <si>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</si>
  <si>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</si>
  <si>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</si>
  <si>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</si>
  <si>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</si>
  <si>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</si>
  <si>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</si>
  <si>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</si>
  <si>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</si>
  <si>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</si>
  <si>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</si>
  <si>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</si>
  <si>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</si>
  <si>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</si>
  <si>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</si>
  <si>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</si>
  <si>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</si>
  <si>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</si>
  <si>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</si>
  <si>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</si>
  <si>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</si>
  <si>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</si>
  <si>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</si>
  <si>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</si>
  <si>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</si>
  <si>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</si>
  <si>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</si>
  <si>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</si>
  <si>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</si>
  <si>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</si>
  <si>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</si>
  <si>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</si>
  <si>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</si>
  <si>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</si>
  <si>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</si>
  <si>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</si>
  <si>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</si>
  <si>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</si>
  <si>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</si>
  <si>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</si>
  <si>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</si>
  <si>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</si>
  <si>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</si>
  <si>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</si>
  <si>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</si>
  <si>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</si>
  <si>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</si>
  <si>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</si>
  <si>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</si>
  <si>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</si>
  <si>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</si>
  <si>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</si>
  <si>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</si>
  <si>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</si>
  <si>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</si>
  <si>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</si>
  <si>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</si>
  <si>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</si>
  <si>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</si>
  <si>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</si>
  <si>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</si>
  <si>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</si>
  <si>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</si>
  <si>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</si>
  <si>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</si>
  <si>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</si>
  <si>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</si>
  <si>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</si>
  <si>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</si>
  <si>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</si>
  <si>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</si>
  <si>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</si>
  <si>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</si>
  <si>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</si>
  <si>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</si>
  <si>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</si>
  <si>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</si>
  <si>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</si>
  <si>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</si>
  <si>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</si>
  <si>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</si>
  <si>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</si>
  <si>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</si>
  <si>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</si>
  <si>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</si>
  <si>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</si>
  <si>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</si>
  <si>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</si>
  <si>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</si>
  <si>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</si>
  <si>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</si>
  <si>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</si>
  <si>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</si>
  <si>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</si>
  <si>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</si>
  <si>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</si>
  <si>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</si>
  <si>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</si>
  <si>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</si>
  <si>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</si>
  <si>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</si>
  <si>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</si>
  <si>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</si>
  <si>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</si>
  <si>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</si>
  <si>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</si>
  <si>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</si>
  <si>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</si>
  <si>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</si>
  <si>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</si>
  <si>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</si>
  <si>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</si>
  <si>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</si>
  <si>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</si>
  <si>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</si>
  <si>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</si>
  <si>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</si>
  <si>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</si>
  <si>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</si>
  <si>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</si>
  <si>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</si>
  <si>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</si>
  <si>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</si>
  <si>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</si>
  <si>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</si>
  <si>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</si>
  <si>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</si>
  <si>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</si>
  <si>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</si>
  <si>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</si>
  <si>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</si>
  <si>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</si>
  <si>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</si>
  <si>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</si>
  <si>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</si>
  <si>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</si>
  <si>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</si>
  <si>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</si>
  <si>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</si>
  <si>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</si>
  <si>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</si>
  <si>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</si>
  <si>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</si>
  <si>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</si>
  <si>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</si>
  <si>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</si>
  <si>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</si>
  <si>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</si>
  <si>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</si>
  <si>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</si>
  <si>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</si>
  <si>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</si>
  <si>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</si>
  <si>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</si>
  <si>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</si>
  <si>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</si>
  <si>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</si>
  <si>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</si>
  <si>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</si>
  <si>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</si>
  <si>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</si>
  <si>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</si>
  <si>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</si>
  <si>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</si>
  <si>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</si>
  <si>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</si>
  <si>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</si>
  <si>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</si>
  <si>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</si>
  <si>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</si>
  <si>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</si>
  <si>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</si>
  <si>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</si>
  <si>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</si>
  <si>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</si>
  <si>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</si>
  <si>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</si>
  <si>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</si>
  <si>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</si>
  <si>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</si>
  <si>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</si>
  <si>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</si>
  <si>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</si>
  <si>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</si>
  <si>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</si>
  <si>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</si>
  <si>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</si>
  <si>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</si>
  <si>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</si>
  <si>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</si>
  <si>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</si>
  <si>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</si>
  <si>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</si>
  <si>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</si>
  <si>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</si>
  <si>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</si>
  <si>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</si>
  <si>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</si>
  <si>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</si>
  <si>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</si>
  <si>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</si>
  <si>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</si>
  <si>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</si>
  <si>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</si>
  <si>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</si>
  <si>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</si>
  <si>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</si>
  <si>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</si>
  <si>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</si>
  <si>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</si>
  <si>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</si>
  <si>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</si>
  <si>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</si>
  <si>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</si>
  <si>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</si>
  <si>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</si>
  <si>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</si>
  <si>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</si>
  <si>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</si>
  <si>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</si>
  <si>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</si>
  <si>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</si>
  <si>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</si>
  <si>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</si>
  <si>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</si>
  <si>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</si>
  <si>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</si>
  <si>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</si>
  <si>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</si>
  <si>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</si>
  <si>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</si>
  <si>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</si>
  <si>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</si>
  <si>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</si>
  <si>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</si>
  <si>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</si>
  <si>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</si>
  <si>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</si>
  <si>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</si>
  <si>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</si>
  <si>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</si>
  <si>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</si>
  <si>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</si>
  <si>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</si>
  <si>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</si>
  <si>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</si>
  <si>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</si>
  <si>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</si>
  <si>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</si>
  <si>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</si>
  <si>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</si>
  <si>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</si>
  <si>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</si>
  <si>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</si>
  <si>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</si>
  <si>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</si>
  <si>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</si>
  <si>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</si>
  <si>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</si>
  <si>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</si>
  <si>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</si>
  <si>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</si>
  <si>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</si>
  <si>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</si>
  <si>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</si>
  <si>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</si>
  <si>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</si>
  <si>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</si>
  <si>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</si>
  <si>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</si>
  <si>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</si>
  <si>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</si>
  <si>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</si>
  <si>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</si>
  <si>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</si>
  <si>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</si>
  <si>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</si>
  <si>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</si>
  <si>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</si>
  <si>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</si>
  <si>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</si>
  <si>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</si>
  <si>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</si>
  <si>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</si>
  <si>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</si>
  <si>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</si>
  <si>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</si>
  <si>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</si>
  <si>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</si>
  <si>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</si>
  <si>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</si>
  <si>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</si>
  <si>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</si>
  <si>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</si>
  <si>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</si>
  <si>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</si>
  <si>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</si>
  <si>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</si>
  <si>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</si>
  <si>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</si>
  <si>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</si>
  <si>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</si>
  <si>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</si>
  <si>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</si>
  <si>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</si>
  <si>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</si>
  <si>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</si>
  <si>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</si>
  <si>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</si>
  <si>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</si>
  <si>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</si>
  <si>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</si>
  <si>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</si>
  <si>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</si>
  <si>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</si>
  <si>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</si>
  <si>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</si>
  <si>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</si>
  <si>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</si>
  <si>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</si>
  <si>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</si>
  <si>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</si>
  <si>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</si>
  <si>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</si>
  <si>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</si>
  <si>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</si>
  <si>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</si>
  <si>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</si>
  <si>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</si>
  <si>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</si>
  <si>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</si>
  <si>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</si>
  <si>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</si>
  <si>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</si>
  <si>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</si>
  <si>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</si>
  <si>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</si>
  <si>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</si>
  <si>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</si>
  <si>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</si>
  <si>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</si>
  <si>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</si>
  <si>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</si>
  <si>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</si>
  <si>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</si>
  <si>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</si>
  <si>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</si>
  <si>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</si>
  <si>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</si>
  <si>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</si>
  <si>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</si>
  <si>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</si>
  <si>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</si>
  <si>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</si>
  <si>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</si>
  <si>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</si>
  <si>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</si>
  <si>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</si>
  <si>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</si>
  <si>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</si>
  <si>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</si>
  <si>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</si>
  <si>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</si>
  <si>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</si>
  <si>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</si>
  <si>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</si>
  <si>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</si>
  <si>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</si>
  <si>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</si>
  <si>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</si>
  <si>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</si>
  <si>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</si>
  <si>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</si>
  <si>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</si>
  <si>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</si>
  <si>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</si>
  <si>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</si>
  <si>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</si>
  <si>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</si>
  <si>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</si>
  <si>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</si>
  <si>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</si>
  <si>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</si>
  <si>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</si>
  <si>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</si>
  <si>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</si>
  <si>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</si>
  <si>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</si>
  <si>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</si>
  <si>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</si>
  <si>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</si>
  <si>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</si>
  <si>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</si>
  <si>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</si>
  <si>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</si>
  <si>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</si>
  <si>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</si>
  <si>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</si>
  <si>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</si>
  <si>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</si>
  <si>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</si>
  <si>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</si>
  <si>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</si>
  <si>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</si>
  <si>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</si>
  <si>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</si>
  <si>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</si>
  <si>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</si>
  <si>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</si>
  <si>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</si>
  <si>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</si>
  <si>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</si>
  <si>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</si>
  <si>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</si>
  <si>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</si>
  <si>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</si>
  <si>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</si>
  <si>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</si>
  <si>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</si>
  <si>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</si>
  <si>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</si>
  <si>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</si>
  <si>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</si>
  <si>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</si>
  <si>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</si>
  <si>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</si>
  <si>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</si>
  <si>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</si>
  <si>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</si>
  <si>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</si>
  <si>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</si>
  <si>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</si>
  <si>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</si>
  <si>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</si>
  <si>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</si>
  <si>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</si>
  <si>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</si>
  <si>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</si>
  <si>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</si>
  <si>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</si>
  <si>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</si>
  <si>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</si>
  <si>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</si>
  <si>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</si>
  <si>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</si>
  <si>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</si>
  <si>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</si>
  <si>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</si>
  <si>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</si>
  <si>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</si>
  <si>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</si>
  <si>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</si>
  <si>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</si>
  <si>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</si>
  <si>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</si>
  <si>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</si>
  <si>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</si>
  <si>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</si>
  <si>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</si>
  <si>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</si>
  <si>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</si>
  <si>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</si>
  <si>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</si>
  <si>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</si>
  <si>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</si>
  <si>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</si>
  <si>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</si>
  <si>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</si>
  <si>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</si>
  <si>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</si>
  <si>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</si>
  <si>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</si>
  <si>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</si>
  <si>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</si>
  <si>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</si>
  <si>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</si>
  <si>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</si>
  <si>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</si>
  <si>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</si>
  <si>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</si>
  <si>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</si>
  <si>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</si>
  <si>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</si>
  <si>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</si>
  <si>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</si>
  <si>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</si>
  <si>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</si>
  <si>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</si>
  <si>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</si>
  <si>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</si>
  <si>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</si>
  <si>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</si>
  <si>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</si>
  <si>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</si>
  <si>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</si>
  <si>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</si>
  <si>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</si>
  <si>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</si>
  <si>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</si>
  <si>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</si>
  <si>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</si>
  <si>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</si>
  <si>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</si>
  <si>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</si>
  <si>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</si>
  <si>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</si>
  <si>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</si>
  <si>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</si>
  <si>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</si>
  <si>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</si>
  <si>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</si>
  <si>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</si>
  <si>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</si>
  <si>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</si>
  <si>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</si>
  <si>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</si>
  <si>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</si>
  <si>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</si>
  <si>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</si>
  <si>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</si>
  <si>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</si>
  <si>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</si>
  <si>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</si>
  <si>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</si>
  <si>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</si>
  <si>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</si>
  <si>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</si>
  <si>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</si>
  <si>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</si>
  <si>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</si>
  <si>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</si>
  <si>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</si>
  <si>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</si>
  <si>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</si>
  <si>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</si>
  <si>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</si>
  <si>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</si>
  <si>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</si>
  <si>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</si>
  <si>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</si>
  <si>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</si>
  <si>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</si>
  <si>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</si>
  <si>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</si>
  <si>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</si>
  <si>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</si>
  <si>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</si>
  <si>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</si>
  <si>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</si>
  <si>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</si>
  <si>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</si>
  <si>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</si>
  <si>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</si>
  <si>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</si>
  <si>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</si>
  <si>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</si>
  <si>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</si>
  <si>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</si>
  <si>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</si>
  <si>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</si>
  <si>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</si>
  <si>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</si>
  <si>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</si>
  <si>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</si>
  <si>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</si>
  <si>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</si>
  <si>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</si>
  <si>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</si>
  <si>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</si>
  <si>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</si>
  <si>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</si>
  <si>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</si>
  <si>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</si>
  <si>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</si>
  <si>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</si>
  <si>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</si>
  <si>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</si>
  <si>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</si>
  <si>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</si>
  <si>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</si>
  <si>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</si>
  <si>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</si>
  <si>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</si>
  <si>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</si>
  <si>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</si>
  <si>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</si>
  <si>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</si>
  <si>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</si>
  <si>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</si>
  <si>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</si>
  <si>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</si>
  <si>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</si>
  <si>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</si>
  <si>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</si>
  <si>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</si>
  <si>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</si>
  <si>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</si>
  <si>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</si>
  <si>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</si>
  <si>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</si>
  <si>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</si>
  <si>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</si>
  <si>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</si>
  <si>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</si>
  <si>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</si>
  <si>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</si>
  <si>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</si>
  <si>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</si>
  <si>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</si>
  <si>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</si>
  <si>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</si>
  <si>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</si>
  <si>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</si>
  <si>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</si>
  <si>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</si>
  <si>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</si>
  <si>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</si>
  <si>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</si>
  <si>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</si>
  <si>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</si>
  <si>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</si>
  <si>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</si>
  <si>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</si>
  <si>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</si>
  <si>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</si>
  <si>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</si>
  <si>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</si>
  <si>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</si>
  <si>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</si>
  <si>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</si>
  <si>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</si>
  <si>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</si>
  <si>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</si>
  <si>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</si>
  <si>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</si>
  <si>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</si>
  <si>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</si>
  <si>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</si>
  <si>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</si>
  <si>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</si>
  <si>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</si>
  <si>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</si>
  <si>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</si>
  <si>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</si>
  <si>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</si>
  <si>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</si>
  <si>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</si>
  <si>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</si>
  <si>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</si>
  <si>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</si>
  <si>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</si>
  <si>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</si>
  <si>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</si>
  <si>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</si>
  <si>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</si>
  <si>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</si>
  <si>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</si>
  <si>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</si>
  <si>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</si>
  <si>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</si>
  <si>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</si>
  <si>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</si>
  <si>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</si>
  <si>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</si>
  <si>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</si>
  <si>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</si>
  <si>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</si>
  <si>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</si>
  <si>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</si>
  <si>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</si>
  <si>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</si>
  <si>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</si>
  <si>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</si>
  <si>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</si>
  <si>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</si>
  <si>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</si>
  <si>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</si>
  <si>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</si>
  <si>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</si>
  <si>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</si>
  <si>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</si>
  <si>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</si>
  <si>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</si>
  <si>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</si>
  <si>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</si>
  <si>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</si>
  <si>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</si>
  <si>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</si>
  <si>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</si>
  <si>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</si>
  <si>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</si>
  <si>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</si>
  <si>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</si>
  <si>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</si>
  <si>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</si>
  <si>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</si>
  <si>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</si>
  <si>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</si>
  <si>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</si>
  <si>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</si>
  <si>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</si>
  <si>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</si>
  <si>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</si>
  <si>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</si>
  <si>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</si>
  <si>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</si>
  <si>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</si>
  <si>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</si>
  <si>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</si>
  <si>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</si>
  <si>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</si>
  <si>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</si>
  <si>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</si>
  <si>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</si>
  <si>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</si>
  <si>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</si>
  <si>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</si>
  <si>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</si>
  <si>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</si>
  <si>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</si>
  <si>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</si>
  <si>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</si>
  <si>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</si>
  <si>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</si>
  <si>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</si>
  <si>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</si>
  <si>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</si>
  <si>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</si>
  <si>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</si>
  <si>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</si>
  <si>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</si>
  <si>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</si>
  <si>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</si>
  <si>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</si>
  <si>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</si>
  <si>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</si>
  <si>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</si>
  <si>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</si>
  <si>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</si>
  <si>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</si>
  <si>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</si>
  <si>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</si>
  <si>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</si>
  <si>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</si>
  <si>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</si>
  <si>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</si>
  <si>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</si>
  <si>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</si>
  <si>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</si>
  <si>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</si>
  <si>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</si>
  <si>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</si>
  <si>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</si>
  <si>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</si>
  <si>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</si>
  <si>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</si>
  <si>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</si>
  <si>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</si>
  <si>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</si>
  <si>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</si>
  <si>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</si>
  <si>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</si>
  <si>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</si>
  <si>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</si>
  <si>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</si>
  <si>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</si>
  <si>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</si>
  <si>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</si>
  <si>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</si>
  <si>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</si>
  <si>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</si>
  <si>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</si>
  <si>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</si>
  <si>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</si>
  <si>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</si>
  <si>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</si>
  <si>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</si>
  <si>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</si>
  <si>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</si>
  <si>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</si>
  <si>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</si>
  <si>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</si>
  <si>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</si>
  <si>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</si>
  <si>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</si>
  <si>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</si>
  <si>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</si>
  <si>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</si>
  <si>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</si>
  <si>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</si>
  <si>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</si>
  <si>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</si>
  <si>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</si>
  <si>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</si>
  <si>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</si>
  <si>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</si>
  <si>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</si>
  <si>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</si>
  <si>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</si>
  <si>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</si>
  <si>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</si>
  <si>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</si>
  <si>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</si>
  <si>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</si>
  <si>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</si>
  <si>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</si>
  <si>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</si>
  <si>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</si>
  <si>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</si>
  <si>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</si>
  <si>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</si>
  <si>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</si>
  <si>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</si>
  <si>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</si>
  <si>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</si>
  <si>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</si>
  <si>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</si>
  <si>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</si>
  <si>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</si>
  <si>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</si>
  <si>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</si>
  <si>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</si>
  <si>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</si>
  <si>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</si>
  <si>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</si>
  <si>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</si>
  <si>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</si>
  <si>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</si>
  <si>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</si>
  <si>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</si>
  <si>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</si>
  <si>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</si>
  <si>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</si>
  <si>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</si>
  <si>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</si>
  <si>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</si>
  <si>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</si>
  <si>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</si>
  <si>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</si>
  <si>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</si>
  <si>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</si>
  <si>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</si>
  <si>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</si>
  <si>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</si>
  <si>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</si>
  <si>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</si>
  <si>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</si>
  <si>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</si>
  <si>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</si>
  <si>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</si>
  <si>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</si>
  <si>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</si>
  <si>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</si>
  <si>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</si>
  <si>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</si>
  <si>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</si>
  <si>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</si>
  <si>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</si>
  <si>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</si>
  <si>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</si>
  <si>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</si>
  <si>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</si>
  <si>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</si>
  <si>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</si>
  <si>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</si>
  <si>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</si>
  <si>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</si>
  <si>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</si>
  <si>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</si>
  <si>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</si>
  <si>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</si>
  <si>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</si>
  <si>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</si>
  <si>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</si>
  <si>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</si>
  <si>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</si>
  <si>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</si>
  <si>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</si>
  <si>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</si>
  <si>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</si>
  <si>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</si>
  <si>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</si>
  <si>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</si>
  <si>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</si>
  <si>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</si>
  <si>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</si>
  <si>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</si>
  <si>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</si>
  <si>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</si>
  <si>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</si>
  <si>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</si>
  <si>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</si>
  <si>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</si>
  <si>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</si>
  <si>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</si>
  <si>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</si>
  <si>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</si>
  <si>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</si>
  <si>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</si>
  <si>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</si>
  <si>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</si>
  <si>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</si>
  <si>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</si>
  <si>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</si>
  <si>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</si>
  <si>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</si>
  <si>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</si>
  <si>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</si>
  <si>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</si>
  <si>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</si>
  <si>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</si>
  <si>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</si>
  <si>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</si>
  <si>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</si>
  <si>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</si>
  <si>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</si>
  <si>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</si>
  <si>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</si>
  <si>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</si>
  <si>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</si>
  <si>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</si>
  <si>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</si>
  <si>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</si>
  <si>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</si>
  <si>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</si>
  <si>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</si>
  <si>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</si>
  <si>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</si>
  <si>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</si>
  <si>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</si>
  <si>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</si>
  <si>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</si>
  <si>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</si>
  <si>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</si>
  <si>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</si>
  <si>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</si>
  <si>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</si>
  <si>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</si>
  <si>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</si>
  <si>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</si>
  <si>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</si>
  <si>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</si>
  <si>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</si>
  <si>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</si>
  <si>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</si>
  <si>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</si>
  <si>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</si>
  <si>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</si>
  <si>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</si>
  <si>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</si>
  <si>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</si>
  <si>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</si>
  <si>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</si>
  <si>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</si>
  <si>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</si>
  <si>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</si>
  <si>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</si>
  <si>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</si>
  <si>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</si>
  <si>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</si>
  <si>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</si>
  <si>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</si>
  <si>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</si>
  <si>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</si>
  <si>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</si>
  <si>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</si>
  <si>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</si>
  <si>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</si>
  <si>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</si>
  <si>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</si>
  <si>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</si>
  <si>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</si>
  <si>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</si>
  <si>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</si>
  <si>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</si>
  <si>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</si>
  <si>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</si>
  <si>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</si>
  <si>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</si>
  <si>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</si>
  <si>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</si>
  <si>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</si>
  <si>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</si>
  <si>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</si>
  <si>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</si>
  <si>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</si>
  <si>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</si>
  <si>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</si>
  <si>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</si>
  <si>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</si>
  <si>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</si>
  <si>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</si>
  <si>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</si>
  <si>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</si>
  <si>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</si>
  <si>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</si>
  <si>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</si>
  <si>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</si>
  <si>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</si>
  <si>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</si>
  <si>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</si>
  <si>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</si>
  <si>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</si>
  <si>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</si>
  <si>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</si>
  <si>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</si>
  <si>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</si>
  <si>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</si>
  <si>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</si>
  <si>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</si>
  <si>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</si>
  <si>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</si>
  <si>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</si>
  <si>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</si>
  <si>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</si>
  <si>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</si>
  <si>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</si>
  <si>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</si>
  <si>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</si>
  <si>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</si>
  <si>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</si>
  <si>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</si>
  <si>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</si>
  <si>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</si>
  <si>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</si>
  <si>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</si>
  <si>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</si>
  <si>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</si>
  <si>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</si>
  <si>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</si>
  <si>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</si>
  <si>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</si>
  <si>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</si>
  <si>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</si>
  <si>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</si>
  <si>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</si>
  <si>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</si>
  <si>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</si>
  <si>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</si>
  <si>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</si>
  <si>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</si>
  <si>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</si>
  <si>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</si>
  <si>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</si>
  <si>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</si>
  <si>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</si>
  <si>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</si>
  <si>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</si>
  <si>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</si>
  <si>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</si>
  <si>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</si>
  <si>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</si>
  <si>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</si>
  <si>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</si>
  <si>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</si>
  <si>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</si>
  <si>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</si>
  <si>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</si>
  <si>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</si>
  <si>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</si>
  <si>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</si>
  <si>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</si>
  <si>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</si>
  <si>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</si>
  <si>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</si>
  <si>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</si>
  <si>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</si>
  <si>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</si>
  <si>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</si>
  <si>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</si>
  <si>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</si>
  <si>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</si>
  <si>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</si>
  <si>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</si>
  <si>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</si>
  <si>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</si>
  <si>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</si>
  <si>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</si>
  <si>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</si>
  <si>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</si>
  <si>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</si>
  <si>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</si>
  <si>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</si>
  <si>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</si>
  <si>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</si>
  <si>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</si>
  <si>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</si>
  <si>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</si>
  <si>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</si>
  <si>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</si>
  <si>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</si>
  <si>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</si>
  <si>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</si>
  <si>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</si>
  <si>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</si>
  <si>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</si>
  <si>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</si>
  <si>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</si>
  <si>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</si>
  <si>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</si>
  <si>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</si>
  <si>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</si>
  <si>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</si>
  <si>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</si>
  <si>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</si>
  <si>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</si>
  <si>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</si>
  <si>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</si>
  <si>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</si>
  <si>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</si>
  <si>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</si>
  <si>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</si>
  <si>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</si>
  <si>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</si>
  <si>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</si>
  <si>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</si>
  <si>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</si>
  <si>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</si>
  <si>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</si>
  <si>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</si>
  <si>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</si>
  <si>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</si>
  <si>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</si>
  <si>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</si>
  <si>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</si>
  <si>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</si>
  <si>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</si>
  <si>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</si>
  <si>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</si>
  <si>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</si>
  <si>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</si>
  <si>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</si>
  <si>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</si>
  <si>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</si>
  <si>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</si>
  <si>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</si>
  <si>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</si>
  <si>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</si>
  <si>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</si>
  <si>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</si>
  <si>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</si>
  <si>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</si>
  <si>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</si>
  <si>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</si>
  <si>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</si>
  <si>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</si>
  <si>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</si>
  <si>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</si>
  <si>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</si>
  <si>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</si>
  <si>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</si>
  <si>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</si>
  <si>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</si>
  <si>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</si>
  <si>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</si>
  <si>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</si>
  <si>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</si>
  <si>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</si>
  <si>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</si>
  <si>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</si>
  <si>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</si>
  <si>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</si>
  <si>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</si>
  <si>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</si>
  <si>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</si>
  <si>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</si>
  <si>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</si>
  <si>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</si>
  <si>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</si>
  <si>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</si>
  <si>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</si>
  <si>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</si>
  <si>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</si>
  <si>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</si>
  <si>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</si>
  <si>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</si>
  <si>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</si>
  <si>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</si>
  <si>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</si>
  <si>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</si>
  <si>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</si>
  <si>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</si>
  <si>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</si>
  <si>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</si>
  <si>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</si>
  <si>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</si>
  <si>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</si>
  <si>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</si>
  <si>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</si>
  <si>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</si>
  <si>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</si>
  <si>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</si>
  <si>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</si>
  <si>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</si>
  <si>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</si>
  <si>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</si>
  <si>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</si>
  <si>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</si>
  <si>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</si>
  <si>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</si>
  <si>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</si>
  <si>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</si>
  <si>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</si>
  <si>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</si>
  <si>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</si>
  <si>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</si>
  <si>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</si>
  <si>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</si>
  <si>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</si>
  <si>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</si>
  <si>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</si>
  <si>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</si>
  <si>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</si>
  <si>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</si>
  <si>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</si>
  <si>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</si>
  <si>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</si>
  <si>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</si>
  <si>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</si>
  <si>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</si>
  <si>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</si>
  <si>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</si>
  <si>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</si>
  <si>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</si>
  <si>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</si>
  <si>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</si>
  <si>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</si>
  <si>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</si>
  <si>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</si>
  <si>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</si>
  <si>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</si>
  <si>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</si>
  <si>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</si>
  <si>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</si>
  <si>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</si>
  <si>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</si>
  <si>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</si>
  <si>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</si>
  <si>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</si>
  <si>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</si>
  <si>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</si>
  <si>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</si>
  <si>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</si>
  <si>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</si>
  <si>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</si>
  <si>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</si>
  <si>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</si>
  <si>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</si>
  <si>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</si>
  <si>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</si>
  <si>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</si>
  <si>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</si>
  <si>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</si>
  <si>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</si>
  <si>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</si>
  <si>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</si>
  <si>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</si>
  <si>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</si>
  <si>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</si>
  <si>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</si>
  <si>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</si>
  <si>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</si>
  <si>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</si>
  <si>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</si>
  <si>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</si>
  <si>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</si>
  <si>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</si>
  <si>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</si>
  <si>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</si>
  <si>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</si>
  <si>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</si>
  <si>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</si>
  <si>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</si>
  <si>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</si>
  <si>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</si>
  <si>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</si>
  <si>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</si>
  <si>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</si>
  <si>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</si>
  <si>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</si>
  <si>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</si>
  <si>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</si>
  <si>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</si>
  <si>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</si>
  <si>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</si>
  <si>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</si>
  <si>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</si>
  <si>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</si>
  <si>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</si>
  <si>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</si>
  <si>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</si>
  <si>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</si>
  <si>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</si>
  <si>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</si>
  <si>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</si>
  <si>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</si>
  <si>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</si>
  <si>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</si>
  <si>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</si>
  <si>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</si>
  <si>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</si>
  <si>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</si>
  <si>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</si>
  <si>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</si>
  <si>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</si>
  <si>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</si>
  <si>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</si>
  <si>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</si>
  <si>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</si>
  <si>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</si>
  <si>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</si>
  <si>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</si>
  <si>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</si>
  <si>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</si>
  <si>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</si>
  <si>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</si>
  <si>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</si>
  <si>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</si>
  <si>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</si>
  <si>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</si>
  <si>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</si>
  <si>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</si>
  <si>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</si>
  <si>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</si>
  <si>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</si>
  <si>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</si>
  <si>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</si>
  <si>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</si>
  <si>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</si>
  <si>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</si>
  <si>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</si>
  <si>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</si>
  <si>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</si>
  <si>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</si>
  <si>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</si>
  <si>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</si>
  <si>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</si>
  <si>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</si>
  <si>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</si>
  <si>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</si>
  <si>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</si>
  <si>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</si>
  <si>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</si>
  <si>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</si>
  <si>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</si>
  <si>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</si>
  <si>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</si>
  <si>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</si>
  <si>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</si>
  <si>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</si>
  <si>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</si>
  <si>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</si>
  <si>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</si>
  <si>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</si>
  <si>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</si>
  <si>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</si>
  <si>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</si>
  <si>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</si>
  <si>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</si>
  <si>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</si>
  <si>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</si>
  <si>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</si>
  <si>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</si>
  <si>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</si>
  <si>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</si>
  <si>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</si>
  <si>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</si>
  <si>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</si>
  <si>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</si>
  <si>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</si>
  <si>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</si>
  <si>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</si>
  <si>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</si>
  <si>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</si>
  <si>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</si>
  <si>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</si>
  <si>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</si>
  <si>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</si>
  <si>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</si>
  <si>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</si>
  <si>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</si>
  <si>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</si>
  <si>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</si>
  <si>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</si>
  <si>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</si>
  <si>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</si>
  <si>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</si>
  <si>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</si>
  <si>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</si>
  <si>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</si>
  <si>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</si>
  <si>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</si>
  <si>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</si>
  <si>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</si>
  <si>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</si>
  <si>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</si>
  <si>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</si>
  <si>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</si>
  <si>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</si>
  <si>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</si>
  <si>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</si>
  <si>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</si>
  <si>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</si>
  <si>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</si>
  <si>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</si>
  <si>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</si>
  <si>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</si>
  <si>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</si>
  <si>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</si>
  <si>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</si>
  <si>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</si>
  <si>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</si>
  <si>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</si>
  <si>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</si>
  <si>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</si>
  <si>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</si>
  <si>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</si>
  <si>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</si>
  <si>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</si>
  <si>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</si>
  <si>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</si>
  <si>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</si>
  <si>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</si>
  <si>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</si>
  <si>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</si>
  <si>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</si>
  <si>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</si>
  <si>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</si>
  <si>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</si>
  <si>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</si>
  <si>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</si>
  <si>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</si>
  <si>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</si>
  <si>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</si>
  <si>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</si>
  <si>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</si>
  <si>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</si>
  <si>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</si>
  <si>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</si>
  <si>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</si>
  <si>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</si>
  <si>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</si>
  <si>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</si>
  <si>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</si>
  <si>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</si>
  <si>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</si>
  <si>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</si>
  <si>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</si>
  <si>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</si>
  <si>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</si>
  <si>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</si>
  <si>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</si>
  <si>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</si>
  <si>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</si>
  <si>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</si>
  <si>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</si>
  <si>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</si>
  <si>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</si>
  <si>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</si>
  <si>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</si>
  <si>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</si>
  <si>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</si>
  <si>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</si>
  <si>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</si>
  <si>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</si>
  <si>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</si>
  <si>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</si>
  <si>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</si>
  <si>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</si>
  <si>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</si>
  <si>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</si>
  <si>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</si>
  <si>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</si>
  <si>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</si>
  <si>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</si>
  <si>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</si>
  <si>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</si>
  <si>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</si>
  <si>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</si>
  <si>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</si>
  <si>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</si>
  <si>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</si>
  <si>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</si>
  <si>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</si>
  <si>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</si>
  <si>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</si>
  <si>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</si>
  <si>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</si>
  <si>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</si>
  <si>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</si>
  <si>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</si>
  <si>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</si>
  <si>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</si>
  <si>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</si>
  <si>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</si>
  <si>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</si>
  <si>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</si>
  <si>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</si>
  <si>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</si>
  <si>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</si>
  <si>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</si>
  <si>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</si>
  <si>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</si>
  <si>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</si>
  <si>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</si>
  <si>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</si>
  <si>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</si>
  <si>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</si>
  <si>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</si>
  <si>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</si>
  <si>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</si>
  <si>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</si>
  <si>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</si>
  <si>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</si>
  <si>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</si>
  <si>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</si>
  <si>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</si>
  <si>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</si>
  <si>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</si>
  <si>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</si>
  <si>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</si>
  <si>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</si>
  <si>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</si>
  <si>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</si>
  <si>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</si>
  <si>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</si>
  <si>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</si>
  <si>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</si>
  <si>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</si>
  <si>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</si>
  <si>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</si>
  <si>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</si>
  <si>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</si>
  <si>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</si>
  <si>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</si>
  <si>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</si>
  <si>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</si>
  <si>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</si>
  <si>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</si>
  <si>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</si>
  <si>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</si>
  <si>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</si>
  <si>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</si>
  <si>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</si>
  <si>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</si>
  <si>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</si>
  <si>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</si>
  <si>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</si>
  <si>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</si>
  <si>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</si>
  <si>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</si>
  <si>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</si>
  <si>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</si>
  <si>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</si>
  <si>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</si>
  <si>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</si>
  <si>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</si>
  <si>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</si>
  <si>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</si>
  <si>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</si>
  <si>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</si>
  <si>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</si>
  <si>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</si>
  <si>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</si>
  <si>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</si>
  <si>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</si>
  <si>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</si>
  <si>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</si>
  <si>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</si>
  <si>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</si>
  <si>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</si>
  <si>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</si>
  <si>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</si>
  <si>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</si>
  <si>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</si>
  <si>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</si>
  <si>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</si>
  <si>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</si>
  <si>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</si>
  <si>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</si>
  <si>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</si>
  <si>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</si>
  <si>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</si>
  <si>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</si>
  <si>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</si>
  <si>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</si>
  <si>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</si>
  <si>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</si>
  <si>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</si>
  <si>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</si>
  <si>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</si>
  <si>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</si>
  <si>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</si>
  <si>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</si>
  <si>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</si>
  <si>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</si>
  <si>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</si>
  <si>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</si>
  <si>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</si>
  <si>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</si>
  <si>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</si>
  <si>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</si>
  <si>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</si>
  <si>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</si>
  <si>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</si>
  <si>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</si>
  <si>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</si>
  <si>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</si>
  <si>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</si>
  <si>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</si>
  <si>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</si>
  <si>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</si>
  <si>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</si>
  <si>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</si>
  <si>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</si>
  <si>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</si>
  <si>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</si>
  <si>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</si>
  <si>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</si>
  <si>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</si>
  <si>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</si>
  <si>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</si>
  <si>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</si>
  <si>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</si>
  <si>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</si>
  <si>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</si>
  <si>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</si>
  <si>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</si>
  <si>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</si>
  <si>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</si>
  <si>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</si>
  <si>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</si>
  <si>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</si>
  <si>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</si>
  <si>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</si>
  <si>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</si>
  <si>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</si>
  <si>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</si>
  <si>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</si>
  <si>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</si>
  <si>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</si>
  <si>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</si>
  <si>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</si>
  <si>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</si>
  <si>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</si>
  <si>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</si>
  <si>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</si>
  <si>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</si>
  <si>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</si>
  <si>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</si>
  <si>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</si>
  <si>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</si>
  <si>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</si>
  <si>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</si>
  <si>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</si>
  <si>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</si>
  <si>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</si>
  <si>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</si>
  <si>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</si>
  <si>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</si>
  <si>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</si>
  <si>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</si>
  <si>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</si>
  <si>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</si>
  <si>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</si>
  <si>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</si>
  <si>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</si>
  <si>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</si>
  <si>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</si>
  <si>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</si>
  <si>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</si>
  <si>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</si>
  <si>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</si>
  <si>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</si>
  <si>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</si>
  <si>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</si>
  <si>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</si>
  <si>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</si>
  <si>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</si>
  <si>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</si>
  <si>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</si>
  <si>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</si>
  <si>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</si>
  <si>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</si>
  <si>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</si>
  <si>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</si>
  <si>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</si>
  <si>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</si>
  <si>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</si>
  <si>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</si>
  <si>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</si>
  <si>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</si>
  <si>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</si>
  <si>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</si>
  <si>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</si>
  <si>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</si>
  <si>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</si>
  <si>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</si>
  <si>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</si>
  <si>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</si>
  <si>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</si>
  <si>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</si>
  <si>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</si>
  <si>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</si>
  <si>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</si>
  <si>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</si>
  <si>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</si>
  <si>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</si>
  <si>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</si>
  <si>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</si>
  <si>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</si>
  <si>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</si>
  <si>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</si>
  <si>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</si>
  <si>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</si>
  <si>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</si>
  <si>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</si>
  <si>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</si>
  <si>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</si>
  <si>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</si>
  <si>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</si>
  <si>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</si>
  <si>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</si>
  <si>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</si>
  <si>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</si>
  <si>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</si>
  <si>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</si>
  <si>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</si>
  <si>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</si>
  <si>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</si>
  <si>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</si>
  <si>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</si>
  <si>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</si>
  <si>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</si>
  <si>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</si>
  <si>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</si>
  <si>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</si>
  <si>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</si>
  <si>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</si>
  <si>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</si>
  <si>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</si>
  <si>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</si>
  <si>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</si>
  <si>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</si>
  <si>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</si>
  <si>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</si>
  <si>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</si>
  <si>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</si>
  <si>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</si>
  <si>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</si>
  <si>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</si>
  <si>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</si>
  <si>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</si>
  <si>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</si>
  <si>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</si>
  <si>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</si>
  <si>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</si>
  <si>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</si>
  <si>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</si>
  <si>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</si>
  <si>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</si>
  <si>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</si>
  <si>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</si>
  <si>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</si>
  <si>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</si>
  <si>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</si>
  <si>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</si>
  <si>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</si>
  <si>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</si>
  <si>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</si>
  <si>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</si>
  <si>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</si>
  <si>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</si>
  <si>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</si>
  <si>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</si>
  <si>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</si>
  <si>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</si>
  <si>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</si>
  <si>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</si>
  <si>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</si>
  <si>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</si>
  <si>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</si>
  <si>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</si>
  <si>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</si>
  <si>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</si>
  <si>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</si>
  <si>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</si>
  <si>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</si>
  <si>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</si>
  <si>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</si>
  <si>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</si>
  <si>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</si>
  <si>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</si>
  <si>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</si>
  <si>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</si>
  <si>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</si>
  <si>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</si>
  <si>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</si>
  <si>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</si>
  <si>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</si>
  <si>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</si>
  <si>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</si>
  <si>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</si>
  <si>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</si>
  <si>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</si>
  <si>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</si>
  <si>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</si>
  <si>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</si>
  <si>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</si>
  <si>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</si>
  <si>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</si>
  <si>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</si>
  <si>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</si>
  <si>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</si>
  <si>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</si>
  <si>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</si>
  <si>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</si>
  <si>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</si>
  <si>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</si>
  <si>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</si>
  <si>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</si>
  <si>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</si>
  <si>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</si>
  <si>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</si>
  <si>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</si>
  <si>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</si>
  <si>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</si>
  <si>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</si>
  <si>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</si>
  <si>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</si>
  <si>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</si>
  <si>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</si>
  <si>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</si>
  <si>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</si>
  <si>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</si>
  <si>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</si>
  <si>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</si>
  <si>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</si>
  <si>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</si>
  <si>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</si>
  <si>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</si>
  <si>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</si>
  <si>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</si>
  <si>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</si>
  <si>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</si>
  <si>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</si>
  <si>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</si>
  <si>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</si>
  <si>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</si>
  <si>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</si>
  <si>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</si>
  <si>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</si>
  <si>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</si>
  <si>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</si>
  <si>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</si>
  <si>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</si>
  <si>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</si>
  <si>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</si>
  <si>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</si>
  <si>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</si>
  <si>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</si>
  <si>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</si>
  <si>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</si>
  <si>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</si>
  <si>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</si>
  <si>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</si>
  <si>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</si>
  <si>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</si>
  <si>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</si>
  <si>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</si>
  <si>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</si>
  <si>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</si>
  <si>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</si>
  <si>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</si>
  <si>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</si>
  <si>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</si>
  <si>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</si>
  <si>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</si>
  <si>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</si>
  <si>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</si>
  <si>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</si>
  <si>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</si>
  <si>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</si>
  <si>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</si>
  <si>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</si>
  <si>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</si>
  <si>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</si>
  <si>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</si>
  <si>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</si>
  <si>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</si>
  <si>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</si>
  <si>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</si>
  <si>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</si>
  <si>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</si>
  <si>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</si>
  <si>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</si>
  <si>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</si>
  <si>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</si>
  <si>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</si>
  <si>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</si>
  <si>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</si>
  <si>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</si>
  <si>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</si>
  <si>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</si>
  <si>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</si>
  <si>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</si>
  <si>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</si>
  <si>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</si>
  <si>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</si>
  <si>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</si>
  <si>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</si>
  <si>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</si>
  <si>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</si>
  <si>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</si>
  <si>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</si>
  <si>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</si>
  <si>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</si>
  <si>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</si>
  <si>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</si>
  <si>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</si>
  <si>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</si>
  <si>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</si>
  <si>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</si>
  <si>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</si>
  <si>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</si>
  <si>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</si>
  <si>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</si>
  <si>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</si>
  <si>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</si>
  <si>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</si>
  <si>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</si>
  <si>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</si>
  <si>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</si>
  <si>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</si>
  <si>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</si>
  <si>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</si>
  <si>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</si>
  <si>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</si>
  <si>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</si>
  <si>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</si>
  <si>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</si>
  <si>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</si>
  <si>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</si>
  <si>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</si>
  <si>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</si>
  <si>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</si>
  <si>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</si>
  <si>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</si>
  <si>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</si>
  <si>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</si>
  <si>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</si>
  <si>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</si>
  <si>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</si>
  <si>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</si>
  <si>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</si>
  <si>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</si>
  <si>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</si>
  <si>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</si>
  <si>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</si>
  <si>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</si>
  <si>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</si>
  <si>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</si>
  <si>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</si>
  <si>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</si>
  <si>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</si>
  <si>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</si>
  <si>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</si>
  <si>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</si>
  <si>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</si>
  <si>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</si>
  <si>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</si>
  <si>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</si>
  <si>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</si>
  <si>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</si>
  <si>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</si>
  <si>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</si>
  <si>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</si>
  <si>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</si>
  <si>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</si>
  <si>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</si>
  <si>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</si>
  <si>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</si>
  <si>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</si>
  <si>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</si>
  <si>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</si>
  <si>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</si>
  <si>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</si>
  <si>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</si>
  <si>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</si>
  <si>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</si>
  <si>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</si>
  <si>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</si>
  <si>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</si>
  <si>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</si>
  <si>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</si>
  <si>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</si>
  <si>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</si>
  <si>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</si>
  <si>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</si>
  <si>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</si>
  <si>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</si>
  <si>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</si>
  <si>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</si>
  <si>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</si>
  <si>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</si>
  <si>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</si>
  <si>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</si>
  <si>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</si>
  <si>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</si>
  <si>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</si>
  <si>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</si>
  <si>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</si>
  <si>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</si>
  <si>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</si>
  <si>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</si>
  <si>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</si>
  <si>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</si>
  <si>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</si>
  <si>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</si>
  <si>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</si>
  <si>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</si>
  <si>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</si>
  <si>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</si>
  <si>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</si>
  <si>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</si>
  <si>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</si>
  <si>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</si>
  <si>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</si>
  <si>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</si>
  <si>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</si>
  <si>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</si>
  <si>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</si>
  <si>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</si>
  <si>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</si>
  <si>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</si>
  <si>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</si>
  <si>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</si>
  <si>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</si>
  <si>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</si>
  <si>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</si>
  <si>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</si>
  <si>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</si>
  <si>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</si>
  <si>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</si>
  <si>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</si>
  <si>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</si>
  <si>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</si>
  <si>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</si>
  <si>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</si>
  <si>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</si>
  <si>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</si>
  <si>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</si>
  <si>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</si>
  <si>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</si>
  <si>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</si>
  <si>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</si>
  <si>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</si>
  <si>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</si>
  <si>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</si>
  <si>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</si>
  <si>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</si>
  <si>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</si>
  <si>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</si>
  <si>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</si>
  <si>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</si>
  <si>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</si>
  <si>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</si>
  <si>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</si>
  <si>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</si>
  <si>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</si>
  <si>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</si>
  <si>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</si>
  <si>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</si>
  <si>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</si>
  <si>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</si>
  <si>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</si>
  <si>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</si>
  <si>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</si>
  <si>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</si>
  <si>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</si>
  <si>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</si>
  <si>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</si>
  <si>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</si>
  <si>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</si>
  <si>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</si>
  <si>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</si>
  <si>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</si>
  <si>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</si>
  <si>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</si>
  <si>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</si>
  <si>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</si>
  <si>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</si>
  <si>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</si>
  <si>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</si>
  <si>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</si>
  <si>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</si>
  <si>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</si>
  <si>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</si>
  <si>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</si>
  <si>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</si>
  <si>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</si>
  <si>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</si>
  <si>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</si>
  <si>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</si>
  <si>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</si>
  <si>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</si>
  <si>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</si>
  <si>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</si>
  <si>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</si>
  <si>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</si>
  <si>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</si>
  <si>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</si>
  <si>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</si>
  <si>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</si>
  <si>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</si>
  <si>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</si>
  <si>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</si>
  <si>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</si>
  <si>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</si>
  <si>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</si>
  <si>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</si>
  <si>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</si>
  <si>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</si>
  <si>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</si>
  <si>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</si>
  <si>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</si>
  <si>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</si>
  <si>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</si>
  <si>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</si>
  <si>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</si>
  <si>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</si>
  <si>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</si>
  <si>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</si>
  <si>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</si>
  <si>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</si>
  <si>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</si>
  <si>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</si>
  <si>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</si>
  <si>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</si>
  <si>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</si>
  <si>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</si>
  <si>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</si>
  <si>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</si>
  <si>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</si>
  <si>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</si>
  <si>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</si>
  <si>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</si>
  <si>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</si>
  <si>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</si>
  <si>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</si>
  <si>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</si>
  <si>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</si>
  <si>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</si>
  <si>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</si>
  <si>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</si>
  <si>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</si>
  <si>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</si>
  <si>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</si>
  <si>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</si>
  <si>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</si>
  <si>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</si>
  <si>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</si>
  <si>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</si>
  <si>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</si>
  <si>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</si>
  <si>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</si>
  <si>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</si>
  <si>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</si>
  <si>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</si>
  <si>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</si>
  <si>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</si>
  <si>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</si>
  <si>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</si>
  <si>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</si>
  <si>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</si>
  <si>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</si>
  <si>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</si>
  <si>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</si>
  <si>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</si>
  <si>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</si>
  <si>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</si>
  <si>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</si>
  <si>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</si>
  <si>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</si>
  <si>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</si>
  <si>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</si>
  <si>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</si>
  <si>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</si>
  <si>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</si>
  <si>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</si>
  <si>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</si>
  <si>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</si>
  <si>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</si>
  <si>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</si>
  <si>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</si>
  <si>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</si>
  <si>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</si>
  <si>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</si>
  <si>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</si>
  <si>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</si>
  <si>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</si>
  <si>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</si>
  <si>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</si>
  <si>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</si>
  <si>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</si>
  <si>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</si>
  <si>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</si>
  <si>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</si>
  <si>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</si>
  <si>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</si>
  <si>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</si>
  <si>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</si>
  <si>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</si>
  <si>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</si>
  <si>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</si>
  <si>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</si>
  <si>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</si>
  <si>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</si>
  <si>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</si>
  <si>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</si>
  <si>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</si>
  <si>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</si>
  <si>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</si>
  <si>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</si>
  <si>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</si>
  <si>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</si>
  <si>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</si>
  <si>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</si>
  <si>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</si>
  <si>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</si>
  <si>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</si>
  <si>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</si>
  <si>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</si>
  <si>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</si>
  <si>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</si>
  <si>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</si>
  <si>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</si>
  <si>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</si>
  <si>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</si>
  <si>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</si>
  <si>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</si>
  <si>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</si>
  <si>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</si>
  <si>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</si>
  <si>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</si>
  <si>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</si>
  <si>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</si>
  <si>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</si>
  <si>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</si>
  <si>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</si>
  <si>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</si>
  <si>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</si>
  <si>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</si>
  <si>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</si>
  <si>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</si>
  <si>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</si>
  <si>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</si>
  <si>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</si>
  <si>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</si>
  <si>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</si>
  <si>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</si>
  <si>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</si>
  <si>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</si>
  <si>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</si>
  <si>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</si>
  <si>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</si>
  <si>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</si>
  <si>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</si>
  <si>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</si>
  <si>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</si>
  <si>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</si>
  <si>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</si>
  <si>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</si>
  <si>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</si>
  <si>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</si>
  <si>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</si>
  <si>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</si>
  <si>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</si>
  <si>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</si>
  <si>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</si>
  <si>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</si>
  <si>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</si>
  <si>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</si>
  <si>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</si>
  <si>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</si>
  <si>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</si>
  <si>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</si>
  <si>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</si>
  <si>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</si>
  <si>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</si>
  <si>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</si>
  <si>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</si>
  <si>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</si>
  <si>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</si>
  <si>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</si>
  <si>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</si>
  <si>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</si>
  <si>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</si>
  <si>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</si>
  <si>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</si>
  <si>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</si>
  <si>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</si>
  <si>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</si>
  <si>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</si>
  <si>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</si>
  <si>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</si>
  <si>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</si>
  <si>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</si>
  <si>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</si>
  <si>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</si>
  <si>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</si>
  <si>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</si>
  <si>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</si>
  <si>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</si>
  <si>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</si>
  <si>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</si>
  <si>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</si>
  <si>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</si>
  <si>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</si>
  <si>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</si>
  <si>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</si>
  <si>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</si>
  <si>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</si>
  <si>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</si>
  <si>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</si>
  <si>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</si>
  <si>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</si>
  <si>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</si>
  <si>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</si>
  <si>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</si>
  <si>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</si>
  <si>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</si>
  <si>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</si>
  <si>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</si>
  <si>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</si>
  <si>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</si>
  <si>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</si>
  <si>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</si>
  <si>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</si>
  <si>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</si>
  <si>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</si>
  <si>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</si>
  <si>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</si>
  <si>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</si>
  <si>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</si>
  <si>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</si>
  <si>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</si>
  <si>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</si>
  <si>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</si>
  <si>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</si>
  <si>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</si>
  <si>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</si>
  <si>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</si>
  <si>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</si>
  <si>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</si>
  <si>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</si>
  <si>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</si>
  <si>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</si>
  <si>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</si>
  <si>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</si>
  <si>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</si>
  <si>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</si>
  <si>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</si>
  <si>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</si>
  <si>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</si>
  <si>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</si>
  <si>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</si>
  <si>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</si>
  <si>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</si>
  <si>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</si>
  <si>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</si>
  <si>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</si>
  <si>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</si>
  <si>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</si>
  <si>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</si>
  <si>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</si>
  <si>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</si>
  <si>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</si>
  <si>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</si>
  <si>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</si>
  <si>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</si>
  <si>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</si>
  <si>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</si>
  <si>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</si>
  <si>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</si>
  <si>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</si>
  <si>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</si>
  <si>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</si>
  <si>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</si>
  <si>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</si>
  <si>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</si>
  <si>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</si>
  <si>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</si>
  <si>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</si>
  <si>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</si>
  <si>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</si>
  <si>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</si>
  <si>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</si>
  <si>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</si>
  <si>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</si>
  <si>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</si>
  <si>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</si>
  <si>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</si>
  <si>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</si>
  <si>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</si>
  <si>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</si>
  <si>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</si>
  <si>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</si>
  <si>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</si>
  <si>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</si>
  <si>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</si>
  <si>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</si>
  <si>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</si>
  <si>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</si>
  <si>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</si>
  <si>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</si>
  <si>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</si>
  <si>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</si>
  <si>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</si>
  <si>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</si>
  <si>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</si>
  <si>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</si>
  <si>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</si>
  <si>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</si>
  <si>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</si>
  <si>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</si>
  <si>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</si>
  <si>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</si>
  <si>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</si>
  <si>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</si>
  <si>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</si>
  <si>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</si>
  <si>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</si>
  <si>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</si>
  <si>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</si>
  <si>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</si>
  <si>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</si>
  <si>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</si>
  <si>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</si>
  <si>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</si>
  <si>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</si>
  <si>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</si>
  <si>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</si>
  <si>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</si>
  <si>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</si>
  <si>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</si>
  <si>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</si>
  <si>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</si>
  <si>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</si>
  <si>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</si>
  <si>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</si>
  <si>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</si>
  <si>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</si>
  <si>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</si>
  <si>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</si>
  <si>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</si>
  <si>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</si>
  <si>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</si>
  <si>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</si>
  <si>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</si>
  <si>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</si>
  <si>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</si>
  <si>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</si>
  <si>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</si>
  <si>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</si>
  <si>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</si>
  <si>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</si>
  <si>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</si>
  <si>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</si>
  <si>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</si>
  <si>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</si>
  <si>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</si>
  <si>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</si>
  <si>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</si>
  <si>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</si>
  <si>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</si>
  <si>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</si>
  <si>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</si>
  <si>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</si>
  <si>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</si>
  <si>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</si>
  <si>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</si>
  <si>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</si>
  <si>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</si>
  <si>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</si>
  <si>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</si>
  <si>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</si>
  <si>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</si>
  <si>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</si>
  <si>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</si>
  <si>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</si>
  <si>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</si>
  <si>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</si>
  <si>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</si>
  <si>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</si>
  <si>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</si>
  <si>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</si>
  <si>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</si>
  <si>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</si>
  <si>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</si>
  <si>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</si>
  <si>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</si>
  <si>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</si>
  <si>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</si>
  <si>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</si>
  <si>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</si>
  <si>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</si>
  <si>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</si>
  <si>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</si>
  <si>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</si>
  <si>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</si>
  <si>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</si>
  <si>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</si>
  <si>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</si>
  <si>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</si>
  <si>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</si>
  <si>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</si>
  <si>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</si>
  <si>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</si>
  <si>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</si>
  <si>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</si>
  <si>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</si>
  <si>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</si>
  <si>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</si>
  <si>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</si>
  <si>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</si>
  <si>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</si>
  <si>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</si>
  <si>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</si>
  <si>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</si>
  <si>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</si>
  <si>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</si>
  <si>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</si>
  <si>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</si>
  <si>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</si>
  <si>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</si>
  <si>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</si>
  <si>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</si>
  <si>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</si>
  <si>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</si>
  <si>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</si>
  <si>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</si>
  <si>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</si>
  <si>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</si>
  <si>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</si>
  <si>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</si>
  <si>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</si>
  <si>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</si>
  <si>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</si>
  <si>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</si>
  <si>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</si>
  <si>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</si>
  <si>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</si>
  <si>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</si>
  <si>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</si>
  <si>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</si>
  <si>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</si>
  <si>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</si>
  <si>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</si>
  <si>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</si>
  <si>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</si>
  <si>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</si>
  <si>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</si>
  <si>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</si>
  <si>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</si>
  <si>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</si>
  <si>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</si>
  <si>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</si>
  <si>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</si>
  <si>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</si>
  <si>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</si>
  <si>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</si>
  <si>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</si>
  <si>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</si>
  <si>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</si>
  <si>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</si>
  <si>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</si>
  <si>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</si>
  <si>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</si>
  <si>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</si>
  <si>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</si>
  <si>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</si>
  <si>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</si>
  <si>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</si>
  <si>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</si>
  <si>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</si>
  <si>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</si>
  <si>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</si>
  <si>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</si>
  <si>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</si>
  <si>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</si>
  <si>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</si>
  <si>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</si>
  <si>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</si>
  <si>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</si>
  <si>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</si>
  <si>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</si>
  <si>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</si>
  <si>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</si>
  <si>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</si>
  <si>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</si>
  <si>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</si>
  <si>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</si>
  <si>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</si>
  <si>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</si>
  <si>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</si>
  <si>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</si>
  <si>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</si>
  <si>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</si>
  <si>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</si>
  <si>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</si>
  <si>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</si>
  <si>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</si>
  <si>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</si>
  <si>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</si>
  <si>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</si>
  <si>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</si>
  <si>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</si>
  <si>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</si>
  <si>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</si>
  <si>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</si>
  <si>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</si>
  <si>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</si>
  <si>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</si>
  <si>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</si>
  <si>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</si>
  <si>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</si>
  <si>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</si>
  <si>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</si>
  <si>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</si>
  <si>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</si>
  <si>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</si>
  <si>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</si>
  <si>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</si>
  <si>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</si>
  <si>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</si>
  <si>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</si>
  <si>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</si>
  <si>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</si>
  <si>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</si>
  <si>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</si>
  <si>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</si>
  <si>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</si>
  <si>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</si>
  <si>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</si>
  <si>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</si>
  <si>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</si>
  <si>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</si>
  <si>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</si>
  <si>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</si>
  <si>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</si>
  <si>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</si>
  <si>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</si>
  <si>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</si>
  <si>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</si>
  <si>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</si>
  <si>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</si>
  <si>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</si>
  <si>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</si>
  <si>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</si>
  <si>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</si>
  <si>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</si>
  <si>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</si>
  <si>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</si>
  <si>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</si>
  <si>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</si>
  <si>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</si>
  <si>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</si>
  <si>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</si>
  <si>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</si>
  <si>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</si>
  <si>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</si>
  <si>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</si>
  <si>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</si>
  <si>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</si>
  <si>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</si>
  <si>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</si>
  <si>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</si>
  <si>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</si>
  <si>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</si>
  <si>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</si>
  <si>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</si>
  <si>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</si>
  <si>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</si>
  <si>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</si>
  <si>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</si>
  <si>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</si>
  <si>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</si>
  <si>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</si>
  <si>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</si>
  <si>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</si>
  <si>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</si>
  <si>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</si>
  <si>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</si>
  <si>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</si>
  <si>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</si>
  <si>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</si>
  <si>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</si>
  <si>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</si>
  <si>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</si>
  <si>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</si>
  <si>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</si>
  <si>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</si>
  <si>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</si>
  <si>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</si>
  <si>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</si>
  <si>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</si>
  <si>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</si>
  <si>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</si>
  <si>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</si>
  <si>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</si>
  <si>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</si>
  <si>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</si>
  <si>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</si>
  <si>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</si>
  <si>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</si>
  <si>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</si>
  <si>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</si>
  <si>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</si>
  <si>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</si>
  <si>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</si>
  <si>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</si>
  <si>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</si>
  <si>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</si>
  <si>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</si>
  <si>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</si>
  <si>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</si>
  <si>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</si>
  <si>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</si>
  <si>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</si>
  <si>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</si>
  <si>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</si>
  <si>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</si>
  <si>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</si>
  <si>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</si>
  <si>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</si>
  <si>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</si>
  <si>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</si>
  <si>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</si>
  <si>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</si>
  <si>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</si>
  <si>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</si>
  <si>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</si>
  <si>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</si>
  <si>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</si>
  <si>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</si>
  <si>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</si>
  <si>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</si>
  <si>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</si>
  <si>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</si>
  <si>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</si>
  <si>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</si>
  <si>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</si>
  <si>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</si>
  <si>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</si>
  <si>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</si>
  <si>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</si>
  <si>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</si>
  <si>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</si>
  <si>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</si>
  <si>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</si>
  <si>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</si>
  <si>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</si>
  <si>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</si>
  <si>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</si>
  <si>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</si>
  <si>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</si>
  <si>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</si>
  <si>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</si>
  <si>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</si>
  <si>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</si>
  <si>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</si>
  <si>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</si>
  <si>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</si>
  <si>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</si>
  <si>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</si>
  <si>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</si>
  <si>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</si>
  <si>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</si>
  <si>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</si>
  <si>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</si>
  <si>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</si>
  <si>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</si>
  <si>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</si>
  <si>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</si>
  <si>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</si>
  <si>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</si>
  <si>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</si>
  <si>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</si>
  <si>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</si>
  <si>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</si>
  <si>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</si>
  <si>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</si>
  <si>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</si>
  <si>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</si>
  <si>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</si>
  <si>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</si>
  <si>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</si>
  <si>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</si>
  <si>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</si>
  <si>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</si>
  <si>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</si>
  <si>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</si>
  <si>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</si>
  <si>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</si>
  <si>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</si>
  <si>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</si>
  <si>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</si>
  <si>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</si>
  <si>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</si>
  <si>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</si>
  <si>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</si>
  <si>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</si>
  <si>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</si>
  <si>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</si>
  <si>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</si>
  <si>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</si>
  <si>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</si>
  <si>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</si>
  <si>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</si>
  <si>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</si>
  <si>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</si>
  <si>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</si>
  <si>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</si>
  <si>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</si>
  <si>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</si>
  <si>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</si>
  <si>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</si>
  <si>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</si>
  <si>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</si>
  <si>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</si>
  <si>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</si>
  <si>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</si>
  <si>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</si>
  <si>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</si>
  <si>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</si>
  <si>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</si>
  <si>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</si>
  <si>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</si>
  <si>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</si>
  <si>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</si>
  <si>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</si>
  <si>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</si>
  <si>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</si>
  <si>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</si>
  <si>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</si>
  <si>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</si>
  <si>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</si>
  <si>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</si>
  <si>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</si>
  <si>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</si>
  <si>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</si>
  <si>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</si>
  <si>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</si>
  <si>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</si>
  <si>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</si>
  <si>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</si>
  <si>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</si>
  <si>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</si>
  <si>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</si>
  <si>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</si>
  <si>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</si>
  <si>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</si>
  <si>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</si>
  <si>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</si>
  <si>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</si>
  <si>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</si>
  <si>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</si>
  <si>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</si>
  <si>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</si>
  <si>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</si>
  <si>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</si>
  <si>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</si>
  <si>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</si>
  <si>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</si>
  <si>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</si>
  <si>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</si>
  <si>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</si>
  <si>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</si>
  <si>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</si>
  <si>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</si>
  <si>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</si>
  <si>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</si>
  <si>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</si>
  <si>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</si>
  <si>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</si>
  <si>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</si>
  <si>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</si>
  <si>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</si>
  <si>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</si>
  <si>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</si>
  <si>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</si>
  <si>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</si>
  <si>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</si>
  <si>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</si>
  <si>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</si>
  <si>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</si>
  <si>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</si>
  <si>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</si>
  <si>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</si>
  <si>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</si>
  <si>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</si>
  <si>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</si>
  <si>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</si>
  <si>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</si>
  <si>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</si>
  <si>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</si>
  <si>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</si>
  <si>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</si>
  <si>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</si>
  <si>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</si>
  <si>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</si>
  <si>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</si>
  <si>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</si>
  <si>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</si>
  <si>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</si>
  <si>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</si>
  <si>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</si>
  <si>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</si>
  <si>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</si>
  <si>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</si>
  <si>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</si>
  <si>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</si>
  <si>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</si>
  <si>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</si>
  <si>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</si>
  <si>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</si>
  <si>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</si>
  <si>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</si>
  <si>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</si>
  <si>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</si>
  <si>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</si>
  <si>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</si>
  <si>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</si>
  <si>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</si>
  <si>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</si>
  <si>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</si>
  <si>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</si>
  <si>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</si>
  <si>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</si>
  <si>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</si>
  <si>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</si>
  <si>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</si>
  <si>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</si>
  <si>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</si>
  <si>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</si>
  <si>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</si>
  <si>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</si>
  <si>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</si>
  <si>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</si>
  <si>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</si>
  <si>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</si>
  <si>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</si>
  <si>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</si>
  <si>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</si>
  <si>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</si>
  <si>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</si>
  <si>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</si>
  <si>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</si>
  <si>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</si>
  <si>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</si>
  <si>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</si>
  <si>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</si>
  <si>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</si>
  <si>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</si>
  <si>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</si>
  <si>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</si>
  <si>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</si>
  <si>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</si>
  <si>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</si>
  <si>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</si>
  <si>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</si>
  <si>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</si>
  <si>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</si>
  <si>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</si>
  <si>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</si>
  <si>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</si>
  <si>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</si>
  <si>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</si>
  <si>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</si>
  <si>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</si>
  <si>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</si>
  <si>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</si>
  <si>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</si>
  <si>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</si>
  <si>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</si>
  <si>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</si>
  <si>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</si>
  <si>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</si>
  <si>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</si>
  <si>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</si>
  <si>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</si>
  <si>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</si>
  <si>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</si>
  <si>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</si>
  <si>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</si>
  <si>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</si>
  <si>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</si>
  <si>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</si>
  <si>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</si>
  <si>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</si>
  <si>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</si>
  <si>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</si>
  <si>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</si>
  <si>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</si>
  <si>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</si>
  <si>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</si>
  <si>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</si>
  <si>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</si>
  <si>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</si>
  <si>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</si>
  <si>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</si>
  <si>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</si>
  <si>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</si>
  <si>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</si>
  <si>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</si>
  <si>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</si>
  <si>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</si>
  <si>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</si>
  <si>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</si>
  <si>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</si>
  <si>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</si>
  <si>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</si>
  <si>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</si>
  <si>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</si>
  <si>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</si>
  <si>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</si>
  <si>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</si>
  <si>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</si>
  <si>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</si>
  <si>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</si>
  <si>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</si>
  <si>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</si>
  <si>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</si>
  <si>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</si>
  <si>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</si>
  <si>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</si>
  <si>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</si>
  <si>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</si>
  <si>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</si>
  <si>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</si>
  <si>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</si>
  <si>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</si>
  <si>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</si>
  <si>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</si>
  <si>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</si>
  <si>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</si>
  <si>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</si>
  <si>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</si>
  <si>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</si>
  <si>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</si>
  <si>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</si>
  <si>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</si>
  <si>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</si>
  <si>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</si>
  <si>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</si>
  <si>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</si>
  <si>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</si>
  <si>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</si>
  <si>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</si>
  <si>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</si>
  <si>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</si>
  <si>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</si>
  <si>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</si>
  <si>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</si>
  <si>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</si>
  <si>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</si>
  <si>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</si>
  <si>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</si>
  <si>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</si>
  <si>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</si>
  <si>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</si>
  <si>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</si>
  <si>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</si>
  <si>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</si>
  <si>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</si>
  <si>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</si>
  <si>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</si>
  <si>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</si>
  <si>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</si>
  <si>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</si>
  <si>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</si>
  <si>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</si>
  <si>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</si>
  <si>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</si>
  <si>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</si>
  <si>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</si>
  <si>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</si>
  <si>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</si>
  <si>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</si>
  <si>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</si>
  <si>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</si>
  <si>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</si>
  <si>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</si>
  <si>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</si>
  <si>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</si>
  <si>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</si>
  <si>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</si>
  <si>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</si>
  <si>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</si>
  <si>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</si>
  <si>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</si>
  <si>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</si>
  <si>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</si>
  <si>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</si>
  <si>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</si>
  <si>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</si>
  <si>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</si>
  <si>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</si>
  <si>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</si>
  <si>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</si>
  <si>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</si>
  <si>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</si>
  <si>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</si>
  <si>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</si>
  <si>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</si>
  <si>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</si>
  <si>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</si>
  <si>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</si>
  <si>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</si>
  <si>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</si>
  <si>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</si>
  <si>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</si>
  <si>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</si>
  <si>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</si>
  <si>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</si>
  <si>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</si>
  <si>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</si>
  <si>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</si>
  <si>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</si>
  <si>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</si>
  <si>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</si>
  <si>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</si>
  <si>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</si>
  <si>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</si>
  <si>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</si>
  <si>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</si>
  <si>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</si>
  <si>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</si>
  <si>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</si>
  <si>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</si>
  <si>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</si>
  <si>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</si>
  <si>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</si>
  <si>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</si>
  <si>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</si>
  <si>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</si>
  <si>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</si>
  <si>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</si>
  <si>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</si>
  <si>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</si>
  <si>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</si>
  <si>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</si>
  <si>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</si>
  <si>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</si>
  <si>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</si>
  <si>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</si>
  <si>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</si>
  <si>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</si>
  <si>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</si>
  <si>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</si>
  <si>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</si>
  <si>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</si>
  <si>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</si>
  <si>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</si>
  <si>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</si>
  <si>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</si>
  <si>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</si>
  <si>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</si>
  <si>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</si>
  <si>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</si>
  <si>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</si>
  <si>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</si>
  <si>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</si>
  <si>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</si>
  <si>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</si>
  <si>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</si>
  <si>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</si>
  <si>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</si>
  <si>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</si>
  <si>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</si>
  <si>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</si>
  <si>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</si>
  <si>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</si>
  <si>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</si>
  <si>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</si>
  <si>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</si>
  <si>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</si>
  <si>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</si>
  <si>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</si>
  <si>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</si>
  <si>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</si>
  <si>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</si>
  <si>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</si>
  <si>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</si>
  <si>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</si>
  <si>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</si>
  <si>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</si>
  <si>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</si>
  <si>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</si>
  <si>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</si>
  <si>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</si>
  <si>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</si>
  <si>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</si>
  <si>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</si>
  <si>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</si>
  <si>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</si>
  <si>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</si>
  <si>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</si>
  <si>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</si>
  <si>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</si>
  <si>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</si>
  <si>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</si>
  <si>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</si>
  <si>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</si>
  <si>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</si>
  <si>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</si>
  <si>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</si>
  <si>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</si>
  <si>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</si>
  <si>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</si>
  <si>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</si>
  <si>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</si>
  <si>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</si>
  <si>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</si>
  <si>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</si>
  <si>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</si>
  <si>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</si>
  <si>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</si>
  <si>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</si>
  <si>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</si>
  <si>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</si>
  <si>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</si>
  <si>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</si>
  <si>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</si>
  <si>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</si>
  <si>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</si>
  <si>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</si>
  <si>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</si>
  <si>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</si>
  <si>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</si>
  <si>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</si>
  <si>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</si>
  <si>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</si>
  <si>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</si>
  <si>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</si>
  <si>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</si>
  <si>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</si>
  <si>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</si>
  <si>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</si>
  <si>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</si>
  <si>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</si>
  <si>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</si>
  <si>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</si>
  <si>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</si>
  <si>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</si>
  <si>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</si>
  <si>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</si>
  <si>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</si>
  <si>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</si>
  <si>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</si>
  <si>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</si>
  <si>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</si>
  <si>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</si>
  <si>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</si>
  <si>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</si>
  <si>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</si>
  <si>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</si>
  <si>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</si>
  <si>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</si>
  <si>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</si>
  <si>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</si>
  <si>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</si>
  <si>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</si>
  <si>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</si>
  <si>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</si>
  <si>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</si>
  <si>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</si>
  <si>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</si>
  <si>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</si>
  <si>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</si>
  <si>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</si>
  <si>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</si>
  <si>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</si>
  <si>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</si>
  <si>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</si>
  <si>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</si>
  <si>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</si>
  <si>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</si>
  <si>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</si>
  <si>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</si>
  <si>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</si>
  <si>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</si>
  <si>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</si>
  <si>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</si>
  <si>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</si>
  <si>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</si>
  <si>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</si>
  <si>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</si>
  <si>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</si>
  <si>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</si>
  <si>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</si>
  <si>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</si>
  <si>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</si>
  <si>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</si>
  <si>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</si>
  <si>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</si>
  <si>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</si>
  <si>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</si>
  <si>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</si>
  <si>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</si>
  <si>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</si>
  <si>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</si>
  <si>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</si>
  <si>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</si>
  <si>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</si>
  <si>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</si>
  <si>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</si>
  <si>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</si>
  <si>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</si>
  <si>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</si>
  <si>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</si>
  <si>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</si>
  <si>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</si>
  <si>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</si>
  <si>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</si>
  <si>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</si>
  <si>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</si>
  <si>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</si>
  <si>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</si>
  <si>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Part Profit of Rs.40/-</t>
  </si>
  <si>
    <t>Net Gain / Loss  %</t>
  </si>
  <si>
    <t>All charges</t>
  </si>
  <si>
    <t>18500-19000</t>
  </si>
  <si>
    <t>244-249</t>
  </si>
  <si>
    <t>*</t>
  </si>
  <si>
    <t>580-600</t>
  </si>
  <si>
    <t>A</t>
  </si>
  <si>
    <t>Profit of Rs.7/-</t>
  </si>
  <si>
    <t>Profit of Rs.90/-</t>
  </si>
  <si>
    <t>218-220</t>
  </si>
  <si>
    <t>Profit of Rs.80/-</t>
  </si>
  <si>
    <t>880-900</t>
  </si>
  <si>
    <t>COFORGE</t>
  </si>
  <si>
    <t>Part Profit of Rs.8.5/-</t>
  </si>
  <si>
    <t>310-320</t>
  </si>
  <si>
    <t>TCS SEP FUT</t>
  </si>
  <si>
    <t>235-245</t>
  </si>
  <si>
    <t>2400-2500</t>
  </si>
  <si>
    <t xml:space="preserve">SUNPHARMA </t>
  </si>
  <si>
    <t>514-520</t>
  </si>
  <si>
    <t>560-580</t>
  </si>
  <si>
    <t xml:space="preserve">TATACHEM </t>
  </si>
  <si>
    <t>340-350</t>
  </si>
  <si>
    <t xml:space="preserve">BHARTIARTL </t>
  </si>
  <si>
    <t>Loss of Rs.1080/-</t>
  </si>
  <si>
    <t xml:space="preserve">Retail Research Technical Calls &amp; Fundamental Performance Report for the month of September-2020 </t>
  </si>
  <si>
    <t>NIFTY 11400 PE 03-SEP</t>
  </si>
  <si>
    <t>NIFTY SEPT FUT</t>
  </si>
  <si>
    <t xml:space="preserve">ICICIPRULI </t>
  </si>
  <si>
    <t>415-410</t>
  </si>
  <si>
    <t xml:space="preserve">HINDALCO </t>
  </si>
  <si>
    <t>184-182</t>
  </si>
  <si>
    <t xml:space="preserve">ULTRACEMCO </t>
  </si>
  <si>
    <t>4050-4150</t>
  </si>
  <si>
    <t>11300-11250</t>
  </si>
  <si>
    <t>47.50</t>
  </si>
  <si>
    <t>Profit of Rs.15/-</t>
  </si>
  <si>
    <t>Profit of Rs.15.50/-</t>
  </si>
  <si>
    <t>Profit of Rs.65/-</t>
  </si>
  <si>
    <t>Loss of Rs.14/-</t>
  </si>
  <si>
    <t>Profit of Rs.12/-</t>
  </si>
  <si>
    <t>NIFTY 11500 PE 03-SEP</t>
  </si>
  <si>
    <t>TCS 2300 CE SEP</t>
  </si>
  <si>
    <t>75-85</t>
  </si>
  <si>
    <t>15900-16100</t>
  </si>
  <si>
    <t>17000-17500</t>
  </si>
  <si>
    <t>670-680</t>
  </si>
  <si>
    <t>1000-1010</t>
  </si>
  <si>
    <t>Profit of Rs.21.5/-</t>
  </si>
  <si>
    <t>Loss of Rs. 4/-</t>
  </si>
  <si>
    <t>Loss of Rs. 7/-</t>
  </si>
  <si>
    <t>Profit of Rs.26.5/-</t>
  </si>
  <si>
    <t>Loss of Rs.37.5/-</t>
  </si>
  <si>
    <t>BHARTIARTL 570 CE</t>
  </si>
  <si>
    <t>15-16</t>
  </si>
  <si>
    <t>Profit of Rs.2/-</t>
  </si>
  <si>
    <t>1080-1100</t>
  </si>
  <si>
    <t>NIFTY 11450 PE 03-SEP</t>
  </si>
  <si>
    <t>Loss of Rs.11/-</t>
  </si>
  <si>
    <t>Profit of Rs.17.5/-</t>
  </si>
  <si>
    <t>INFY 940 CE SEP</t>
  </si>
  <si>
    <t>Loss of Rs.3.3/-</t>
  </si>
  <si>
    <t>Profit of Rs.1.9/-</t>
  </si>
  <si>
    <t>MARUTI 7000 PE SEP</t>
  </si>
  <si>
    <t>200-250</t>
  </si>
  <si>
    <t>NIFTY 11200 PE 10-SEP</t>
  </si>
  <si>
    <t>80-100</t>
  </si>
  <si>
    <t>Profit of Rs.15.5/-</t>
  </si>
  <si>
    <t>Profit of Rs.6.5/-</t>
  </si>
  <si>
    <t>2220-2250</t>
  </si>
  <si>
    <t>410-405</t>
  </si>
  <si>
    <t>515-518</t>
  </si>
  <si>
    <t>Profit of Rs.3/-</t>
  </si>
  <si>
    <t>100-120</t>
  </si>
  <si>
    <t>Profit of Rs.19.5/-</t>
  </si>
  <si>
    <t>Loss of Rs.19.5/-</t>
  </si>
  <si>
    <t>925-929</t>
  </si>
  <si>
    <t>980-1000</t>
  </si>
  <si>
    <t>Loss of Rs.30/-</t>
  </si>
  <si>
    <t>NIFTY 11300 PE 10-SEP</t>
  </si>
  <si>
    <t>Profit of Rs.17/-</t>
  </si>
  <si>
    <t>Profit of Rs.11.5/-</t>
  </si>
  <si>
    <t>3970-4000</t>
  </si>
  <si>
    <t>TCS 2380 CE SEP</t>
  </si>
  <si>
    <t>Loss of Rs.24/-</t>
  </si>
  <si>
    <t xml:space="preserve">NIFTY 11000 PE 17-SEP </t>
  </si>
  <si>
    <t>120-140</t>
  </si>
  <si>
    <t>Profit of Rs.86/-</t>
  </si>
  <si>
    <t>Loss of Rs. 35/-</t>
  </si>
  <si>
    <t>Loss of Rs.47.5/-</t>
  </si>
  <si>
    <t xml:space="preserve">NIFTY SEPT FUT </t>
  </si>
  <si>
    <t>AMBUJACEM SEPT FUT</t>
  </si>
  <si>
    <t>Profit of Rs.2.75/-</t>
  </si>
  <si>
    <t>410-415</t>
  </si>
  <si>
    <t>440-450</t>
  </si>
  <si>
    <t>1000-1020</t>
  </si>
  <si>
    <t>NIFTY 11350 PE 17-SEP</t>
  </si>
  <si>
    <t>Loss of Rs.42/-</t>
  </si>
  <si>
    <t>423-425</t>
  </si>
  <si>
    <t xml:space="preserve">HCLTECH </t>
  </si>
  <si>
    <t>Profit of Rs.6/-</t>
  </si>
  <si>
    <t>Loss of Rs. 14/-</t>
  </si>
  <si>
    <t>Loss of Rs.115/-</t>
  </si>
  <si>
    <t>Profit of Rs.12.5/-</t>
  </si>
  <si>
    <t>2180-2200</t>
  </si>
  <si>
    <t>Profit of Rs.42.5/-</t>
  </si>
  <si>
    <t>Profit of Rs.10/-</t>
  </si>
  <si>
    <t>Loss of Rs.9.75/-</t>
  </si>
  <si>
    <t>920-930</t>
  </si>
  <si>
    <t>1020-1050</t>
  </si>
  <si>
    <t>250-255</t>
  </si>
  <si>
    <t>Profit of Rs.66/-</t>
  </si>
  <si>
    <t>Profit of Rs.60.5/-</t>
  </si>
  <si>
    <t>660-666</t>
  </si>
  <si>
    <t>79-79.5</t>
  </si>
  <si>
    <t>88-90</t>
  </si>
  <si>
    <t>Part Profit of Rs.35/-</t>
  </si>
  <si>
    <t>700-720</t>
  </si>
  <si>
    <t>140-145</t>
  </si>
  <si>
    <t>Profit of Rs.16/-</t>
  </si>
  <si>
    <t>1050-1060</t>
  </si>
  <si>
    <t>1100-1120</t>
  </si>
  <si>
    <t>197.5-198.5</t>
  </si>
  <si>
    <t>570-580</t>
  </si>
  <si>
    <t>210-212</t>
  </si>
  <si>
    <t>Profit of Rs.3.75/-</t>
  </si>
  <si>
    <t>Profit of Rs.22.5/-</t>
  </si>
  <si>
    <t>Profit of Rs.44/-</t>
  </si>
  <si>
    <t>SHRI RAVINDRA MEDIA VENTURES PRIVATE LIMITED</t>
  </si>
  <si>
    <t>ARYAMAN BROKING LIMITED</t>
  </si>
  <si>
    <t>Loss of Rs. 3.5/-</t>
  </si>
  <si>
    <t xml:space="preserve">NIFTY 11500 PE 17-SEP </t>
  </si>
  <si>
    <t>Loss of Rs.27.5/-</t>
  </si>
  <si>
    <t>BANKNIFTY SEPT FUT</t>
  </si>
  <si>
    <t>22000-21900</t>
  </si>
  <si>
    <t>Profit of Rs.125/-</t>
  </si>
  <si>
    <t>Loss of Rs.110/-</t>
  </si>
  <si>
    <t>DLF 150 PE SEP</t>
  </si>
  <si>
    <t>Loss of Rs.1.2/-</t>
  </si>
  <si>
    <t>5.0-6.0</t>
  </si>
  <si>
    <t>153-154</t>
  </si>
  <si>
    <t>160-162</t>
  </si>
  <si>
    <t>Profit of Rs.30.5/-</t>
  </si>
  <si>
    <t>HAZOOR</t>
  </si>
  <si>
    <t>KEEMTEE FINANCIAL SERVICES LTD</t>
  </si>
  <si>
    <t>EAUGU UDYOG LIMITED</t>
  </si>
  <si>
    <t>JAYANTILAL HANSRAJ LODHA</t>
  </si>
  <si>
    <t>TIGERLOGS</t>
  </si>
  <si>
    <t>NISHIL SURENDRABHAI MARFATIA</t>
  </si>
  <si>
    <t>N.K.SECURITIES</t>
  </si>
  <si>
    <t>Buy&lt;&gt;</t>
  </si>
  <si>
    <t xml:space="preserve"> Profit of Rs.107.5/-</t>
  </si>
  <si>
    <t>Loss of Rs. 21/-</t>
  </si>
  <si>
    <t>1242-1252</t>
  </si>
  <si>
    <t>1350-1380</t>
  </si>
  <si>
    <t>1850-1900</t>
  </si>
  <si>
    <t>Profit of Rs.87.5/-</t>
  </si>
  <si>
    <t>Part Profit of Rs.5/-</t>
  </si>
  <si>
    <t>Part Profit of Rs.10.50/-</t>
  </si>
  <si>
    <t>CHANDNIMACH</t>
  </si>
  <si>
    <t>SUCHITA KEYUR KENIA</t>
  </si>
  <si>
    <t>CHDCHEM</t>
  </si>
  <si>
    <t>AJAY BANSAL</t>
  </si>
  <si>
    <t>FIVEXTRADE</t>
  </si>
  <si>
    <t>PRAVEEN KUMAR</t>
  </si>
  <si>
    <t>GARMNTMNTR</t>
  </si>
  <si>
    <t>VIKRAM JAYANTILAL</t>
  </si>
  <si>
    <t>JAYANTILAL HANSRAJ HUF</t>
  </si>
  <si>
    <t>HAPPSTMNDS</t>
  </si>
  <si>
    <t>MILLENNIUM STOCK BROKING PVT LTD</t>
  </si>
  <si>
    <t>GKN SECURITIES</t>
  </si>
  <si>
    <t>LKPSEC</t>
  </si>
  <si>
    <t>KEYNOTE CAPITALS LIMITED</t>
  </si>
  <si>
    <t>INDIA MAX INVESTMENT FUND LIMITED</t>
  </si>
  <si>
    <t>GROVSNOR INVESTMENT FUND LIMITED</t>
  </si>
  <si>
    <t>MAYUKH</t>
  </si>
  <si>
    <t>RAJESH HARGOVINDDAS JOSHI</t>
  </si>
  <si>
    <t>GAGANBASE VINCOM PVT. LTD.</t>
  </si>
  <si>
    <t>MEDICO</t>
  </si>
  <si>
    <t>OVERSKUD MULTI ASSET MANAGEMENT PRIVATE LIMITED</t>
  </si>
  <si>
    <t>PRANITH REALITIES LLP</t>
  </si>
  <si>
    <t>REGENCY</t>
  </si>
  <si>
    <t>ADARSH TULSHYAN</t>
  </si>
  <si>
    <t>RLFL</t>
  </si>
  <si>
    <t>ALEEMURRA RAHAMAN</t>
  </si>
  <si>
    <t>SISL</t>
  </si>
  <si>
    <t>ARORA AGRO TRADERS</t>
  </si>
  <si>
    <t>NAVEEN GUPTA</t>
  </si>
  <si>
    <t>MEETU GOENKA</t>
  </si>
  <si>
    <t>VMV</t>
  </si>
  <si>
    <t>DHARMENDRASINH SHIVBHA JADEJA</t>
  </si>
  <si>
    <t>YASHPAKKA</t>
  </si>
  <si>
    <t>GREEN APPLE TRUST</t>
  </si>
  <si>
    <t>SUBRAMANIAN SANGEETHA</t>
  </si>
  <si>
    <t>ZPPOLYSA</t>
  </si>
  <si>
    <t>RASHMI PANKAJ BOTHRA</t>
  </si>
  <si>
    <t>ZEESHAN ALI KHAN</t>
  </si>
  <si>
    <t>Happiest Minds Techno Ltd</t>
  </si>
  <si>
    <t>NUMIV RESEARCH PRIVATE LIMITED</t>
  </si>
  <si>
    <t>SMC REAL ESTATE ADVISORS PRIVATE LIMITED</t>
  </si>
  <si>
    <t>PLUTUS WEALTH MANAGEMENT LLP</t>
  </si>
  <si>
    <t>ALPHAGREP SECURITIES PRIVATE LIMITED</t>
  </si>
  <si>
    <t>TWO ROADS TRADING PRIVATE LIMITED</t>
  </si>
  <si>
    <t>ELIXIR WEALTH MANAGEMENT PRIVATE LIMITED</t>
  </si>
  <si>
    <t>McDowell Holdings Limited</t>
  </si>
  <si>
    <t>SURESH  POONATI</t>
  </si>
  <si>
    <t>United Polyfab Guj. Ltd.</t>
  </si>
  <si>
    <t>VINODKUMAR MANGALCHAND MITTAL</t>
  </si>
  <si>
    <t>URMILA NIRMAL MITTAL</t>
  </si>
  <si>
    <t>RADHA VINODKUMAR MITTAL</t>
  </si>
  <si>
    <t>NIRMALKUMAR MANGALCHAND MITTAL</t>
  </si>
  <si>
    <t>KUSUMDEVI SURESHKUMAR MITTAL</t>
  </si>
  <si>
    <t>KAMALADEVI ANILKUMAR MITTAL</t>
  </si>
  <si>
    <t>ANILKUMAR MANGALCHAND MITTAL</t>
  </si>
  <si>
    <t>SURESHKUMAR MITTAL</t>
  </si>
  <si>
    <t>DHANSHREE BARTER PVT LTD</t>
  </si>
  <si>
    <t>Profit of Rs.13.5/-</t>
  </si>
  <si>
    <t>Profit of Rs.5/-</t>
  </si>
</sst>
</file>

<file path=xl/styles.xml><?xml version="1.0" encoding="utf-8"?>
<styleSheet xmlns="http://schemas.openxmlformats.org/spreadsheetml/2006/main">
  <numFmts count="6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56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64" fontId="6" fillId="58" borderId="37" xfId="160" applyFont="1" applyFill="1" applyBorder="1"/>
    <xf numFmtId="164" fontId="8" fillId="58" borderId="37" xfId="160" applyFont="1" applyFill="1" applyBorder="1" applyAlignment="1">
      <alignment horizontal="left"/>
    </xf>
    <xf numFmtId="164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/>
    </xf>
    <xf numFmtId="166" fontId="8" fillId="2" borderId="37" xfId="0" applyNumberFormat="1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6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6" fontId="8" fillId="60" borderId="37" xfId="0" applyNumberFormat="1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6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top"/>
    </xf>
    <xf numFmtId="0" fontId="7" fillId="58" borderId="5" xfId="0" applyFont="1" applyFill="1" applyBorder="1" applyAlignment="1">
      <alignment horizontal="center" vertical="top"/>
    </xf>
    <xf numFmtId="0" fontId="47" fillId="3" borderId="0" xfId="0" applyFont="1" applyFill="1" applyAlignment="1">
      <alignment horizontal="center"/>
    </xf>
    <xf numFmtId="0" fontId="50" fillId="60" borderId="37" xfId="0" applyFont="1" applyFill="1" applyBorder="1"/>
    <xf numFmtId="164" fontId="47" fillId="59" borderId="37" xfId="160" applyFont="1" applyFill="1" applyBorder="1" applyAlignment="1">
      <alignment vertical="top"/>
    </xf>
    <xf numFmtId="166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165" fontId="0" fillId="61" borderId="37" xfId="0" applyNumberFormat="1" applyFill="1" applyBorder="1" applyAlignment="1">
      <alignment horizontal="center" vertical="center"/>
    </xf>
    <xf numFmtId="164" fontId="6" fillId="61" borderId="37" xfId="160" applyFont="1" applyFill="1" applyBorder="1"/>
    <xf numFmtId="164" fontId="8" fillId="61" borderId="37" xfId="160" applyFont="1" applyFill="1" applyBorder="1" applyAlignment="1">
      <alignment horizontal="left" vertical="center"/>
    </xf>
    <xf numFmtId="164" fontId="47" fillId="61" borderId="37" xfId="160" applyFont="1" applyFill="1" applyBorder="1" applyAlignment="1">
      <alignment horizontal="center" vertical="top"/>
    </xf>
    <xf numFmtId="0" fontId="0" fillId="61" borderId="37" xfId="0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top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164" fontId="7" fillId="61" borderId="5" xfId="16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165" fontId="0" fillId="25" borderId="37" xfId="0" applyNumberFormat="1" applyFill="1" applyBorder="1" applyAlignment="1">
      <alignment horizontal="center" vertical="center"/>
    </xf>
    <xf numFmtId="166" fontId="8" fillId="25" borderId="37" xfId="0" applyNumberFormat="1" applyFont="1" applyFill="1" applyBorder="1" applyAlignment="1">
      <alignment horizontal="center" vertical="center"/>
    </xf>
    <xf numFmtId="0" fontId="50" fillId="25" borderId="37" xfId="0" applyFont="1" applyFill="1" applyBorder="1"/>
    <xf numFmtId="0" fontId="8" fillId="25" borderId="37" xfId="0" applyFont="1" applyFill="1" applyBorder="1" applyAlignment="1">
      <alignment horizontal="center" vertical="center"/>
    </xf>
    <xf numFmtId="0" fontId="47" fillId="25" borderId="37" xfId="0" applyFont="1" applyFill="1" applyBorder="1" applyAlignment="1">
      <alignment horizontal="center" vertic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16" fontId="49" fillId="58" borderId="37" xfId="160" applyNumberFormat="1" applyFon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/>
    </xf>
    <xf numFmtId="16" fontId="47" fillId="58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513</xdr:row>
      <xdr:rowOff>89646</xdr:rowOff>
    </xdr:from>
    <xdr:to>
      <xdr:col>12</xdr:col>
      <xdr:colOff>414779</xdr:colOff>
      <xdr:row>519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514</xdr:row>
      <xdr:rowOff>44824</xdr:rowOff>
    </xdr:from>
    <xdr:to>
      <xdr:col>4</xdr:col>
      <xdr:colOff>42581</xdr:colOff>
      <xdr:row>517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44092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44092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45" t="s">
        <v>16</v>
      </c>
      <c r="B9" s="547" t="s">
        <v>17</v>
      </c>
      <c r="C9" s="547" t="s">
        <v>18</v>
      </c>
      <c r="D9" s="274" t="s">
        <v>19</v>
      </c>
      <c r="E9" s="274" t="s">
        <v>20</v>
      </c>
      <c r="F9" s="542" t="s">
        <v>21</v>
      </c>
      <c r="G9" s="543"/>
      <c r="H9" s="544"/>
      <c r="I9" s="542" t="s">
        <v>22</v>
      </c>
      <c r="J9" s="543"/>
      <c r="K9" s="544"/>
      <c r="L9" s="274"/>
      <c r="M9" s="281"/>
      <c r="N9" s="281"/>
      <c r="O9" s="281"/>
    </row>
    <row r="10" spans="1:15" ht="59.25" customHeight="1">
      <c r="A10" s="546"/>
      <c r="B10" s="548" t="s">
        <v>17</v>
      </c>
      <c r="C10" s="548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22391.95</v>
      </c>
      <c r="E11" s="303">
        <v>22417.350000000002</v>
      </c>
      <c r="F11" s="315">
        <v>22274.650000000005</v>
      </c>
      <c r="G11" s="315">
        <v>22157.350000000002</v>
      </c>
      <c r="H11" s="315">
        <v>22014.650000000005</v>
      </c>
      <c r="I11" s="315">
        <v>22534.650000000005</v>
      </c>
      <c r="J11" s="315">
        <v>22677.350000000002</v>
      </c>
      <c r="K11" s="315">
        <v>22794.650000000005</v>
      </c>
      <c r="L11" s="302">
        <v>22560.05</v>
      </c>
      <c r="M11" s="302">
        <v>22300.05</v>
      </c>
      <c r="N11" s="319">
        <v>1990675</v>
      </c>
      <c r="O11" s="320">
        <v>2.9743815226246976E-2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11522.4</v>
      </c>
      <c r="E12" s="316">
        <v>11527.816666666666</v>
      </c>
      <c r="F12" s="317">
        <v>11477.633333333331</v>
      </c>
      <c r="G12" s="317">
        <v>11432.866666666665</v>
      </c>
      <c r="H12" s="317">
        <v>11382.683333333331</v>
      </c>
      <c r="I12" s="317">
        <v>11572.583333333332</v>
      </c>
      <c r="J12" s="317">
        <v>11622.766666666666</v>
      </c>
      <c r="K12" s="317">
        <v>11667.533333333333</v>
      </c>
      <c r="L12" s="304">
        <v>11578</v>
      </c>
      <c r="M12" s="304">
        <v>11483.05</v>
      </c>
      <c r="N12" s="319">
        <v>13060800</v>
      </c>
      <c r="O12" s="320">
        <v>2.3541600713730682E-3</v>
      </c>
    </row>
    <row r="13" spans="1:15" ht="15">
      <c r="A13" s="277">
        <v>3</v>
      </c>
      <c r="B13" s="389" t="s">
        <v>37</v>
      </c>
      <c r="C13" s="277" t="s">
        <v>38</v>
      </c>
      <c r="D13" s="316">
        <v>1409.65</v>
      </c>
      <c r="E13" s="316">
        <v>1404.6333333333332</v>
      </c>
      <c r="F13" s="317">
        <v>1392.4666666666665</v>
      </c>
      <c r="G13" s="317">
        <v>1375.2833333333333</v>
      </c>
      <c r="H13" s="317">
        <v>1363.1166666666666</v>
      </c>
      <c r="I13" s="317">
        <v>1421.8166666666664</v>
      </c>
      <c r="J13" s="317">
        <v>1433.9833333333333</v>
      </c>
      <c r="K13" s="317">
        <v>1451.1666666666663</v>
      </c>
      <c r="L13" s="304">
        <v>1416.8</v>
      </c>
      <c r="M13" s="304">
        <v>1387.45</v>
      </c>
      <c r="N13" s="319">
        <v>2122500</v>
      </c>
      <c r="O13" s="320">
        <v>-8.0770896491987876E-2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294.89999999999998</v>
      </c>
      <c r="E14" s="316">
        <v>295.73333333333335</v>
      </c>
      <c r="F14" s="317">
        <v>292.41666666666669</v>
      </c>
      <c r="G14" s="317">
        <v>289.93333333333334</v>
      </c>
      <c r="H14" s="317">
        <v>286.61666666666667</v>
      </c>
      <c r="I14" s="317">
        <v>298.2166666666667</v>
      </c>
      <c r="J14" s="317">
        <v>301.5333333333333</v>
      </c>
      <c r="K14" s="317">
        <v>304.01666666666671</v>
      </c>
      <c r="L14" s="304">
        <v>299.05</v>
      </c>
      <c r="M14" s="304">
        <v>293.25</v>
      </c>
      <c r="N14" s="319">
        <v>17232000</v>
      </c>
      <c r="O14" s="320">
        <v>-1.1699931176875429E-2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347.3</v>
      </c>
      <c r="E15" s="316">
        <v>349.61666666666662</v>
      </c>
      <c r="F15" s="317">
        <v>343.58333333333326</v>
      </c>
      <c r="G15" s="317">
        <v>339.86666666666662</v>
      </c>
      <c r="H15" s="317">
        <v>333.83333333333326</v>
      </c>
      <c r="I15" s="317">
        <v>353.33333333333326</v>
      </c>
      <c r="J15" s="317">
        <v>359.36666666666667</v>
      </c>
      <c r="K15" s="317">
        <v>363.08333333333326</v>
      </c>
      <c r="L15" s="304">
        <v>355.65</v>
      </c>
      <c r="M15" s="304">
        <v>345.9</v>
      </c>
      <c r="N15" s="319">
        <v>28985000</v>
      </c>
      <c r="O15" s="320">
        <v>2.7676872513405985E-3</v>
      </c>
    </row>
    <row r="16" spans="1:15" ht="15">
      <c r="A16" s="277">
        <v>6</v>
      </c>
      <c r="B16" s="389" t="s">
        <v>44</v>
      </c>
      <c r="C16" s="277" t="s">
        <v>45</v>
      </c>
      <c r="D16" s="316">
        <v>775.8</v>
      </c>
      <c r="E16" s="316">
        <v>773.5333333333333</v>
      </c>
      <c r="F16" s="317">
        <v>765.91666666666663</v>
      </c>
      <c r="G16" s="317">
        <v>756.0333333333333</v>
      </c>
      <c r="H16" s="317">
        <v>748.41666666666663</v>
      </c>
      <c r="I16" s="317">
        <v>783.41666666666663</v>
      </c>
      <c r="J16" s="317">
        <v>791.03333333333342</v>
      </c>
      <c r="K16" s="317">
        <v>800.91666666666663</v>
      </c>
      <c r="L16" s="304">
        <v>781.15</v>
      </c>
      <c r="M16" s="304">
        <v>763.65</v>
      </c>
      <c r="N16" s="319">
        <v>1165000</v>
      </c>
      <c r="O16" s="320">
        <v>3.6476868327402136E-2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220.65</v>
      </c>
      <c r="E17" s="316">
        <v>220.31666666666669</v>
      </c>
      <c r="F17" s="317">
        <v>217.88333333333338</v>
      </c>
      <c r="G17" s="317">
        <v>215.1166666666667</v>
      </c>
      <c r="H17" s="317">
        <v>212.68333333333339</v>
      </c>
      <c r="I17" s="317">
        <v>223.08333333333337</v>
      </c>
      <c r="J17" s="317">
        <v>225.51666666666671</v>
      </c>
      <c r="K17" s="317">
        <v>228.28333333333336</v>
      </c>
      <c r="L17" s="304">
        <v>222.75</v>
      </c>
      <c r="M17" s="304">
        <v>217.55</v>
      </c>
      <c r="N17" s="319">
        <v>13326000</v>
      </c>
      <c r="O17" s="320">
        <v>1.62434225577671E-2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1774.2</v>
      </c>
      <c r="E18" s="316">
        <v>1746.4333333333334</v>
      </c>
      <c r="F18" s="317">
        <v>1710.9166666666667</v>
      </c>
      <c r="G18" s="317">
        <v>1647.6333333333334</v>
      </c>
      <c r="H18" s="317">
        <v>1612.1166666666668</v>
      </c>
      <c r="I18" s="317">
        <v>1809.7166666666667</v>
      </c>
      <c r="J18" s="317">
        <v>1845.2333333333331</v>
      </c>
      <c r="K18" s="317">
        <v>1908.5166666666667</v>
      </c>
      <c r="L18" s="304">
        <v>1781.95</v>
      </c>
      <c r="M18" s="304">
        <v>1683.15</v>
      </c>
      <c r="N18" s="319">
        <v>1146500</v>
      </c>
      <c r="O18" s="320">
        <v>-1.2914334911752045E-2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133.94999999999999</v>
      </c>
      <c r="E19" s="316">
        <v>131.78333333333333</v>
      </c>
      <c r="F19" s="317">
        <v>129.06666666666666</v>
      </c>
      <c r="G19" s="317">
        <v>124.18333333333334</v>
      </c>
      <c r="H19" s="317">
        <v>121.46666666666667</v>
      </c>
      <c r="I19" s="317">
        <v>136.66666666666666</v>
      </c>
      <c r="J19" s="317">
        <v>139.3833333333333</v>
      </c>
      <c r="K19" s="317">
        <v>144.26666666666665</v>
      </c>
      <c r="L19" s="304">
        <v>134.5</v>
      </c>
      <c r="M19" s="304">
        <v>126.9</v>
      </c>
      <c r="N19" s="319">
        <v>9605000</v>
      </c>
      <c r="O19" s="320">
        <v>0.10275545350172216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78.45</v>
      </c>
      <c r="E20" s="316">
        <v>78.3</v>
      </c>
      <c r="F20" s="317">
        <v>77.399999999999991</v>
      </c>
      <c r="G20" s="317">
        <v>76.349999999999994</v>
      </c>
      <c r="H20" s="317">
        <v>75.449999999999989</v>
      </c>
      <c r="I20" s="317">
        <v>79.349999999999994</v>
      </c>
      <c r="J20" s="317">
        <v>80.25</v>
      </c>
      <c r="K20" s="317">
        <v>81.3</v>
      </c>
      <c r="L20" s="304">
        <v>79.2</v>
      </c>
      <c r="M20" s="304">
        <v>77.25</v>
      </c>
      <c r="N20" s="319">
        <v>30033000</v>
      </c>
      <c r="O20" s="320">
        <v>-3.9712230215827336E-2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2015.2</v>
      </c>
      <c r="E21" s="316">
        <v>2023.5666666666666</v>
      </c>
      <c r="F21" s="317">
        <v>1997.333333333333</v>
      </c>
      <c r="G21" s="317">
        <v>1979.4666666666665</v>
      </c>
      <c r="H21" s="317">
        <v>1953.2333333333329</v>
      </c>
      <c r="I21" s="317">
        <v>2041.4333333333332</v>
      </c>
      <c r="J21" s="317">
        <v>2067.666666666667</v>
      </c>
      <c r="K21" s="317">
        <v>2085.5333333333333</v>
      </c>
      <c r="L21" s="304">
        <v>2049.8000000000002</v>
      </c>
      <c r="M21" s="304">
        <v>2005.7</v>
      </c>
      <c r="N21" s="319">
        <v>3567300</v>
      </c>
      <c r="O21" s="320">
        <v>-2.6002348599228316E-3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812.35</v>
      </c>
      <c r="E22" s="316">
        <v>814.7833333333333</v>
      </c>
      <c r="F22" s="317">
        <v>802.56666666666661</v>
      </c>
      <c r="G22" s="317">
        <v>792.7833333333333</v>
      </c>
      <c r="H22" s="317">
        <v>780.56666666666661</v>
      </c>
      <c r="I22" s="317">
        <v>824.56666666666661</v>
      </c>
      <c r="J22" s="317">
        <v>836.7833333333333</v>
      </c>
      <c r="K22" s="317">
        <v>846.56666666666661</v>
      </c>
      <c r="L22" s="304">
        <v>827</v>
      </c>
      <c r="M22" s="304">
        <v>805</v>
      </c>
      <c r="N22" s="319">
        <v>14721200</v>
      </c>
      <c r="O22" s="320">
        <v>-5.9077690070627339E-2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444.05</v>
      </c>
      <c r="E23" s="316">
        <v>443.45</v>
      </c>
      <c r="F23" s="317">
        <v>440</v>
      </c>
      <c r="G23" s="317">
        <v>435.95</v>
      </c>
      <c r="H23" s="317">
        <v>432.5</v>
      </c>
      <c r="I23" s="317">
        <v>447.5</v>
      </c>
      <c r="J23" s="317">
        <v>450.94999999999993</v>
      </c>
      <c r="K23" s="317">
        <v>455</v>
      </c>
      <c r="L23" s="304">
        <v>446.9</v>
      </c>
      <c r="M23" s="304">
        <v>439.4</v>
      </c>
      <c r="N23" s="319">
        <v>56235600</v>
      </c>
      <c r="O23" s="320">
        <v>2.2456050301552675E-3</v>
      </c>
    </row>
    <row r="24" spans="1:15" ht="15">
      <c r="A24" s="277">
        <v>14</v>
      </c>
      <c r="B24" s="389" t="s">
        <v>44</v>
      </c>
      <c r="C24" s="277" t="s">
        <v>56</v>
      </c>
      <c r="D24" s="316">
        <v>3020.85</v>
      </c>
      <c r="E24" s="316">
        <v>3012.5666666666671</v>
      </c>
      <c r="F24" s="317">
        <v>2995.3333333333339</v>
      </c>
      <c r="G24" s="317">
        <v>2969.8166666666671</v>
      </c>
      <c r="H24" s="317">
        <v>2952.5833333333339</v>
      </c>
      <c r="I24" s="317">
        <v>3038.0833333333339</v>
      </c>
      <c r="J24" s="317">
        <v>3055.3166666666666</v>
      </c>
      <c r="K24" s="317">
        <v>3080.8333333333339</v>
      </c>
      <c r="L24" s="304">
        <v>3029.8</v>
      </c>
      <c r="M24" s="304">
        <v>2987.05</v>
      </c>
      <c r="N24" s="319">
        <v>1525000</v>
      </c>
      <c r="O24" s="320">
        <v>2.4650780608052587E-3</v>
      </c>
    </row>
    <row r="25" spans="1:15" ht="15">
      <c r="A25" s="277">
        <v>15</v>
      </c>
      <c r="B25" s="389" t="s">
        <v>57</v>
      </c>
      <c r="C25" s="277" t="s">
        <v>58</v>
      </c>
      <c r="D25" s="316">
        <v>6024.05</v>
      </c>
      <c r="E25" s="316">
        <v>6057.3499999999995</v>
      </c>
      <c r="F25" s="317">
        <v>5972.6999999999989</v>
      </c>
      <c r="G25" s="317">
        <v>5921.3499999999995</v>
      </c>
      <c r="H25" s="317">
        <v>5836.6999999999989</v>
      </c>
      <c r="I25" s="317">
        <v>6108.6999999999989</v>
      </c>
      <c r="J25" s="317">
        <v>6193.3499999999985</v>
      </c>
      <c r="K25" s="317">
        <v>6244.6999999999989</v>
      </c>
      <c r="L25" s="304">
        <v>6142</v>
      </c>
      <c r="M25" s="304">
        <v>6006</v>
      </c>
      <c r="N25" s="319">
        <v>858250</v>
      </c>
      <c r="O25" s="320">
        <v>9.1921119592875314E-2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3481.3</v>
      </c>
      <c r="E26" s="316">
        <v>3487.1666666666665</v>
      </c>
      <c r="F26" s="317">
        <v>3449.583333333333</v>
      </c>
      <c r="G26" s="317">
        <v>3417.8666666666663</v>
      </c>
      <c r="H26" s="317">
        <v>3380.2833333333328</v>
      </c>
      <c r="I26" s="317">
        <v>3518.8833333333332</v>
      </c>
      <c r="J26" s="317">
        <v>3556.4666666666662</v>
      </c>
      <c r="K26" s="317">
        <v>3588.1833333333334</v>
      </c>
      <c r="L26" s="304">
        <v>3524.75</v>
      </c>
      <c r="M26" s="304">
        <v>3455.45</v>
      </c>
      <c r="N26" s="319">
        <v>5392500</v>
      </c>
      <c r="O26" s="320">
        <v>5.657604702424688E-2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1385.35</v>
      </c>
      <c r="E27" s="316">
        <v>1380.1833333333334</v>
      </c>
      <c r="F27" s="317">
        <v>1367.3666666666668</v>
      </c>
      <c r="G27" s="317">
        <v>1349.3833333333334</v>
      </c>
      <c r="H27" s="317">
        <v>1336.5666666666668</v>
      </c>
      <c r="I27" s="317">
        <v>1398.1666666666667</v>
      </c>
      <c r="J27" s="317">
        <v>1410.9833333333333</v>
      </c>
      <c r="K27" s="317">
        <v>1428.9666666666667</v>
      </c>
      <c r="L27" s="304">
        <v>1393</v>
      </c>
      <c r="M27" s="304">
        <v>1362.2</v>
      </c>
      <c r="N27" s="319">
        <v>1653600</v>
      </c>
      <c r="O27" s="320">
        <v>2.4281466798810703E-2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305.85000000000002</v>
      </c>
      <c r="E28" s="316">
        <v>305.59999999999997</v>
      </c>
      <c r="F28" s="317">
        <v>301.44999999999993</v>
      </c>
      <c r="G28" s="317">
        <v>297.04999999999995</v>
      </c>
      <c r="H28" s="317">
        <v>292.89999999999992</v>
      </c>
      <c r="I28" s="317">
        <v>309.99999999999994</v>
      </c>
      <c r="J28" s="317">
        <v>314.14999999999992</v>
      </c>
      <c r="K28" s="317">
        <v>318.54999999999995</v>
      </c>
      <c r="L28" s="304">
        <v>309.75</v>
      </c>
      <c r="M28" s="304">
        <v>301.2</v>
      </c>
      <c r="N28" s="319">
        <v>19288800</v>
      </c>
      <c r="O28" s="320">
        <v>8.8495575221238937E-3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45.85</v>
      </c>
      <c r="E29" s="316">
        <v>45.966666666666661</v>
      </c>
      <c r="F29" s="317">
        <v>45.683333333333323</v>
      </c>
      <c r="G29" s="317">
        <v>45.516666666666659</v>
      </c>
      <c r="H29" s="317">
        <v>45.23333333333332</v>
      </c>
      <c r="I29" s="317">
        <v>46.133333333333326</v>
      </c>
      <c r="J29" s="317">
        <v>46.416666666666671</v>
      </c>
      <c r="K29" s="317">
        <v>46.583333333333329</v>
      </c>
      <c r="L29" s="304">
        <v>46.25</v>
      </c>
      <c r="M29" s="304">
        <v>45.8</v>
      </c>
      <c r="N29" s="319">
        <v>49421400</v>
      </c>
      <c r="O29" s="320">
        <v>-1.8723542819928361E-2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1335.4</v>
      </c>
      <c r="E30" s="316">
        <v>1334.6333333333334</v>
      </c>
      <c r="F30" s="317">
        <v>1319.8166666666668</v>
      </c>
      <c r="G30" s="317">
        <v>1304.2333333333333</v>
      </c>
      <c r="H30" s="317">
        <v>1289.4166666666667</v>
      </c>
      <c r="I30" s="317">
        <v>1350.2166666666669</v>
      </c>
      <c r="J30" s="317">
        <v>1365.0333333333335</v>
      </c>
      <c r="K30" s="317">
        <v>1380.616666666667</v>
      </c>
      <c r="L30" s="304">
        <v>1349.45</v>
      </c>
      <c r="M30" s="304">
        <v>1319.05</v>
      </c>
      <c r="N30" s="319">
        <v>2276450</v>
      </c>
      <c r="O30" s="320">
        <v>3.2942350885949587E-2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103.85</v>
      </c>
      <c r="E31" s="316">
        <v>103.89999999999999</v>
      </c>
      <c r="F31" s="317">
        <v>102.79999999999998</v>
      </c>
      <c r="G31" s="317">
        <v>101.74999999999999</v>
      </c>
      <c r="H31" s="317">
        <v>100.64999999999998</v>
      </c>
      <c r="I31" s="317">
        <v>104.94999999999999</v>
      </c>
      <c r="J31" s="317">
        <v>106.04999999999998</v>
      </c>
      <c r="K31" s="317">
        <v>107.1</v>
      </c>
      <c r="L31" s="304">
        <v>105</v>
      </c>
      <c r="M31" s="304">
        <v>102.85</v>
      </c>
      <c r="N31" s="319">
        <v>35750400</v>
      </c>
      <c r="O31" s="320">
        <v>-1.697792869269949E-3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579.45000000000005</v>
      </c>
      <c r="E32" s="316">
        <v>582.26666666666665</v>
      </c>
      <c r="F32" s="317">
        <v>575.98333333333335</v>
      </c>
      <c r="G32" s="317">
        <v>572.51666666666665</v>
      </c>
      <c r="H32" s="317">
        <v>566.23333333333335</v>
      </c>
      <c r="I32" s="317">
        <v>585.73333333333335</v>
      </c>
      <c r="J32" s="317">
        <v>592.01666666666665</v>
      </c>
      <c r="K32" s="317">
        <v>595.48333333333335</v>
      </c>
      <c r="L32" s="304">
        <v>588.54999999999995</v>
      </c>
      <c r="M32" s="304">
        <v>578.79999999999995</v>
      </c>
      <c r="N32" s="319">
        <v>3016200</v>
      </c>
      <c r="O32" s="320">
        <v>-7.9594790159189573E-3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479.65</v>
      </c>
      <c r="E33" s="316">
        <v>477.5333333333333</v>
      </c>
      <c r="F33" s="317">
        <v>471.56666666666661</v>
      </c>
      <c r="G33" s="317">
        <v>463.48333333333329</v>
      </c>
      <c r="H33" s="317">
        <v>457.51666666666659</v>
      </c>
      <c r="I33" s="317">
        <v>485.61666666666662</v>
      </c>
      <c r="J33" s="317">
        <v>491.58333333333331</v>
      </c>
      <c r="K33" s="317">
        <v>499.66666666666663</v>
      </c>
      <c r="L33" s="304">
        <v>483.5</v>
      </c>
      <c r="M33" s="304">
        <v>469.45</v>
      </c>
      <c r="N33" s="319">
        <v>6657000</v>
      </c>
      <c r="O33" s="320">
        <v>4.7543581616481777E-3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480.35</v>
      </c>
      <c r="E34" s="316">
        <v>479.34999999999997</v>
      </c>
      <c r="F34" s="317">
        <v>475.54999999999995</v>
      </c>
      <c r="G34" s="317">
        <v>470.75</v>
      </c>
      <c r="H34" s="317">
        <v>466.95</v>
      </c>
      <c r="I34" s="317">
        <v>484.14999999999992</v>
      </c>
      <c r="J34" s="317">
        <v>487.95</v>
      </c>
      <c r="K34" s="317">
        <v>492.74999999999989</v>
      </c>
      <c r="L34" s="304">
        <v>483.15</v>
      </c>
      <c r="M34" s="304">
        <v>474.55</v>
      </c>
      <c r="N34" s="319">
        <v>141516354</v>
      </c>
      <c r="O34" s="320">
        <v>1.7853101327333483E-2</v>
      </c>
    </row>
    <row r="35" spans="1:15" ht="15">
      <c r="A35" s="277">
        <v>25</v>
      </c>
      <c r="B35" s="389" t="s">
        <v>64</v>
      </c>
      <c r="C35" s="277" t="s">
        <v>70</v>
      </c>
      <c r="D35" s="316">
        <v>35.200000000000003</v>
      </c>
      <c r="E35" s="316">
        <v>35.266666666666666</v>
      </c>
      <c r="F35" s="317">
        <v>34.883333333333333</v>
      </c>
      <c r="G35" s="317">
        <v>34.56666666666667</v>
      </c>
      <c r="H35" s="317">
        <v>34.183333333333337</v>
      </c>
      <c r="I35" s="317">
        <v>35.583333333333329</v>
      </c>
      <c r="J35" s="317">
        <v>35.966666666666654</v>
      </c>
      <c r="K35" s="317">
        <v>36.283333333333324</v>
      </c>
      <c r="L35" s="304">
        <v>35.65</v>
      </c>
      <c r="M35" s="304">
        <v>34.950000000000003</v>
      </c>
      <c r="N35" s="319">
        <v>57099000</v>
      </c>
      <c r="O35" s="320">
        <v>-1.7702312138728325E-2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443.35</v>
      </c>
      <c r="E36" s="316">
        <v>440.4666666666667</v>
      </c>
      <c r="F36" s="317">
        <v>435.58333333333337</v>
      </c>
      <c r="G36" s="317">
        <v>427.81666666666666</v>
      </c>
      <c r="H36" s="317">
        <v>422.93333333333334</v>
      </c>
      <c r="I36" s="317">
        <v>448.23333333333341</v>
      </c>
      <c r="J36" s="317">
        <v>453.11666666666673</v>
      </c>
      <c r="K36" s="317">
        <v>460.88333333333344</v>
      </c>
      <c r="L36" s="304">
        <v>445.35</v>
      </c>
      <c r="M36" s="304">
        <v>432.7</v>
      </c>
      <c r="N36" s="319">
        <v>14064500</v>
      </c>
      <c r="O36" s="320">
        <v>-1.0197474910974426E-2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13003.25</v>
      </c>
      <c r="E37" s="316">
        <v>12954.949999999999</v>
      </c>
      <c r="F37" s="317">
        <v>12808.449999999997</v>
      </c>
      <c r="G37" s="317">
        <v>12613.649999999998</v>
      </c>
      <c r="H37" s="317">
        <v>12467.149999999996</v>
      </c>
      <c r="I37" s="317">
        <v>13149.749999999998</v>
      </c>
      <c r="J37" s="317">
        <v>13296.250000000002</v>
      </c>
      <c r="K37" s="317">
        <v>13491.05</v>
      </c>
      <c r="L37" s="304">
        <v>13101.45</v>
      </c>
      <c r="M37" s="304">
        <v>12760.15</v>
      </c>
      <c r="N37" s="319">
        <v>96600</v>
      </c>
      <c r="O37" s="320">
        <v>1.8450184501845018E-2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417.15</v>
      </c>
      <c r="E38" s="316">
        <v>416.7166666666667</v>
      </c>
      <c r="F38" s="317">
        <v>413.03333333333342</v>
      </c>
      <c r="G38" s="317">
        <v>408.91666666666674</v>
      </c>
      <c r="H38" s="317">
        <v>405.23333333333346</v>
      </c>
      <c r="I38" s="317">
        <v>420.83333333333337</v>
      </c>
      <c r="J38" s="317">
        <v>424.51666666666665</v>
      </c>
      <c r="K38" s="317">
        <v>428.63333333333333</v>
      </c>
      <c r="L38" s="304">
        <v>420.4</v>
      </c>
      <c r="M38" s="304">
        <v>412.6</v>
      </c>
      <c r="N38" s="319">
        <v>23551200</v>
      </c>
      <c r="O38" s="320">
        <v>2.991183879093199E-2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3823.3</v>
      </c>
      <c r="E39" s="316">
        <v>3841.3500000000004</v>
      </c>
      <c r="F39" s="317">
        <v>3790.3000000000006</v>
      </c>
      <c r="G39" s="317">
        <v>3757.3</v>
      </c>
      <c r="H39" s="317">
        <v>3706.2500000000005</v>
      </c>
      <c r="I39" s="317">
        <v>3874.3500000000008</v>
      </c>
      <c r="J39" s="317">
        <v>3925.4</v>
      </c>
      <c r="K39" s="317">
        <v>3958.400000000001</v>
      </c>
      <c r="L39" s="304">
        <v>3892.4</v>
      </c>
      <c r="M39" s="304">
        <v>3808.35</v>
      </c>
      <c r="N39" s="319">
        <v>1068400</v>
      </c>
      <c r="O39" s="320">
        <v>-3.4171035979027299E-2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394.4</v>
      </c>
      <c r="E40" s="316">
        <v>391.8</v>
      </c>
      <c r="F40" s="317">
        <v>386.70000000000005</v>
      </c>
      <c r="G40" s="317">
        <v>379.00000000000006</v>
      </c>
      <c r="H40" s="317">
        <v>373.90000000000009</v>
      </c>
      <c r="I40" s="317">
        <v>399.5</v>
      </c>
      <c r="J40" s="317">
        <v>404.6</v>
      </c>
      <c r="K40" s="317">
        <v>412.29999999999995</v>
      </c>
      <c r="L40" s="304">
        <v>396.9</v>
      </c>
      <c r="M40" s="304">
        <v>384.1</v>
      </c>
      <c r="N40" s="319">
        <v>9231200</v>
      </c>
      <c r="O40" s="320">
        <v>-2.9826589595375722E-2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99.35</v>
      </c>
      <c r="E41" s="316">
        <v>99.066666666666663</v>
      </c>
      <c r="F41" s="317">
        <v>98.333333333333329</v>
      </c>
      <c r="G41" s="317">
        <v>97.316666666666663</v>
      </c>
      <c r="H41" s="317">
        <v>96.583333333333329</v>
      </c>
      <c r="I41" s="317">
        <v>100.08333333333333</v>
      </c>
      <c r="J41" s="317">
        <v>100.81666666666668</v>
      </c>
      <c r="K41" s="317">
        <v>101.83333333333333</v>
      </c>
      <c r="L41" s="304">
        <v>99.8</v>
      </c>
      <c r="M41" s="304">
        <v>98.05</v>
      </c>
      <c r="N41" s="319">
        <v>11915000</v>
      </c>
      <c r="O41" s="320">
        <v>-6.6694456023343061E-3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238.75</v>
      </c>
      <c r="E42" s="316">
        <v>239.29999999999998</v>
      </c>
      <c r="F42" s="317">
        <v>235.64999999999998</v>
      </c>
      <c r="G42" s="317">
        <v>232.54999999999998</v>
      </c>
      <c r="H42" s="317">
        <v>228.89999999999998</v>
      </c>
      <c r="I42" s="317">
        <v>242.39999999999998</v>
      </c>
      <c r="J42" s="317">
        <v>246.05</v>
      </c>
      <c r="K42" s="317">
        <v>249.14999999999998</v>
      </c>
      <c r="L42" s="304">
        <v>242.95</v>
      </c>
      <c r="M42" s="304">
        <v>236.2</v>
      </c>
      <c r="N42" s="319">
        <v>5890000</v>
      </c>
      <c r="O42" s="320">
        <v>3.8346825734980826E-3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752.9</v>
      </c>
      <c r="E43" s="316">
        <v>754.41666666666663</v>
      </c>
      <c r="F43" s="317">
        <v>745.93333333333328</v>
      </c>
      <c r="G43" s="317">
        <v>738.9666666666667</v>
      </c>
      <c r="H43" s="317">
        <v>730.48333333333335</v>
      </c>
      <c r="I43" s="317">
        <v>761.38333333333321</v>
      </c>
      <c r="J43" s="317">
        <v>769.86666666666656</v>
      </c>
      <c r="K43" s="317">
        <v>776.83333333333314</v>
      </c>
      <c r="L43" s="304">
        <v>762.9</v>
      </c>
      <c r="M43" s="304">
        <v>747.45</v>
      </c>
      <c r="N43" s="319">
        <v>14638000</v>
      </c>
      <c r="O43" s="320">
        <v>2.0468096467028568E-3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124.75</v>
      </c>
      <c r="E44" s="316">
        <v>124.89999999999999</v>
      </c>
      <c r="F44" s="317">
        <v>123.54999999999998</v>
      </c>
      <c r="G44" s="317">
        <v>122.35</v>
      </c>
      <c r="H44" s="317">
        <v>120.99999999999999</v>
      </c>
      <c r="I44" s="317">
        <v>126.09999999999998</v>
      </c>
      <c r="J44" s="317">
        <v>127.44999999999997</v>
      </c>
      <c r="K44" s="317">
        <v>128.64999999999998</v>
      </c>
      <c r="L44" s="304">
        <v>126.25</v>
      </c>
      <c r="M44" s="304">
        <v>123.7</v>
      </c>
      <c r="N44" s="319">
        <v>44092900</v>
      </c>
      <c r="O44" s="320">
        <v>3.3474980487381838E-2</v>
      </c>
    </row>
    <row r="45" spans="1:15" ht="15">
      <c r="A45" s="277">
        <v>35</v>
      </c>
      <c r="B45" s="430" t="s">
        <v>107</v>
      </c>
      <c r="C45" s="277" t="s">
        <v>3642</v>
      </c>
      <c r="D45" s="316">
        <v>2258.65</v>
      </c>
      <c r="E45" s="316">
        <v>2232.8833333333332</v>
      </c>
      <c r="F45" s="317">
        <v>2190.7666666666664</v>
      </c>
      <c r="G45" s="317">
        <v>2122.8833333333332</v>
      </c>
      <c r="H45" s="317">
        <v>2080.7666666666664</v>
      </c>
      <c r="I45" s="317">
        <v>2300.7666666666664</v>
      </c>
      <c r="J45" s="317">
        <v>2342.8833333333332</v>
      </c>
      <c r="K45" s="317">
        <v>2410.7666666666664</v>
      </c>
      <c r="L45" s="304">
        <v>2275</v>
      </c>
      <c r="M45" s="304">
        <v>2165</v>
      </c>
      <c r="N45" s="319">
        <v>586125</v>
      </c>
      <c r="O45" s="320">
        <v>3.0323005932762031E-2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1402.45</v>
      </c>
      <c r="E46" s="316">
        <v>1406.8</v>
      </c>
      <c r="F46" s="317">
        <v>1392.25</v>
      </c>
      <c r="G46" s="317">
        <v>1382.05</v>
      </c>
      <c r="H46" s="317">
        <v>1367.5</v>
      </c>
      <c r="I46" s="317">
        <v>1417</v>
      </c>
      <c r="J46" s="317">
        <v>1431.5499999999997</v>
      </c>
      <c r="K46" s="317">
        <v>1441.75</v>
      </c>
      <c r="L46" s="304">
        <v>1421.35</v>
      </c>
      <c r="M46" s="304">
        <v>1396.6</v>
      </c>
      <c r="N46" s="319">
        <v>2562700</v>
      </c>
      <c r="O46" s="320">
        <v>7.7071290944123313E-3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386.7</v>
      </c>
      <c r="E47" s="316">
        <v>386.76666666666671</v>
      </c>
      <c r="F47" s="317">
        <v>382.78333333333342</v>
      </c>
      <c r="G47" s="317">
        <v>378.86666666666673</v>
      </c>
      <c r="H47" s="317">
        <v>374.88333333333344</v>
      </c>
      <c r="I47" s="317">
        <v>390.68333333333339</v>
      </c>
      <c r="J47" s="317">
        <v>394.66666666666663</v>
      </c>
      <c r="K47" s="317">
        <v>398.58333333333337</v>
      </c>
      <c r="L47" s="304">
        <v>390.75</v>
      </c>
      <c r="M47" s="304">
        <v>382.85</v>
      </c>
      <c r="N47" s="319">
        <v>7002240</v>
      </c>
      <c r="O47" s="320">
        <v>6.7009157918248826E-4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487.05</v>
      </c>
      <c r="E48" s="316">
        <v>484.18333333333334</v>
      </c>
      <c r="F48" s="317">
        <v>478.11666666666667</v>
      </c>
      <c r="G48" s="317">
        <v>469.18333333333334</v>
      </c>
      <c r="H48" s="317">
        <v>463.11666666666667</v>
      </c>
      <c r="I48" s="317">
        <v>493.11666666666667</v>
      </c>
      <c r="J48" s="317">
        <v>499.18333333333339</v>
      </c>
      <c r="K48" s="317">
        <v>508.11666666666667</v>
      </c>
      <c r="L48" s="304">
        <v>490.25</v>
      </c>
      <c r="M48" s="304">
        <v>475.25</v>
      </c>
      <c r="N48" s="319">
        <v>2346000</v>
      </c>
      <c r="O48" s="320">
        <v>-4.6806435884934182E-2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504.25</v>
      </c>
      <c r="E49" s="316">
        <v>506.06666666666666</v>
      </c>
      <c r="F49" s="317">
        <v>501.13333333333333</v>
      </c>
      <c r="G49" s="317">
        <v>498.01666666666665</v>
      </c>
      <c r="H49" s="317">
        <v>493.08333333333331</v>
      </c>
      <c r="I49" s="317">
        <v>509.18333333333334</v>
      </c>
      <c r="J49" s="317">
        <v>514.11666666666656</v>
      </c>
      <c r="K49" s="317">
        <v>517.23333333333335</v>
      </c>
      <c r="L49" s="304">
        <v>511</v>
      </c>
      <c r="M49" s="304">
        <v>502.95</v>
      </c>
      <c r="N49" s="319">
        <v>9925000</v>
      </c>
      <c r="O49" s="320">
        <v>1.2367716435037613E-2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3222.7</v>
      </c>
      <c r="E50" s="316">
        <v>3234.0166666666664</v>
      </c>
      <c r="F50" s="317">
        <v>3198.0333333333328</v>
      </c>
      <c r="G50" s="317">
        <v>3173.3666666666663</v>
      </c>
      <c r="H50" s="317">
        <v>3137.3833333333328</v>
      </c>
      <c r="I50" s="317">
        <v>3258.6833333333329</v>
      </c>
      <c r="J50" s="317">
        <v>3294.6666666666665</v>
      </c>
      <c r="K50" s="317">
        <v>3319.333333333333</v>
      </c>
      <c r="L50" s="304">
        <v>3270</v>
      </c>
      <c r="M50" s="304">
        <v>3209.35</v>
      </c>
      <c r="N50" s="319">
        <v>3330000</v>
      </c>
      <c r="O50" s="320">
        <v>1.4007308160779537E-2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157</v>
      </c>
      <c r="E51" s="316">
        <v>158.96666666666667</v>
      </c>
      <c r="F51" s="317">
        <v>154.53333333333333</v>
      </c>
      <c r="G51" s="317">
        <v>152.06666666666666</v>
      </c>
      <c r="H51" s="317">
        <v>147.63333333333333</v>
      </c>
      <c r="I51" s="317">
        <v>161.43333333333334</v>
      </c>
      <c r="J51" s="317">
        <v>165.86666666666667</v>
      </c>
      <c r="K51" s="317">
        <v>168.33333333333334</v>
      </c>
      <c r="L51" s="304">
        <v>163.4</v>
      </c>
      <c r="M51" s="304">
        <v>156.5</v>
      </c>
      <c r="N51" s="319">
        <v>30967200</v>
      </c>
      <c r="O51" s="320">
        <v>-2.736318407960199E-2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4827.25</v>
      </c>
      <c r="E52" s="316">
        <v>4774.7833333333338</v>
      </c>
      <c r="F52" s="317">
        <v>4708.4666666666672</v>
      </c>
      <c r="G52" s="317">
        <v>4589.6833333333334</v>
      </c>
      <c r="H52" s="317">
        <v>4523.3666666666668</v>
      </c>
      <c r="I52" s="317">
        <v>4893.5666666666675</v>
      </c>
      <c r="J52" s="317">
        <v>4959.883333333335</v>
      </c>
      <c r="K52" s="317">
        <v>5078.6666666666679</v>
      </c>
      <c r="L52" s="304">
        <v>4841.1000000000004</v>
      </c>
      <c r="M52" s="304">
        <v>4656</v>
      </c>
      <c r="N52" s="319">
        <v>3005250</v>
      </c>
      <c r="O52" s="320">
        <v>-2.284181433913185E-2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2152.8000000000002</v>
      </c>
      <c r="E53" s="316">
        <v>2148.5499999999997</v>
      </c>
      <c r="F53" s="317">
        <v>2132.2499999999995</v>
      </c>
      <c r="G53" s="317">
        <v>2111.6999999999998</v>
      </c>
      <c r="H53" s="317">
        <v>2095.3999999999996</v>
      </c>
      <c r="I53" s="317">
        <v>2169.0999999999995</v>
      </c>
      <c r="J53" s="317">
        <v>2185.3999999999996</v>
      </c>
      <c r="K53" s="317">
        <v>2205.9499999999994</v>
      </c>
      <c r="L53" s="304">
        <v>2164.85</v>
      </c>
      <c r="M53" s="304">
        <v>2128</v>
      </c>
      <c r="N53" s="319">
        <v>2374750</v>
      </c>
      <c r="O53" s="320">
        <v>2.0607701564380264E-2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1242.95</v>
      </c>
      <c r="E54" s="316">
        <v>1244.6666666666667</v>
      </c>
      <c r="F54" s="317">
        <v>1234.3833333333334</v>
      </c>
      <c r="G54" s="317">
        <v>1225.8166666666666</v>
      </c>
      <c r="H54" s="317">
        <v>1215.5333333333333</v>
      </c>
      <c r="I54" s="317">
        <v>1253.2333333333336</v>
      </c>
      <c r="J54" s="317">
        <v>1263.5166666666669</v>
      </c>
      <c r="K54" s="317">
        <v>1272.0833333333337</v>
      </c>
      <c r="L54" s="304">
        <v>1254.95</v>
      </c>
      <c r="M54" s="304">
        <v>1236.0999999999999</v>
      </c>
      <c r="N54" s="319">
        <v>2620200</v>
      </c>
      <c r="O54" s="320">
        <v>-1.2028204064703443E-2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167.3</v>
      </c>
      <c r="E55" s="316">
        <v>166.06666666666666</v>
      </c>
      <c r="F55" s="317">
        <v>164.43333333333334</v>
      </c>
      <c r="G55" s="317">
        <v>161.56666666666666</v>
      </c>
      <c r="H55" s="317">
        <v>159.93333333333334</v>
      </c>
      <c r="I55" s="317">
        <v>168.93333333333334</v>
      </c>
      <c r="J55" s="317">
        <v>170.56666666666666</v>
      </c>
      <c r="K55" s="317">
        <v>173.43333333333334</v>
      </c>
      <c r="L55" s="304">
        <v>167.7</v>
      </c>
      <c r="M55" s="304">
        <v>163.19999999999999</v>
      </c>
      <c r="N55" s="319">
        <v>8841600</v>
      </c>
      <c r="O55" s="320">
        <v>-2.8865164096480822E-2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52.8</v>
      </c>
      <c r="E56" s="316">
        <v>53.1</v>
      </c>
      <c r="F56" s="317">
        <v>52.150000000000006</v>
      </c>
      <c r="G56" s="317">
        <v>51.500000000000007</v>
      </c>
      <c r="H56" s="317">
        <v>50.550000000000011</v>
      </c>
      <c r="I56" s="317">
        <v>53.75</v>
      </c>
      <c r="J56" s="317">
        <v>54.7</v>
      </c>
      <c r="K56" s="317">
        <v>55.349999999999994</v>
      </c>
      <c r="L56" s="304">
        <v>54.05</v>
      </c>
      <c r="M56" s="304">
        <v>52.45</v>
      </c>
      <c r="N56" s="319">
        <v>97333500</v>
      </c>
      <c r="O56" s="320">
        <v>1.732409381663113E-2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91.1</v>
      </c>
      <c r="E57" s="316">
        <v>91.25</v>
      </c>
      <c r="F57" s="317">
        <v>90.5</v>
      </c>
      <c r="G57" s="317">
        <v>89.9</v>
      </c>
      <c r="H57" s="317">
        <v>89.15</v>
      </c>
      <c r="I57" s="317">
        <v>91.85</v>
      </c>
      <c r="J57" s="317">
        <v>92.6</v>
      </c>
      <c r="K57" s="317">
        <v>93.199999999999989</v>
      </c>
      <c r="L57" s="304">
        <v>92</v>
      </c>
      <c r="M57" s="304">
        <v>90.65</v>
      </c>
      <c r="N57" s="319">
        <v>27346300</v>
      </c>
      <c r="O57" s="320">
        <v>4.3286013497789155E-2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494.1</v>
      </c>
      <c r="E58" s="316">
        <v>494.5333333333333</v>
      </c>
      <c r="F58" s="317">
        <v>485.31666666666661</v>
      </c>
      <c r="G58" s="317">
        <v>476.5333333333333</v>
      </c>
      <c r="H58" s="317">
        <v>467.31666666666661</v>
      </c>
      <c r="I58" s="317">
        <v>503.31666666666661</v>
      </c>
      <c r="J58" s="317">
        <v>512.5333333333333</v>
      </c>
      <c r="K58" s="317">
        <v>521.31666666666661</v>
      </c>
      <c r="L58" s="304">
        <v>503.75</v>
      </c>
      <c r="M58" s="304">
        <v>485.75</v>
      </c>
      <c r="N58" s="319">
        <v>8045400</v>
      </c>
      <c r="O58" s="320">
        <v>1.5089959373186303E-2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23.8</v>
      </c>
      <c r="E59" s="316">
        <v>23.75</v>
      </c>
      <c r="F59" s="317">
        <v>23.55</v>
      </c>
      <c r="G59" s="317">
        <v>23.3</v>
      </c>
      <c r="H59" s="317">
        <v>23.1</v>
      </c>
      <c r="I59" s="317">
        <v>24</v>
      </c>
      <c r="J59" s="317">
        <v>24.200000000000003</v>
      </c>
      <c r="K59" s="317">
        <v>24.45</v>
      </c>
      <c r="L59" s="304">
        <v>23.95</v>
      </c>
      <c r="M59" s="304">
        <v>23.5</v>
      </c>
      <c r="N59" s="319">
        <v>93600000</v>
      </c>
      <c r="O59" s="320">
        <v>4.3129388164493479E-2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709.8</v>
      </c>
      <c r="E60" s="316">
        <v>712.26666666666677</v>
      </c>
      <c r="F60" s="317">
        <v>702.03333333333353</v>
      </c>
      <c r="G60" s="317">
        <v>694.26666666666677</v>
      </c>
      <c r="H60" s="317">
        <v>684.03333333333353</v>
      </c>
      <c r="I60" s="317">
        <v>720.03333333333353</v>
      </c>
      <c r="J60" s="317">
        <v>730.26666666666688</v>
      </c>
      <c r="K60" s="317">
        <v>738.03333333333353</v>
      </c>
      <c r="L60" s="304">
        <v>722.5</v>
      </c>
      <c r="M60" s="304">
        <v>704.5</v>
      </c>
      <c r="N60" s="319">
        <v>4750000</v>
      </c>
      <c r="O60" s="320">
        <v>-2.564102564102564E-2</v>
      </c>
    </row>
    <row r="61" spans="1:15" ht="15">
      <c r="A61" s="277">
        <v>51</v>
      </c>
      <c r="B61" s="430" t="s">
        <v>39</v>
      </c>
      <c r="C61" s="277" t="s">
        <v>248</v>
      </c>
      <c r="D61" s="316">
        <v>904.4</v>
      </c>
      <c r="E61" s="316">
        <v>900.6</v>
      </c>
      <c r="F61" s="317">
        <v>892.30000000000007</v>
      </c>
      <c r="G61" s="317">
        <v>880.2</v>
      </c>
      <c r="H61" s="317">
        <v>871.90000000000009</v>
      </c>
      <c r="I61" s="317">
        <v>912.7</v>
      </c>
      <c r="J61" s="317">
        <v>921</v>
      </c>
      <c r="K61" s="317">
        <v>933.1</v>
      </c>
      <c r="L61" s="304">
        <v>908.9</v>
      </c>
      <c r="M61" s="304">
        <v>888.5</v>
      </c>
      <c r="N61" s="319">
        <v>739700</v>
      </c>
      <c r="O61" s="320">
        <v>-2.4850042844901457E-2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727</v>
      </c>
      <c r="E62" s="316">
        <v>727.7833333333333</v>
      </c>
      <c r="F62" s="317">
        <v>716.71666666666658</v>
      </c>
      <c r="G62" s="317">
        <v>706.43333333333328</v>
      </c>
      <c r="H62" s="317">
        <v>695.36666666666656</v>
      </c>
      <c r="I62" s="317">
        <v>738.06666666666661</v>
      </c>
      <c r="J62" s="317">
        <v>749.13333333333321</v>
      </c>
      <c r="K62" s="317">
        <v>759.41666666666663</v>
      </c>
      <c r="L62" s="304">
        <v>738.85</v>
      </c>
      <c r="M62" s="304">
        <v>717.5</v>
      </c>
      <c r="N62" s="319">
        <v>17925550</v>
      </c>
      <c r="O62" s="320">
        <v>-6.0053732286782912E-3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683</v>
      </c>
      <c r="E63" s="316">
        <v>680.44999999999993</v>
      </c>
      <c r="F63" s="317">
        <v>675.79999999999984</v>
      </c>
      <c r="G63" s="317">
        <v>668.59999999999991</v>
      </c>
      <c r="H63" s="317">
        <v>663.94999999999982</v>
      </c>
      <c r="I63" s="317">
        <v>687.64999999999986</v>
      </c>
      <c r="J63" s="317">
        <v>692.3</v>
      </c>
      <c r="K63" s="317">
        <v>699.49999999999989</v>
      </c>
      <c r="L63" s="304">
        <v>685.1</v>
      </c>
      <c r="M63" s="304">
        <v>673.25</v>
      </c>
      <c r="N63" s="319">
        <v>5711000</v>
      </c>
      <c r="O63" s="320">
        <v>3.8671119704693268E-3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808</v>
      </c>
      <c r="E64" s="316">
        <v>805.48333333333323</v>
      </c>
      <c r="F64" s="317">
        <v>793.06666666666649</v>
      </c>
      <c r="G64" s="317">
        <v>778.13333333333321</v>
      </c>
      <c r="H64" s="317">
        <v>765.71666666666647</v>
      </c>
      <c r="I64" s="317">
        <v>820.41666666666652</v>
      </c>
      <c r="J64" s="317">
        <v>832.83333333333326</v>
      </c>
      <c r="K64" s="317">
        <v>847.76666666666654</v>
      </c>
      <c r="L64" s="304">
        <v>817.9</v>
      </c>
      <c r="M64" s="304">
        <v>790.55</v>
      </c>
      <c r="N64" s="319">
        <v>15122800</v>
      </c>
      <c r="O64" s="320">
        <v>-3.7340700472328667E-2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1750.2</v>
      </c>
      <c r="E65" s="316">
        <v>1755.7333333333336</v>
      </c>
      <c r="F65" s="317">
        <v>1736.6166666666672</v>
      </c>
      <c r="G65" s="317">
        <v>1723.0333333333338</v>
      </c>
      <c r="H65" s="317">
        <v>1703.9166666666674</v>
      </c>
      <c r="I65" s="317">
        <v>1769.3166666666671</v>
      </c>
      <c r="J65" s="317">
        <v>1788.4333333333334</v>
      </c>
      <c r="K65" s="317">
        <v>1802.0166666666669</v>
      </c>
      <c r="L65" s="304">
        <v>1774.85</v>
      </c>
      <c r="M65" s="304">
        <v>1742.15</v>
      </c>
      <c r="N65" s="319">
        <v>28221000</v>
      </c>
      <c r="O65" s="320">
        <v>1.4220870934006102E-2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1084.2</v>
      </c>
      <c r="E66" s="316">
        <v>1084.7166666666667</v>
      </c>
      <c r="F66" s="317">
        <v>1076.9833333333333</v>
      </c>
      <c r="G66" s="317">
        <v>1069.7666666666667</v>
      </c>
      <c r="H66" s="317">
        <v>1062.0333333333333</v>
      </c>
      <c r="I66" s="317">
        <v>1091.9333333333334</v>
      </c>
      <c r="J66" s="317">
        <v>1099.666666666667</v>
      </c>
      <c r="K66" s="317">
        <v>1106.8833333333334</v>
      </c>
      <c r="L66" s="304">
        <v>1092.45</v>
      </c>
      <c r="M66" s="304">
        <v>1077.5</v>
      </c>
      <c r="N66" s="319">
        <v>43479150</v>
      </c>
      <c r="O66" s="320">
        <v>8.0333575609196281E-3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593.65</v>
      </c>
      <c r="E67" s="316">
        <v>593.73333333333335</v>
      </c>
      <c r="F67" s="317">
        <v>588.86666666666667</v>
      </c>
      <c r="G67" s="317">
        <v>584.08333333333337</v>
      </c>
      <c r="H67" s="317">
        <v>579.2166666666667</v>
      </c>
      <c r="I67" s="317">
        <v>598.51666666666665</v>
      </c>
      <c r="J67" s="317">
        <v>603.38333333333344</v>
      </c>
      <c r="K67" s="317">
        <v>608.16666666666663</v>
      </c>
      <c r="L67" s="304">
        <v>598.6</v>
      </c>
      <c r="M67" s="304">
        <v>588.95000000000005</v>
      </c>
      <c r="N67" s="319">
        <v>10081500</v>
      </c>
      <c r="O67" s="320">
        <v>-7.6873105240363795E-3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3073.3</v>
      </c>
      <c r="E68" s="316">
        <v>3071.9333333333338</v>
      </c>
      <c r="F68" s="317">
        <v>3041.4666666666676</v>
      </c>
      <c r="G68" s="317">
        <v>3009.6333333333337</v>
      </c>
      <c r="H68" s="317">
        <v>2979.1666666666674</v>
      </c>
      <c r="I68" s="317">
        <v>3103.7666666666678</v>
      </c>
      <c r="J68" s="317">
        <v>3134.233333333334</v>
      </c>
      <c r="K68" s="317">
        <v>3166.066666666668</v>
      </c>
      <c r="L68" s="304">
        <v>3102.4</v>
      </c>
      <c r="M68" s="304">
        <v>3040.1</v>
      </c>
      <c r="N68" s="319">
        <v>1855800</v>
      </c>
      <c r="O68" s="320">
        <v>-7.0626003210272877E-3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176.45</v>
      </c>
      <c r="E69" s="316">
        <v>178.36666666666665</v>
      </c>
      <c r="F69" s="317">
        <v>174.1333333333333</v>
      </c>
      <c r="G69" s="317">
        <v>171.81666666666666</v>
      </c>
      <c r="H69" s="317">
        <v>167.58333333333331</v>
      </c>
      <c r="I69" s="317">
        <v>180.68333333333328</v>
      </c>
      <c r="J69" s="317">
        <v>184.91666666666663</v>
      </c>
      <c r="K69" s="317">
        <v>187.23333333333326</v>
      </c>
      <c r="L69" s="304">
        <v>182.6</v>
      </c>
      <c r="M69" s="304">
        <v>176.05</v>
      </c>
      <c r="N69" s="319">
        <v>30585900</v>
      </c>
      <c r="O69" s="320">
        <v>6.4820359281437132E-2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197.35</v>
      </c>
      <c r="E70" s="316">
        <v>196.35</v>
      </c>
      <c r="F70" s="317">
        <v>194.75</v>
      </c>
      <c r="G70" s="317">
        <v>192.15</v>
      </c>
      <c r="H70" s="317">
        <v>190.55</v>
      </c>
      <c r="I70" s="317">
        <v>198.95</v>
      </c>
      <c r="J70" s="317">
        <v>200.54999999999995</v>
      </c>
      <c r="K70" s="317">
        <v>203.14999999999998</v>
      </c>
      <c r="L70" s="304">
        <v>197.95</v>
      </c>
      <c r="M70" s="304">
        <v>193.75</v>
      </c>
      <c r="N70" s="319">
        <v>33736500</v>
      </c>
      <c r="O70" s="320">
        <v>1.3793103448275862E-2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2130.8000000000002</v>
      </c>
      <c r="E71" s="316">
        <v>2134.1</v>
      </c>
      <c r="F71" s="317">
        <v>2119.5</v>
      </c>
      <c r="G71" s="317">
        <v>2108.2000000000003</v>
      </c>
      <c r="H71" s="317">
        <v>2093.6000000000004</v>
      </c>
      <c r="I71" s="317">
        <v>2145.3999999999996</v>
      </c>
      <c r="J71" s="317">
        <v>2159.9999999999991</v>
      </c>
      <c r="K71" s="317">
        <v>2171.2999999999993</v>
      </c>
      <c r="L71" s="304">
        <v>2148.6999999999998</v>
      </c>
      <c r="M71" s="304">
        <v>2122.8000000000002</v>
      </c>
      <c r="N71" s="319">
        <v>14041800</v>
      </c>
      <c r="O71" s="320">
        <v>-1.4859403940057249E-2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182.15</v>
      </c>
      <c r="E72" s="316">
        <v>182.58333333333334</v>
      </c>
      <c r="F72" s="317">
        <v>180.16666666666669</v>
      </c>
      <c r="G72" s="317">
        <v>178.18333333333334</v>
      </c>
      <c r="H72" s="317">
        <v>175.76666666666668</v>
      </c>
      <c r="I72" s="317">
        <v>184.56666666666669</v>
      </c>
      <c r="J72" s="317">
        <v>186.98333333333338</v>
      </c>
      <c r="K72" s="317">
        <v>188.9666666666667</v>
      </c>
      <c r="L72" s="304">
        <v>185</v>
      </c>
      <c r="M72" s="304">
        <v>180.6</v>
      </c>
      <c r="N72" s="319">
        <v>15503100</v>
      </c>
      <c r="O72" s="320">
        <v>-8.1316937723125739E-3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370.3</v>
      </c>
      <c r="E73" s="316">
        <v>370.2166666666667</v>
      </c>
      <c r="F73" s="317">
        <v>367.78333333333342</v>
      </c>
      <c r="G73" s="317">
        <v>365.26666666666671</v>
      </c>
      <c r="H73" s="317">
        <v>362.83333333333343</v>
      </c>
      <c r="I73" s="317">
        <v>372.73333333333341</v>
      </c>
      <c r="J73" s="317">
        <v>375.16666666666669</v>
      </c>
      <c r="K73" s="317">
        <v>377.68333333333339</v>
      </c>
      <c r="L73" s="304">
        <v>372.65</v>
      </c>
      <c r="M73" s="304">
        <v>367.7</v>
      </c>
      <c r="N73" s="319">
        <v>126051750</v>
      </c>
      <c r="O73" s="320">
        <v>3.5688866293848501E-2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428</v>
      </c>
      <c r="E74" s="316">
        <v>430.5</v>
      </c>
      <c r="F74" s="317">
        <v>423.55</v>
      </c>
      <c r="G74" s="317">
        <v>419.1</v>
      </c>
      <c r="H74" s="317">
        <v>412.15000000000003</v>
      </c>
      <c r="I74" s="317">
        <v>434.95</v>
      </c>
      <c r="J74" s="317">
        <v>441.90000000000003</v>
      </c>
      <c r="K74" s="317">
        <v>446.34999999999997</v>
      </c>
      <c r="L74" s="304">
        <v>437.45</v>
      </c>
      <c r="M74" s="304">
        <v>426.05</v>
      </c>
      <c r="N74" s="319">
        <v>8124000</v>
      </c>
      <c r="O74" s="320">
        <v>2.9266438616495628E-2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11.35</v>
      </c>
      <c r="E75" s="316">
        <v>11.283333333333333</v>
      </c>
      <c r="F75" s="317">
        <v>11.166666666666666</v>
      </c>
      <c r="G75" s="317">
        <v>10.983333333333333</v>
      </c>
      <c r="H75" s="317">
        <v>10.866666666666665</v>
      </c>
      <c r="I75" s="317">
        <v>11.466666666666667</v>
      </c>
      <c r="J75" s="317">
        <v>11.583333333333334</v>
      </c>
      <c r="K75" s="317">
        <v>11.766666666666667</v>
      </c>
      <c r="L75" s="304">
        <v>11.4</v>
      </c>
      <c r="M75" s="304">
        <v>11.1</v>
      </c>
      <c r="N75" s="319">
        <v>388360000</v>
      </c>
      <c r="O75" s="320">
        <v>-1.5613910574875798E-2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32</v>
      </c>
      <c r="E76" s="316">
        <v>31.950000000000003</v>
      </c>
      <c r="F76" s="317">
        <v>31.500000000000007</v>
      </c>
      <c r="G76" s="317">
        <v>31.000000000000004</v>
      </c>
      <c r="H76" s="317">
        <v>30.550000000000008</v>
      </c>
      <c r="I76" s="317">
        <v>32.450000000000003</v>
      </c>
      <c r="J76" s="317">
        <v>32.899999999999991</v>
      </c>
      <c r="K76" s="317">
        <v>33.400000000000006</v>
      </c>
      <c r="L76" s="304">
        <v>32.4</v>
      </c>
      <c r="M76" s="304">
        <v>31.45</v>
      </c>
      <c r="N76" s="319">
        <v>177859000</v>
      </c>
      <c r="O76" s="320">
        <v>1.3095238095238096E-2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418.6</v>
      </c>
      <c r="E77" s="316">
        <v>416.13333333333338</v>
      </c>
      <c r="F77" s="317">
        <v>409.46666666666675</v>
      </c>
      <c r="G77" s="317">
        <v>400.33333333333337</v>
      </c>
      <c r="H77" s="317">
        <v>393.66666666666674</v>
      </c>
      <c r="I77" s="317">
        <v>425.26666666666677</v>
      </c>
      <c r="J77" s="317">
        <v>431.93333333333339</v>
      </c>
      <c r="K77" s="317">
        <v>441.06666666666678</v>
      </c>
      <c r="L77" s="304">
        <v>422.8</v>
      </c>
      <c r="M77" s="304">
        <v>407</v>
      </c>
      <c r="N77" s="319">
        <v>6370375</v>
      </c>
      <c r="O77" s="320">
        <v>-4.9055829228243024E-2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1326.1</v>
      </c>
      <c r="E78" s="316">
        <v>1324.1333333333332</v>
      </c>
      <c r="F78" s="317">
        <v>1312.2666666666664</v>
      </c>
      <c r="G78" s="317">
        <v>1298.4333333333332</v>
      </c>
      <c r="H78" s="317">
        <v>1286.5666666666664</v>
      </c>
      <c r="I78" s="317">
        <v>1337.9666666666665</v>
      </c>
      <c r="J78" s="317">
        <v>1349.8333333333333</v>
      </c>
      <c r="K78" s="317">
        <v>1363.6666666666665</v>
      </c>
      <c r="L78" s="304">
        <v>1336</v>
      </c>
      <c r="M78" s="304">
        <v>1310.3</v>
      </c>
      <c r="N78" s="319">
        <v>3691500</v>
      </c>
      <c r="O78" s="320">
        <v>8.6065573770491809E-3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617.54999999999995</v>
      </c>
      <c r="E79" s="316">
        <v>618.15</v>
      </c>
      <c r="F79" s="317">
        <v>610.75</v>
      </c>
      <c r="G79" s="317">
        <v>603.95000000000005</v>
      </c>
      <c r="H79" s="317">
        <v>596.55000000000007</v>
      </c>
      <c r="I79" s="317">
        <v>624.94999999999993</v>
      </c>
      <c r="J79" s="317">
        <v>632.3499999999998</v>
      </c>
      <c r="K79" s="317">
        <v>639.14999999999986</v>
      </c>
      <c r="L79" s="304">
        <v>625.54999999999995</v>
      </c>
      <c r="M79" s="304">
        <v>611.35</v>
      </c>
      <c r="N79" s="319">
        <v>29704000</v>
      </c>
      <c r="O79" s="320">
        <v>-1.2710061689002339E-2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196.6</v>
      </c>
      <c r="E80" s="316">
        <v>197.69999999999996</v>
      </c>
      <c r="F80" s="317">
        <v>194.94999999999993</v>
      </c>
      <c r="G80" s="317">
        <v>193.29999999999998</v>
      </c>
      <c r="H80" s="317">
        <v>190.54999999999995</v>
      </c>
      <c r="I80" s="317">
        <v>199.34999999999991</v>
      </c>
      <c r="J80" s="317">
        <v>202.09999999999997</v>
      </c>
      <c r="K80" s="317">
        <v>203.74999999999989</v>
      </c>
      <c r="L80" s="304">
        <v>200.45</v>
      </c>
      <c r="M80" s="304">
        <v>196.05</v>
      </c>
      <c r="N80" s="319">
        <v>17116400</v>
      </c>
      <c r="O80" s="320">
        <v>1.15836505047162E-2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1011.7</v>
      </c>
      <c r="E81" s="316">
        <v>1009.2833333333334</v>
      </c>
      <c r="F81" s="317">
        <v>997.61666666666679</v>
      </c>
      <c r="G81" s="317">
        <v>983.53333333333342</v>
      </c>
      <c r="H81" s="317">
        <v>971.86666666666679</v>
      </c>
      <c r="I81" s="317">
        <v>1023.3666666666668</v>
      </c>
      <c r="J81" s="317">
        <v>1035.0333333333335</v>
      </c>
      <c r="K81" s="317">
        <v>1049.1166666666668</v>
      </c>
      <c r="L81" s="304">
        <v>1020.95</v>
      </c>
      <c r="M81" s="304">
        <v>995.2</v>
      </c>
      <c r="N81" s="319">
        <v>44022000</v>
      </c>
      <c r="O81" s="320">
        <v>-2.5889537971322357E-2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82.15</v>
      </c>
      <c r="E82" s="316">
        <v>82.283333333333346</v>
      </c>
      <c r="F82" s="317">
        <v>81.566666666666691</v>
      </c>
      <c r="G82" s="317">
        <v>80.983333333333348</v>
      </c>
      <c r="H82" s="317">
        <v>80.266666666666694</v>
      </c>
      <c r="I82" s="317">
        <v>82.866666666666688</v>
      </c>
      <c r="J82" s="317">
        <v>83.583333333333357</v>
      </c>
      <c r="K82" s="317">
        <v>84.166666666666686</v>
      </c>
      <c r="L82" s="304">
        <v>83</v>
      </c>
      <c r="M82" s="304">
        <v>81.7</v>
      </c>
      <c r="N82" s="319">
        <v>63150300</v>
      </c>
      <c r="O82" s="320">
        <v>2.9838259899609594E-2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179.2</v>
      </c>
      <c r="E83" s="316">
        <v>179.66666666666666</v>
      </c>
      <c r="F83" s="317">
        <v>177.33333333333331</v>
      </c>
      <c r="G83" s="317">
        <v>175.46666666666667</v>
      </c>
      <c r="H83" s="317">
        <v>173.13333333333333</v>
      </c>
      <c r="I83" s="317">
        <v>181.5333333333333</v>
      </c>
      <c r="J83" s="317">
        <v>183.86666666666662</v>
      </c>
      <c r="K83" s="317">
        <v>185.73333333333329</v>
      </c>
      <c r="L83" s="304">
        <v>182</v>
      </c>
      <c r="M83" s="304">
        <v>177.8</v>
      </c>
      <c r="N83" s="319">
        <v>125344000</v>
      </c>
      <c r="O83" s="320">
        <v>2.9922170803533866E-2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201.35</v>
      </c>
      <c r="E84" s="316">
        <v>200.7833333333333</v>
      </c>
      <c r="F84" s="317">
        <v>199.86666666666662</v>
      </c>
      <c r="G84" s="317">
        <v>198.38333333333333</v>
      </c>
      <c r="H84" s="317">
        <v>197.46666666666664</v>
      </c>
      <c r="I84" s="317">
        <v>202.26666666666659</v>
      </c>
      <c r="J84" s="317">
        <v>203.18333333333328</v>
      </c>
      <c r="K84" s="317">
        <v>204.66666666666657</v>
      </c>
      <c r="L84" s="304">
        <v>201.7</v>
      </c>
      <c r="M84" s="304">
        <v>199.3</v>
      </c>
      <c r="N84" s="319">
        <v>22320000</v>
      </c>
      <c r="O84" s="320">
        <v>-5.7906458797327394E-3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286.95</v>
      </c>
      <c r="E85" s="316">
        <v>286.51666666666665</v>
      </c>
      <c r="F85" s="317">
        <v>283.68333333333328</v>
      </c>
      <c r="G85" s="317">
        <v>280.41666666666663</v>
      </c>
      <c r="H85" s="317">
        <v>277.58333333333326</v>
      </c>
      <c r="I85" s="317">
        <v>289.7833333333333</v>
      </c>
      <c r="J85" s="317">
        <v>292.61666666666667</v>
      </c>
      <c r="K85" s="317">
        <v>295.88333333333333</v>
      </c>
      <c r="L85" s="304">
        <v>289.35000000000002</v>
      </c>
      <c r="M85" s="304">
        <v>283.25</v>
      </c>
      <c r="N85" s="319">
        <v>43534800</v>
      </c>
      <c r="O85" s="320">
        <v>-6.1637080867850101E-3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2408.3000000000002</v>
      </c>
      <c r="E86" s="316">
        <v>2393.3166666666671</v>
      </c>
      <c r="F86" s="317">
        <v>2372.6333333333341</v>
      </c>
      <c r="G86" s="317">
        <v>2336.9666666666672</v>
      </c>
      <c r="H86" s="317">
        <v>2316.2833333333342</v>
      </c>
      <c r="I86" s="317">
        <v>2428.983333333334</v>
      </c>
      <c r="J86" s="317">
        <v>2449.6666666666674</v>
      </c>
      <c r="K86" s="317">
        <v>2485.3333333333339</v>
      </c>
      <c r="L86" s="304">
        <v>2414</v>
      </c>
      <c r="M86" s="304">
        <v>2357.65</v>
      </c>
      <c r="N86" s="319">
        <v>2536000</v>
      </c>
      <c r="O86" s="320">
        <v>2.2168480451430876E-2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1307.8499999999999</v>
      </c>
      <c r="E87" s="316">
        <v>1312.55</v>
      </c>
      <c r="F87" s="317">
        <v>1297.8499999999999</v>
      </c>
      <c r="G87" s="317">
        <v>1287.8499999999999</v>
      </c>
      <c r="H87" s="317">
        <v>1273.1499999999999</v>
      </c>
      <c r="I87" s="317">
        <v>1322.55</v>
      </c>
      <c r="J87" s="317">
        <v>1337.2500000000002</v>
      </c>
      <c r="K87" s="317">
        <v>1347.25</v>
      </c>
      <c r="L87" s="304">
        <v>1327.25</v>
      </c>
      <c r="M87" s="304">
        <v>1302.55</v>
      </c>
      <c r="N87" s="319">
        <v>13763600</v>
      </c>
      <c r="O87" s="320">
        <v>4.7266861456050642E-2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64.8</v>
      </c>
      <c r="E88" s="316">
        <v>65</v>
      </c>
      <c r="F88" s="317">
        <v>63.7</v>
      </c>
      <c r="G88" s="317">
        <v>62.6</v>
      </c>
      <c r="H88" s="317">
        <v>61.300000000000004</v>
      </c>
      <c r="I88" s="317">
        <v>66.099999999999994</v>
      </c>
      <c r="J88" s="317">
        <v>67.400000000000006</v>
      </c>
      <c r="K88" s="317">
        <v>68.5</v>
      </c>
      <c r="L88" s="304">
        <v>66.3</v>
      </c>
      <c r="M88" s="304">
        <v>63.9</v>
      </c>
      <c r="N88" s="319">
        <v>35264800</v>
      </c>
      <c r="O88" s="320">
        <v>1.7261671243624949E-2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306.85000000000002</v>
      </c>
      <c r="E89" s="316">
        <v>303.28333333333336</v>
      </c>
      <c r="F89" s="317">
        <v>298.56666666666672</v>
      </c>
      <c r="G89" s="317">
        <v>290.28333333333336</v>
      </c>
      <c r="H89" s="317">
        <v>285.56666666666672</v>
      </c>
      <c r="I89" s="317">
        <v>311.56666666666672</v>
      </c>
      <c r="J89" s="317">
        <v>316.2833333333333</v>
      </c>
      <c r="K89" s="317">
        <v>324.56666666666672</v>
      </c>
      <c r="L89" s="304">
        <v>308</v>
      </c>
      <c r="M89" s="304">
        <v>295</v>
      </c>
      <c r="N89" s="319">
        <v>8780000</v>
      </c>
      <c r="O89" s="320">
        <v>-6.3366759120972907E-2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909.5</v>
      </c>
      <c r="E90" s="316">
        <v>912.36666666666667</v>
      </c>
      <c r="F90" s="317">
        <v>904.73333333333335</v>
      </c>
      <c r="G90" s="317">
        <v>899.9666666666667</v>
      </c>
      <c r="H90" s="317">
        <v>892.33333333333337</v>
      </c>
      <c r="I90" s="317">
        <v>917.13333333333333</v>
      </c>
      <c r="J90" s="317">
        <v>924.76666666666677</v>
      </c>
      <c r="K90" s="317">
        <v>929.5333333333333</v>
      </c>
      <c r="L90" s="304">
        <v>920</v>
      </c>
      <c r="M90" s="304">
        <v>907.6</v>
      </c>
      <c r="N90" s="319">
        <v>15851550</v>
      </c>
      <c r="O90" s="320">
        <v>5.4709800190294956E-2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1042.1500000000001</v>
      </c>
      <c r="E91" s="316">
        <v>1035.2166666666665</v>
      </c>
      <c r="F91" s="317">
        <v>1021.633333333333</v>
      </c>
      <c r="G91" s="317">
        <v>1001.1166666666666</v>
      </c>
      <c r="H91" s="317">
        <v>987.53333333333308</v>
      </c>
      <c r="I91" s="317">
        <v>1055.7333333333329</v>
      </c>
      <c r="J91" s="317">
        <v>1069.3166666666664</v>
      </c>
      <c r="K91" s="317">
        <v>1089.8333333333328</v>
      </c>
      <c r="L91" s="304">
        <v>1048.8</v>
      </c>
      <c r="M91" s="304">
        <v>1014.7</v>
      </c>
      <c r="N91" s="319">
        <v>7372900</v>
      </c>
      <c r="O91" s="320">
        <v>3.4836554521593892E-2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637.04999999999995</v>
      </c>
      <c r="E92" s="316">
        <v>636.83333333333326</v>
      </c>
      <c r="F92" s="317">
        <v>628.76666666666654</v>
      </c>
      <c r="G92" s="317">
        <v>620.48333333333323</v>
      </c>
      <c r="H92" s="317">
        <v>612.41666666666652</v>
      </c>
      <c r="I92" s="317">
        <v>645.11666666666656</v>
      </c>
      <c r="J92" s="317">
        <v>653.18333333333317</v>
      </c>
      <c r="K92" s="317">
        <v>661.46666666666658</v>
      </c>
      <c r="L92" s="304">
        <v>644.9</v>
      </c>
      <c r="M92" s="304">
        <v>628.54999999999995</v>
      </c>
      <c r="N92" s="319">
        <v>15467200</v>
      </c>
      <c r="O92" s="320">
        <v>-3.3251662583129157E-2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136.5</v>
      </c>
      <c r="E93" s="316">
        <v>137.45000000000002</v>
      </c>
      <c r="F93" s="317">
        <v>134.60000000000002</v>
      </c>
      <c r="G93" s="317">
        <v>132.70000000000002</v>
      </c>
      <c r="H93" s="317">
        <v>129.85000000000002</v>
      </c>
      <c r="I93" s="317">
        <v>139.35000000000002</v>
      </c>
      <c r="J93" s="317">
        <v>142.19999999999999</v>
      </c>
      <c r="K93" s="317">
        <v>144.10000000000002</v>
      </c>
      <c r="L93" s="304">
        <v>140.30000000000001</v>
      </c>
      <c r="M93" s="304">
        <v>135.55000000000001</v>
      </c>
      <c r="N93" s="319">
        <v>16293564</v>
      </c>
      <c r="O93" s="320">
        <v>-1.9888129272840272E-2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160.85</v>
      </c>
      <c r="E94" s="316">
        <v>160.81666666666666</v>
      </c>
      <c r="F94" s="317">
        <v>159.28333333333333</v>
      </c>
      <c r="G94" s="317">
        <v>157.71666666666667</v>
      </c>
      <c r="H94" s="317">
        <v>156.18333333333334</v>
      </c>
      <c r="I94" s="317">
        <v>162.38333333333333</v>
      </c>
      <c r="J94" s="317">
        <v>163.91666666666663</v>
      </c>
      <c r="K94" s="317">
        <v>165.48333333333332</v>
      </c>
      <c r="L94" s="304">
        <v>162.35</v>
      </c>
      <c r="M94" s="304">
        <v>159.25</v>
      </c>
      <c r="N94" s="319">
        <v>18192000</v>
      </c>
      <c r="O94" s="320">
        <v>3.1292517006802724E-2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362.9</v>
      </c>
      <c r="E95" s="316">
        <v>364.65000000000003</v>
      </c>
      <c r="F95" s="317">
        <v>360.30000000000007</v>
      </c>
      <c r="G95" s="317">
        <v>357.70000000000005</v>
      </c>
      <c r="H95" s="317">
        <v>353.35000000000008</v>
      </c>
      <c r="I95" s="317">
        <v>367.25000000000006</v>
      </c>
      <c r="J95" s="317">
        <v>371.60000000000008</v>
      </c>
      <c r="K95" s="317">
        <v>374.20000000000005</v>
      </c>
      <c r="L95" s="304">
        <v>369</v>
      </c>
      <c r="M95" s="304">
        <v>362.05</v>
      </c>
      <c r="N95" s="319">
        <v>9160000</v>
      </c>
      <c r="O95" s="320">
        <v>2.2093282749386298E-2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7106</v>
      </c>
      <c r="E96" s="316">
        <v>7062.666666666667</v>
      </c>
      <c r="F96" s="317">
        <v>6995.3333333333339</v>
      </c>
      <c r="G96" s="317">
        <v>6884.666666666667</v>
      </c>
      <c r="H96" s="317">
        <v>6817.3333333333339</v>
      </c>
      <c r="I96" s="317">
        <v>7173.3333333333339</v>
      </c>
      <c r="J96" s="317">
        <v>7240.6666666666679</v>
      </c>
      <c r="K96" s="317">
        <v>7351.3333333333339</v>
      </c>
      <c r="L96" s="304">
        <v>7130</v>
      </c>
      <c r="M96" s="304">
        <v>6952</v>
      </c>
      <c r="N96" s="319">
        <v>2100400</v>
      </c>
      <c r="O96" s="320">
        <v>1.0925542667372575E-2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552.95000000000005</v>
      </c>
      <c r="E97" s="316">
        <v>554.30000000000007</v>
      </c>
      <c r="F97" s="317">
        <v>546.85000000000014</v>
      </c>
      <c r="G97" s="317">
        <v>540.75000000000011</v>
      </c>
      <c r="H97" s="317">
        <v>533.30000000000018</v>
      </c>
      <c r="I97" s="317">
        <v>560.40000000000009</v>
      </c>
      <c r="J97" s="317">
        <v>567.85000000000014</v>
      </c>
      <c r="K97" s="317">
        <v>573.95000000000005</v>
      </c>
      <c r="L97" s="304">
        <v>561.75</v>
      </c>
      <c r="M97" s="304">
        <v>548.20000000000005</v>
      </c>
      <c r="N97" s="319">
        <v>17160000</v>
      </c>
      <c r="O97" s="320">
        <v>1.9456408733105598E-2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620.4</v>
      </c>
      <c r="E98" s="316">
        <v>617.58333333333326</v>
      </c>
      <c r="F98" s="317">
        <v>609.86666666666656</v>
      </c>
      <c r="G98" s="317">
        <v>599.33333333333326</v>
      </c>
      <c r="H98" s="317">
        <v>591.61666666666656</v>
      </c>
      <c r="I98" s="317">
        <v>628.11666666666656</v>
      </c>
      <c r="J98" s="317">
        <v>635.83333333333326</v>
      </c>
      <c r="K98" s="317">
        <v>646.36666666666656</v>
      </c>
      <c r="L98" s="304">
        <v>625.29999999999995</v>
      </c>
      <c r="M98" s="304">
        <v>607.04999999999995</v>
      </c>
      <c r="N98" s="319">
        <v>1805700</v>
      </c>
      <c r="O98" s="320">
        <v>-6.7785234899328861E-2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913.35</v>
      </c>
      <c r="E99" s="316">
        <v>912.13333333333333</v>
      </c>
      <c r="F99" s="317">
        <v>906.31666666666661</v>
      </c>
      <c r="G99" s="317">
        <v>899.2833333333333</v>
      </c>
      <c r="H99" s="317">
        <v>893.46666666666658</v>
      </c>
      <c r="I99" s="317">
        <v>919.16666666666663</v>
      </c>
      <c r="J99" s="317">
        <v>924.98333333333346</v>
      </c>
      <c r="K99" s="317">
        <v>932.01666666666665</v>
      </c>
      <c r="L99" s="304">
        <v>917.95</v>
      </c>
      <c r="M99" s="304">
        <v>905.1</v>
      </c>
      <c r="N99" s="319">
        <v>1771800</v>
      </c>
      <c r="O99" s="320">
        <v>-4.1855937702790398E-2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1273.75</v>
      </c>
      <c r="E100" s="316">
        <v>1266.1666666666667</v>
      </c>
      <c r="F100" s="317">
        <v>1248.6333333333334</v>
      </c>
      <c r="G100" s="317">
        <v>1223.5166666666667</v>
      </c>
      <c r="H100" s="317">
        <v>1205.9833333333333</v>
      </c>
      <c r="I100" s="317">
        <v>1291.2833333333335</v>
      </c>
      <c r="J100" s="317">
        <v>1308.8166666666668</v>
      </c>
      <c r="K100" s="317">
        <v>1333.9333333333336</v>
      </c>
      <c r="L100" s="304">
        <v>1283.7</v>
      </c>
      <c r="M100" s="304">
        <v>1241.05</v>
      </c>
      <c r="N100" s="319">
        <v>2120000</v>
      </c>
      <c r="O100" s="320">
        <v>-5.3909318100678331E-2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122.3</v>
      </c>
      <c r="E101" s="316">
        <v>122.48333333333333</v>
      </c>
      <c r="F101" s="317">
        <v>120.61666666666667</v>
      </c>
      <c r="G101" s="317">
        <v>118.93333333333334</v>
      </c>
      <c r="H101" s="317">
        <v>117.06666666666668</v>
      </c>
      <c r="I101" s="317">
        <v>124.16666666666667</v>
      </c>
      <c r="J101" s="317">
        <v>126.03333333333332</v>
      </c>
      <c r="K101" s="317">
        <v>127.71666666666667</v>
      </c>
      <c r="L101" s="304">
        <v>124.35</v>
      </c>
      <c r="M101" s="304">
        <v>120.8</v>
      </c>
      <c r="N101" s="319">
        <v>24605000</v>
      </c>
      <c r="O101" s="320">
        <v>3.3215755437977661E-2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59786.35</v>
      </c>
      <c r="E102" s="316">
        <v>59673.766666666663</v>
      </c>
      <c r="F102" s="317">
        <v>59348.583333333328</v>
      </c>
      <c r="G102" s="317">
        <v>58910.816666666666</v>
      </c>
      <c r="H102" s="317">
        <v>58585.633333333331</v>
      </c>
      <c r="I102" s="317">
        <v>60111.533333333326</v>
      </c>
      <c r="J102" s="317">
        <v>60436.71666666666</v>
      </c>
      <c r="K102" s="317">
        <v>60874.483333333323</v>
      </c>
      <c r="L102" s="304">
        <v>59998.95</v>
      </c>
      <c r="M102" s="304">
        <v>59236</v>
      </c>
      <c r="N102" s="319">
        <v>45250</v>
      </c>
      <c r="O102" s="320">
        <v>3.4758746855705465E-2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1126.8</v>
      </c>
      <c r="E103" s="316">
        <v>1129.3333333333333</v>
      </c>
      <c r="F103" s="317">
        <v>1111.4666666666665</v>
      </c>
      <c r="G103" s="317">
        <v>1096.1333333333332</v>
      </c>
      <c r="H103" s="317">
        <v>1078.2666666666664</v>
      </c>
      <c r="I103" s="317">
        <v>1144.6666666666665</v>
      </c>
      <c r="J103" s="317">
        <v>1162.5333333333333</v>
      </c>
      <c r="K103" s="317">
        <v>1177.8666666666666</v>
      </c>
      <c r="L103" s="304">
        <v>1147.2</v>
      </c>
      <c r="M103" s="304">
        <v>1114</v>
      </c>
      <c r="N103" s="319">
        <v>4070250</v>
      </c>
      <c r="O103" s="320">
        <v>-1.5063520871143375E-2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34.549999999999997</v>
      </c>
      <c r="E104" s="316">
        <v>34.333333333333336</v>
      </c>
      <c r="F104" s="317">
        <v>33.966666666666669</v>
      </c>
      <c r="G104" s="317">
        <v>33.383333333333333</v>
      </c>
      <c r="H104" s="317">
        <v>33.016666666666666</v>
      </c>
      <c r="I104" s="317">
        <v>34.916666666666671</v>
      </c>
      <c r="J104" s="317">
        <v>35.283333333333331</v>
      </c>
      <c r="K104" s="317">
        <v>35.866666666666674</v>
      </c>
      <c r="L104" s="304">
        <v>34.700000000000003</v>
      </c>
      <c r="M104" s="304">
        <v>33.75</v>
      </c>
      <c r="N104" s="319">
        <v>42823000</v>
      </c>
      <c r="O104" s="320">
        <v>-3.0034655371582595E-2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3528.35</v>
      </c>
      <c r="E105" s="316">
        <v>3556.9500000000003</v>
      </c>
      <c r="F105" s="317">
        <v>3484.0000000000005</v>
      </c>
      <c r="G105" s="317">
        <v>3439.65</v>
      </c>
      <c r="H105" s="317">
        <v>3366.7000000000003</v>
      </c>
      <c r="I105" s="317">
        <v>3601.3000000000006</v>
      </c>
      <c r="J105" s="317">
        <v>3674.2500000000005</v>
      </c>
      <c r="K105" s="317">
        <v>3718.6000000000008</v>
      </c>
      <c r="L105" s="304">
        <v>3629.9</v>
      </c>
      <c r="M105" s="304">
        <v>3512.6</v>
      </c>
      <c r="N105" s="319">
        <v>630750</v>
      </c>
      <c r="O105" s="320">
        <v>4.2131350681536554E-2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16145.45</v>
      </c>
      <c r="E106" s="316">
        <v>16180.716666666667</v>
      </c>
      <c r="F106" s="317">
        <v>16056.183333333334</v>
      </c>
      <c r="G106" s="317">
        <v>15966.916666666668</v>
      </c>
      <c r="H106" s="317">
        <v>15842.383333333335</v>
      </c>
      <c r="I106" s="317">
        <v>16269.983333333334</v>
      </c>
      <c r="J106" s="317">
        <v>16394.516666666666</v>
      </c>
      <c r="K106" s="317">
        <v>16483.783333333333</v>
      </c>
      <c r="L106" s="304">
        <v>16305.25</v>
      </c>
      <c r="M106" s="304">
        <v>16091.45</v>
      </c>
      <c r="N106" s="319">
        <v>450000</v>
      </c>
      <c r="O106" s="320">
        <v>-2.6595744680851063E-3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88.4</v>
      </c>
      <c r="E107" s="316">
        <v>89.266666666666666</v>
      </c>
      <c r="F107" s="317">
        <v>86.783333333333331</v>
      </c>
      <c r="G107" s="317">
        <v>85.166666666666671</v>
      </c>
      <c r="H107" s="317">
        <v>82.683333333333337</v>
      </c>
      <c r="I107" s="317">
        <v>90.883333333333326</v>
      </c>
      <c r="J107" s="317">
        <v>93.366666666666646</v>
      </c>
      <c r="K107" s="317">
        <v>94.98333333333332</v>
      </c>
      <c r="L107" s="304">
        <v>91.75</v>
      </c>
      <c r="M107" s="304">
        <v>87.65</v>
      </c>
      <c r="N107" s="319">
        <v>42645500</v>
      </c>
      <c r="O107" s="320">
        <v>3.6476143950496663E-2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88.85</v>
      </c>
      <c r="E108" s="316">
        <v>88.84999999999998</v>
      </c>
      <c r="F108" s="317">
        <v>88.149999999999963</v>
      </c>
      <c r="G108" s="317">
        <v>87.449999999999989</v>
      </c>
      <c r="H108" s="317">
        <v>86.749999999999972</v>
      </c>
      <c r="I108" s="317">
        <v>89.549999999999955</v>
      </c>
      <c r="J108" s="317">
        <v>90.249999999999972</v>
      </c>
      <c r="K108" s="317">
        <v>90.949999999999946</v>
      </c>
      <c r="L108" s="304">
        <v>89.55</v>
      </c>
      <c r="M108" s="304">
        <v>88.15</v>
      </c>
      <c r="N108" s="319">
        <v>49293600</v>
      </c>
      <c r="O108" s="320">
        <v>-9.279413449421469E-3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73.400000000000006</v>
      </c>
      <c r="E109" s="316">
        <v>73.616666666666674</v>
      </c>
      <c r="F109" s="317">
        <v>72.833333333333343</v>
      </c>
      <c r="G109" s="317">
        <v>72.266666666666666</v>
      </c>
      <c r="H109" s="317">
        <v>71.483333333333334</v>
      </c>
      <c r="I109" s="317">
        <v>74.183333333333351</v>
      </c>
      <c r="J109" s="317">
        <v>74.966666666666683</v>
      </c>
      <c r="K109" s="317">
        <v>75.53333333333336</v>
      </c>
      <c r="L109" s="304">
        <v>74.400000000000006</v>
      </c>
      <c r="M109" s="304">
        <v>73.05</v>
      </c>
      <c r="N109" s="319">
        <v>59744300</v>
      </c>
      <c r="O109" s="320">
        <v>-2.5373696771762343E-2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19002.45</v>
      </c>
      <c r="E110" s="316">
        <v>18975.833333333332</v>
      </c>
      <c r="F110" s="317">
        <v>18726.666666666664</v>
      </c>
      <c r="G110" s="317">
        <v>18450.883333333331</v>
      </c>
      <c r="H110" s="317">
        <v>18201.716666666664</v>
      </c>
      <c r="I110" s="317">
        <v>19251.616666666665</v>
      </c>
      <c r="J110" s="317">
        <v>19500.783333333329</v>
      </c>
      <c r="K110" s="317">
        <v>19776.566666666666</v>
      </c>
      <c r="L110" s="304">
        <v>19225</v>
      </c>
      <c r="M110" s="304">
        <v>18700.05</v>
      </c>
      <c r="N110" s="319">
        <v>139680</v>
      </c>
      <c r="O110" s="320">
        <v>-5.7655349135169766E-3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1381.25</v>
      </c>
      <c r="E111" s="316">
        <v>1373.55</v>
      </c>
      <c r="F111" s="317">
        <v>1353.1999999999998</v>
      </c>
      <c r="G111" s="317">
        <v>1325.1499999999999</v>
      </c>
      <c r="H111" s="317">
        <v>1304.7999999999997</v>
      </c>
      <c r="I111" s="317">
        <v>1401.6</v>
      </c>
      <c r="J111" s="317">
        <v>1421.9499999999998</v>
      </c>
      <c r="K111" s="317">
        <v>1450</v>
      </c>
      <c r="L111" s="304">
        <v>1393.9</v>
      </c>
      <c r="M111" s="304">
        <v>1345.5</v>
      </c>
      <c r="N111" s="319">
        <v>3219700</v>
      </c>
      <c r="O111" s="320">
        <v>-2.5145711906744379E-2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234.85</v>
      </c>
      <c r="E112" s="316">
        <v>235.38333333333335</v>
      </c>
      <c r="F112" s="317">
        <v>233.01666666666671</v>
      </c>
      <c r="G112" s="317">
        <v>231.18333333333337</v>
      </c>
      <c r="H112" s="317">
        <v>228.81666666666672</v>
      </c>
      <c r="I112" s="317">
        <v>237.2166666666667</v>
      </c>
      <c r="J112" s="317">
        <v>239.58333333333331</v>
      </c>
      <c r="K112" s="317">
        <v>241.41666666666669</v>
      </c>
      <c r="L112" s="304">
        <v>237.75</v>
      </c>
      <c r="M112" s="304">
        <v>233.55</v>
      </c>
      <c r="N112" s="319">
        <v>11151000</v>
      </c>
      <c r="O112" s="320">
        <v>4.9407114624505928E-2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94.8</v>
      </c>
      <c r="E113" s="316">
        <v>95.05</v>
      </c>
      <c r="F113" s="317">
        <v>94.149999999999991</v>
      </c>
      <c r="G113" s="317">
        <v>93.5</v>
      </c>
      <c r="H113" s="317">
        <v>92.6</v>
      </c>
      <c r="I113" s="317">
        <v>95.699999999999989</v>
      </c>
      <c r="J113" s="317">
        <v>96.6</v>
      </c>
      <c r="K113" s="317">
        <v>97.249999999999986</v>
      </c>
      <c r="L113" s="304">
        <v>95.95</v>
      </c>
      <c r="M113" s="304">
        <v>94.4</v>
      </c>
      <c r="N113" s="319">
        <v>47281200</v>
      </c>
      <c r="O113" s="320">
        <v>4.4783983140147523E-3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1475.45</v>
      </c>
      <c r="E114" s="316">
        <v>1487.1166666666668</v>
      </c>
      <c r="F114" s="317">
        <v>1457.3333333333335</v>
      </c>
      <c r="G114" s="317">
        <v>1439.2166666666667</v>
      </c>
      <c r="H114" s="317">
        <v>1409.4333333333334</v>
      </c>
      <c r="I114" s="317">
        <v>1505.2333333333336</v>
      </c>
      <c r="J114" s="317">
        <v>1535.0166666666669</v>
      </c>
      <c r="K114" s="317">
        <v>1553.1333333333337</v>
      </c>
      <c r="L114" s="304">
        <v>1516.9</v>
      </c>
      <c r="M114" s="304">
        <v>1469</v>
      </c>
      <c r="N114" s="319">
        <v>3045000</v>
      </c>
      <c r="O114" s="320">
        <v>3.4602076124567475E-3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33.35</v>
      </c>
      <c r="E115" s="316">
        <v>33.31666666666667</v>
      </c>
      <c r="F115" s="317">
        <v>33.033333333333339</v>
      </c>
      <c r="G115" s="317">
        <v>32.716666666666669</v>
      </c>
      <c r="H115" s="317">
        <v>32.433333333333337</v>
      </c>
      <c r="I115" s="317">
        <v>33.63333333333334</v>
      </c>
      <c r="J115" s="317">
        <v>33.916666666666671</v>
      </c>
      <c r="K115" s="317">
        <v>34.233333333333341</v>
      </c>
      <c r="L115" s="304">
        <v>33.6</v>
      </c>
      <c r="M115" s="304">
        <v>33</v>
      </c>
      <c r="N115" s="319">
        <v>57470000</v>
      </c>
      <c r="O115" s="320">
        <v>4.0030402837598178E-2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168.95</v>
      </c>
      <c r="E116" s="316">
        <v>169.66666666666666</v>
      </c>
      <c r="F116" s="317">
        <v>167.68333333333331</v>
      </c>
      <c r="G116" s="317">
        <v>166.41666666666666</v>
      </c>
      <c r="H116" s="317">
        <v>164.43333333333331</v>
      </c>
      <c r="I116" s="317">
        <v>170.93333333333331</v>
      </c>
      <c r="J116" s="317">
        <v>172.91666666666666</v>
      </c>
      <c r="K116" s="317">
        <v>174.18333333333331</v>
      </c>
      <c r="L116" s="304">
        <v>171.65</v>
      </c>
      <c r="M116" s="304">
        <v>168.4</v>
      </c>
      <c r="N116" s="319">
        <v>14700000</v>
      </c>
      <c r="O116" s="320">
        <v>9.9640933572710949E-2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1224.45</v>
      </c>
      <c r="E117" s="316">
        <v>1232.3333333333333</v>
      </c>
      <c r="F117" s="317">
        <v>1204.0666666666666</v>
      </c>
      <c r="G117" s="317">
        <v>1183.6833333333334</v>
      </c>
      <c r="H117" s="317">
        <v>1155.4166666666667</v>
      </c>
      <c r="I117" s="317">
        <v>1252.7166666666665</v>
      </c>
      <c r="J117" s="317">
        <v>1280.9833333333333</v>
      </c>
      <c r="K117" s="317">
        <v>1301.3666666666663</v>
      </c>
      <c r="L117" s="304">
        <v>1260.5999999999999</v>
      </c>
      <c r="M117" s="304">
        <v>1211.95</v>
      </c>
      <c r="N117" s="319">
        <v>2108667</v>
      </c>
      <c r="O117" s="320">
        <v>6.2147989900951644E-3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753.25</v>
      </c>
      <c r="E118" s="316">
        <v>757.58333333333337</v>
      </c>
      <c r="F118" s="317">
        <v>746.66666666666674</v>
      </c>
      <c r="G118" s="317">
        <v>740.08333333333337</v>
      </c>
      <c r="H118" s="317">
        <v>729.16666666666674</v>
      </c>
      <c r="I118" s="317">
        <v>764.16666666666674</v>
      </c>
      <c r="J118" s="317">
        <v>775.08333333333348</v>
      </c>
      <c r="K118" s="317">
        <v>781.66666666666674</v>
      </c>
      <c r="L118" s="304">
        <v>768.5</v>
      </c>
      <c r="M118" s="304">
        <v>751</v>
      </c>
      <c r="N118" s="319">
        <v>1150050</v>
      </c>
      <c r="O118" s="320">
        <v>-7.1379547014413181E-2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183.9</v>
      </c>
      <c r="E119" s="316">
        <v>183.9</v>
      </c>
      <c r="F119" s="317">
        <v>182.3</v>
      </c>
      <c r="G119" s="317">
        <v>180.70000000000002</v>
      </c>
      <c r="H119" s="317">
        <v>179.10000000000002</v>
      </c>
      <c r="I119" s="317">
        <v>185.5</v>
      </c>
      <c r="J119" s="317">
        <v>187.09999999999997</v>
      </c>
      <c r="K119" s="317">
        <v>188.7</v>
      </c>
      <c r="L119" s="304">
        <v>185.5</v>
      </c>
      <c r="M119" s="304">
        <v>182.3</v>
      </c>
      <c r="N119" s="319">
        <v>21312200</v>
      </c>
      <c r="O119" s="320">
        <v>3.602123356926188E-2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109.05</v>
      </c>
      <c r="E120" s="316">
        <v>109.28333333333335</v>
      </c>
      <c r="F120" s="317">
        <v>108.11666666666669</v>
      </c>
      <c r="G120" s="317">
        <v>107.18333333333334</v>
      </c>
      <c r="H120" s="317">
        <v>106.01666666666668</v>
      </c>
      <c r="I120" s="317">
        <v>110.2166666666667</v>
      </c>
      <c r="J120" s="317">
        <v>111.38333333333335</v>
      </c>
      <c r="K120" s="317">
        <v>112.31666666666671</v>
      </c>
      <c r="L120" s="304">
        <v>110.45</v>
      </c>
      <c r="M120" s="304">
        <v>108.35</v>
      </c>
      <c r="N120" s="319">
        <v>17130000</v>
      </c>
      <c r="O120" s="320">
        <v>-1.9237375472346274E-2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2305.6999999999998</v>
      </c>
      <c r="E121" s="316">
        <v>2312.9166666666665</v>
      </c>
      <c r="F121" s="317">
        <v>2289.4333333333329</v>
      </c>
      <c r="G121" s="317">
        <v>2273.1666666666665</v>
      </c>
      <c r="H121" s="317">
        <v>2249.6833333333329</v>
      </c>
      <c r="I121" s="317">
        <v>2329.1833333333329</v>
      </c>
      <c r="J121" s="317">
        <v>2352.6666666666665</v>
      </c>
      <c r="K121" s="317">
        <v>2368.9333333333329</v>
      </c>
      <c r="L121" s="304">
        <v>2336.4</v>
      </c>
      <c r="M121" s="304">
        <v>2296.65</v>
      </c>
      <c r="N121" s="319">
        <v>34293540</v>
      </c>
      <c r="O121" s="320">
        <v>2.9220976053349501E-2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38.35</v>
      </c>
      <c r="E122" s="316">
        <v>38.6</v>
      </c>
      <c r="F122" s="317">
        <v>37.5</v>
      </c>
      <c r="G122" s="317">
        <v>36.65</v>
      </c>
      <c r="H122" s="317">
        <v>35.549999999999997</v>
      </c>
      <c r="I122" s="317">
        <v>39.450000000000003</v>
      </c>
      <c r="J122" s="317">
        <v>40.550000000000011</v>
      </c>
      <c r="K122" s="317">
        <v>41.400000000000006</v>
      </c>
      <c r="L122" s="304">
        <v>39.700000000000003</v>
      </c>
      <c r="M122" s="304">
        <v>37.75</v>
      </c>
      <c r="N122" s="319">
        <v>60895000</v>
      </c>
      <c r="O122" s="320">
        <v>0.10555363918592618</v>
      </c>
    </row>
    <row r="123" spans="1:15" ht="15">
      <c r="A123" s="277">
        <v>113</v>
      </c>
      <c r="B123" s="430" t="s">
        <v>57</v>
      </c>
      <c r="C123" s="277" t="s">
        <v>280</v>
      </c>
      <c r="D123" s="316">
        <v>856</v>
      </c>
      <c r="E123" s="316">
        <v>858.2833333333333</v>
      </c>
      <c r="F123" s="317">
        <v>850.21666666666658</v>
      </c>
      <c r="G123" s="317">
        <v>844.43333333333328</v>
      </c>
      <c r="H123" s="317">
        <v>836.36666666666656</v>
      </c>
      <c r="I123" s="317">
        <v>864.06666666666661</v>
      </c>
      <c r="J123" s="317">
        <v>872.13333333333321</v>
      </c>
      <c r="K123" s="317">
        <v>877.91666666666663</v>
      </c>
      <c r="L123" s="304">
        <v>866.35</v>
      </c>
      <c r="M123" s="304">
        <v>852.5</v>
      </c>
      <c r="N123" s="319">
        <v>6219750</v>
      </c>
      <c r="O123" s="320">
        <v>-1.3560128464374925E-2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196.15</v>
      </c>
      <c r="E124" s="316">
        <v>196.83333333333334</v>
      </c>
      <c r="F124" s="317">
        <v>194.91666666666669</v>
      </c>
      <c r="G124" s="317">
        <v>193.68333333333334</v>
      </c>
      <c r="H124" s="317">
        <v>191.76666666666668</v>
      </c>
      <c r="I124" s="317">
        <v>198.06666666666669</v>
      </c>
      <c r="J124" s="317">
        <v>199.98333333333338</v>
      </c>
      <c r="K124" s="317">
        <v>201.2166666666667</v>
      </c>
      <c r="L124" s="304">
        <v>198.75</v>
      </c>
      <c r="M124" s="304">
        <v>195.6</v>
      </c>
      <c r="N124" s="319">
        <v>134142000</v>
      </c>
      <c r="O124" s="320">
        <v>2.0494796421398575E-2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19944.75</v>
      </c>
      <c r="E125" s="316">
        <v>20042.483333333334</v>
      </c>
      <c r="F125" s="317">
        <v>19748.866666666669</v>
      </c>
      <c r="G125" s="317">
        <v>19552.983333333334</v>
      </c>
      <c r="H125" s="317">
        <v>19259.366666666669</v>
      </c>
      <c r="I125" s="317">
        <v>20238.366666666669</v>
      </c>
      <c r="J125" s="317">
        <v>20531.98333333333</v>
      </c>
      <c r="K125" s="317">
        <v>20727.866666666669</v>
      </c>
      <c r="L125" s="304">
        <v>20336.099999999999</v>
      </c>
      <c r="M125" s="304">
        <v>19846.599999999999</v>
      </c>
      <c r="N125" s="319">
        <v>178350</v>
      </c>
      <c r="O125" s="320">
        <v>-1.5456803753795198E-2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1254.8</v>
      </c>
      <c r="E126" s="316">
        <v>1251.2666666666667</v>
      </c>
      <c r="F126" s="317">
        <v>1241.5333333333333</v>
      </c>
      <c r="G126" s="317">
        <v>1228.2666666666667</v>
      </c>
      <c r="H126" s="317">
        <v>1218.5333333333333</v>
      </c>
      <c r="I126" s="317">
        <v>1264.5333333333333</v>
      </c>
      <c r="J126" s="317">
        <v>1274.2666666666664</v>
      </c>
      <c r="K126" s="317">
        <v>1287.5333333333333</v>
      </c>
      <c r="L126" s="304">
        <v>1261</v>
      </c>
      <c r="M126" s="304">
        <v>1238</v>
      </c>
      <c r="N126" s="319">
        <v>1840850</v>
      </c>
      <c r="O126" s="320">
        <v>-3.0978575564562825E-2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4404.3</v>
      </c>
      <c r="E127" s="316">
        <v>4406.7666666666664</v>
      </c>
      <c r="F127" s="317">
        <v>4325.5333333333328</v>
      </c>
      <c r="G127" s="317">
        <v>4246.7666666666664</v>
      </c>
      <c r="H127" s="317">
        <v>4165.5333333333328</v>
      </c>
      <c r="I127" s="317">
        <v>4485.5333333333328</v>
      </c>
      <c r="J127" s="317">
        <v>4566.7666666666664</v>
      </c>
      <c r="K127" s="317">
        <v>4645.5333333333328</v>
      </c>
      <c r="L127" s="304">
        <v>4488</v>
      </c>
      <c r="M127" s="304">
        <v>4328</v>
      </c>
      <c r="N127" s="319">
        <v>645500</v>
      </c>
      <c r="O127" s="320">
        <v>5.8196721311475408E-2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654.75</v>
      </c>
      <c r="E128" s="316">
        <v>654.98333333333335</v>
      </c>
      <c r="F128" s="317">
        <v>647.26666666666665</v>
      </c>
      <c r="G128" s="317">
        <v>639.7833333333333</v>
      </c>
      <c r="H128" s="317">
        <v>632.06666666666661</v>
      </c>
      <c r="I128" s="317">
        <v>662.4666666666667</v>
      </c>
      <c r="J128" s="317">
        <v>670.18333333333339</v>
      </c>
      <c r="K128" s="317">
        <v>677.66666666666674</v>
      </c>
      <c r="L128" s="304">
        <v>662.7</v>
      </c>
      <c r="M128" s="304">
        <v>647.5</v>
      </c>
      <c r="N128" s="319">
        <v>5282640</v>
      </c>
      <c r="O128" s="320">
        <v>-3.095558546433378E-2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513.4</v>
      </c>
      <c r="E129" s="316">
        <v>515.76666666666665</v>
      </c>
      <c r="F129" s="317">
        <v>508.63333333333333</v>
      </c>
      <c r="G129" s="317">
        <v>503.86666666666667</v>
      </c>
      <c r="H129" s="317">
        <v>496.73333333333335</v>
      </c>
      <c r="I129" s="317">
        <v>520.5333333333333</v>
      </c>
      <c r="J129" s="317">
        <v>527.66666666666652</v>
      </c>
      <c r="K129" s="317">
        <v>532.43333333333328</v>
      </c>
      <c r="L129" s="304">
        <v>522.9</v>
      </c>
      <c r="M129" s="304">
        <v>511</v>
      </c>
      <c r="N129" s="319">
        <v>35459200</v>
      </c>
      <c r="O129" s="320">
        <v>1.389055682318562E-2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474.3</v>
      </c>
      <c r="E130" s="316">
        <v>476.75</v>
      </c>
      <c r="F130" s="317">
        <v>468.65</v>
      </c>
      <c r="G130" s="317">
        <v>463</v>
      </c>
      <c r="H130" s="317">
        <v>454.9</v>
      </c>
      <c r="I130" s="317">
        <v>482.4</v>
      </c>
      <c r="J130" s="317">
        <v>490.5</v>
      </c>
      <c r="K130" s="317">
        <v>496.15</v>
      </c>
      <c r="L130" s="304">
        <v>484.85</v>
      </c>
      <c r="M130" s="304">
        <v>471.1</v>
      </c>
      <c r="N130" s="319">
        <v>5257500</v>
      </c>
      <c r="O130" s="320">
        <v>-1.4896008993816752E-2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298.45</v>
      </c>
      <c r="E131" s="316">
        <v>296.76666666666665</v>
      </c>
      <c r="F131" s="317">
        <v>291.88333333333333</v>
      </c>
      <c r="G131" s="317">
        <v>285.31666666666666</v>
      </c>
      <c r="H131" s="317">
        <v>280.43333333333334</v>
      </c>
      <c r="I131" s="317">
        <v>303.33333333333331</v>
      </c>
      <c r="J131" s="317">
        <v>308.21666666666664</v>
      </c>
      <c r="K131" s="317">
        <v>314.7833333333333</v>
      </c>
      <c r="L131" s="304">
        <v>301.64999999999998</v>
      </c>
      <c r="M131" s="304">
        <v>290.2</v>
      </c>
      <c r="N131" s="319">
        <v>7458000</v>
      </c>
      <c r="O131" s="320">
        <v>-3.4937888198757761E-2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549.5</v>
      </c>
      <c r="E132" s="316">
        <v>545.66666666666663</v>
      </c>
      <c r="F132" s="317">
        <v>538.98333333333323</v>
      </c>
      <c r="G132" s="317">
        <v>528.46666666666658</v>
      </c>
      <c r="H132" s="317">
        <v>521.78333333333319</v>
      </c>
      <c r="I132" s="317">
        <v>556.18333333333328</v>
      </c>
      <c r="J132" s="317">
        <v>562.86666666666667</v>
      </c>
      <c r="K132" s="317">
        <v>573.38333333333333</v>
      </c>
      <c r="L132" s="304">
        <v>552.35</v>
      </c>
      <c r="M132" s="304">
        <v>535.15</v>
      </c>
      <c r="N132" s="319">
        <v>14428800</v>
      </c>
      <c r="O132" s="320">
        <v>1.596958174904943E-2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148</v>
      </c>
      <c r="E133" s="316">
        <v>148.53333333333333</v>
      </c>
      <c r="F133" s="317">
        <v>145.76666666666665</v>
      </c>
      <c r="G133" s="317">
        <v>143.53333333333333</v>
      </c>
      <c r="H133" s="317">
        <v>140.76666666666665</v>
      </c>
      <c r="I133" s="317">
        <v>150.76666666666665</v>
      </c>
      <c r="J133" s="317">
        <v>153.53333333333336</v>
      </c>
      <c r="K133" s="317">
        <v>155.76666666666665</v>
      </c>
      <c r="L133" s="304">
        <v>151.30000000000001</v>
      </c>
      <c r="M133" s="304">
        <v>146.30000000000001</v>
      </c>
      <c r="N133" s="319">
        <v>78494700</v>
      </c>
      <c r="O133" s="320">
        <v>6.8728522336769758E-3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56.9</v>
      </c>
      <c r="E134" s="316">
        <v>57.133333333333333</v>
      </c>
      <c r="F134" s="317">
        <v>56.166666666666664</v>
      </c>
      <c r="G134" s="317">
        <v>55.43333333333333</v>
      </c>
      <c r="H134" s="317">
        <v>54.466666666666661</v>
      </c>
      <c r="I134" s="317">
        <v>57.866666666666667</v>
      </c>
      <c r="J134" s="317">
        <v>58.833333333333336</v>
      </c>
      <c r="K134" s="317">
        <v>59.56666666666667</v>
      </c>
      <c r="L134" s="304">
        <v>58.1</v>
      </c>
      <c r="M134" s="304">
        <v>56.4</v>
      </c>
      <c r="N134" s="319">
        <v>71793000</v>
      </c>
      <c r="O134" s="320">
        <v>7.1969696969696973E-3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399.4</v>
      </c>
      <c r="E135" s="316">
        <v>400.3</v>
      </c>
      <c r="F135" s="317">
        <v>392.3</v>
      </c>
      <c r="G135" s="317">
        <v>385.2</v>
      </c>
      <c r="H135" s="317">
        <v>377.2</v>
      </c>
      <c r="I135" s="317">
        <v>407.40000000000003</v>
      </c>
      <c r="J135" s="317">
        <v>415.40000000000003</v>
      </c>
      <c r="K135" s="317">
        <v>422.50000000000006</v>
      </c>
      <c r="L135" s="304">
        <v>408.3</v>
      </c>
      <c r="M135" s="304">
        <v>393.2</v>
      </c>
      <c r="N135" s="319">
        <v>25782200</v>
      </c>
      <c r="O135" s="320">
        <v>3.7417059990423419E-2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2470.5</v>
      </c>
      <c r="E136" s="316">
        <v>2479.0666666666666</v>
      </c>
      <c r="F136" s="317">
        <v>2452.6333333333332</v>
      </c>
      <c r="G136" s="317">
        <v>2434.7666666666664</v>
      </c>
      <c r="H136" s="317">
        <v>2408.333333333333</v>
      </c>
      <c r="I136" s="317">
        <v>2496.9333333333334</v>
      </c>
      <c r="J136" s="317">
        <v>2523.3666666666668</v>
      </c>
      <c r="K136" s="317">
        <v>2541.2333333333336</v>
      </c>
      <c r="L136" s="304">
        <v>2505.5</v>
      </c>
      <c r="M136" s="304">
        <v>2461.1999999999998</v>
      </c>
      <c r="N136" s="319">
        <v>10557900</v>
      </c>
      <c r="O136" s="320">
        <v>-9.5964428434738552E-3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789.65</v>
      </c>
      <c r="E137" s="316">
        <v>795.6</v>
      </c>
      <c r="F137" s="317">
        <v>778.45</v>
      </c>
      <c r="G137" s="317">
        <v>767.25</v>
      </c>
      <c r="H137" s="317">
        <v>750.1</v>
      </c>
      <c r="I137" s="317">
        <v>806.80000000000007</v>
      </c>
      <c r="J137" s="317">
        <v>823.94999999999993</v>
      </c>
      <c r="K137" s="317">
        <v>835.15000000000009</v>
      </c>
      <c r="L137" s="304">
        <v>812.75</v>
      </c>
      <c r="M137" s="304">
        <v>784.4</v>
      </c>
      <c r="N137" s="319">
        <v>10572000</v>
      </c>
      <c r="O137" s="320">
        <v>9.8578633654287026E-3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1186</v>
      </c>
      <c r="E138" s="316">
        <v>1184.0666666666666</v>
      </c>
      <c r="F138" s="317">
        <v>1174.6333333333332</v>
      </c>
      <c r="G138" s="317">
        <v>1163.2666666666667</v>
      </c>
      <c r="H138" s="317">
        <v>1153.8333333333333</v>
      </c>
      <c r="I138" s="317">
        <v>1195.4333333333332</v>
      </c>
      <c r="J138" s="317">
        <v>1204.8666666666666</v>
      </c>
      <c r="K138" s="317">
        <v>1216.2333333333331</v>
      </c>
      <c r="L138" s="304">
        <v>1193.5</v>
      </c>
      <c r="M138" s="304">
        <v>1172.7</v>
      </c>
      <c r="N138" s="319">
        <v>5900250</v>
      </c>
      <c r="O138" s="320">
        <v>2.420998980632008E-3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2845.85</v>
      </c>
      <c r="E139" s="316">
        <v>2852.35</v>
      </c>
      <c r="F139" s="317">
        <v>2821.2999999999997</v>
      </c>
      <c r="G139" s="317">
        <v>2796.75</v>
      </c>
      <c r="H139" s="317">
        <v>2765.7</v>
      </c>
      <c r="I139" s="317">
        <v>2876.8999999999996</v>
      </c>
      <c r="J139" s="317">
        <v>2907.95</v>
      </c>
      <c r="K139" s="317">
        <v>2932.4999999999995</v>
      </c>
      <c r="L139" s="304">
        <v>2883.4</v>
      </c>
      <c r="M139" s="304">
        <v>2827.8</v>
      </c>
      <c r="N139" s="319">
        <v>955500</v>
      </c>
      <c r="O139" s="320">
        <v>-7.7881619937694704E-3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332.65</v>
      </c>
      <c r="E140" s="316">
        <v>331.33333333333331</v>
      </c>
      <c r="F140" s="317">
        <v>328.36666666666662</v>
      </c>
      <c r="G140" s="317">
        <v>324.08333333333331</v>
      </c>
      <c r="H140" s="317">
        <v>321.11666666666662</v>
      </c>
      <c r="I140" s="317">
        <v>335.61666666666662</v>
      </c>
      <c r="J140" s="317">
        <v>338.58333333333331</v>
      </c>
      <c r="K140" s="317">
        <v>342.86666666666662</v>
      </c>
      <c r="L140" s="304">
        <v>334.3</v>
      </c>
      <c r="M140" s="304">
        <v>327.05</v>
      </c>
      <c r="N140" s="319">
        <v>2355000</v>
      </c>
      <c r="O140" s="320">
        <v>-2.7261462205700124E-2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458.9</v>
      </c>
      <c r="E141" s="316">
        <v>460.06666666666661</v>
      </c>
      <c r="F141" s="317">
        <v>454.43333333333322</v>
      </c>
      <c r="G141" s="317">
        <v>449.96666666666664</v>
      </c>
      <c r="H141" s="317">
        <v>444.33333333333326</v>
      </c>
      <c r="I141" s="317">
        <v>464.53333333333319</v>
      </c>
      <c r="J141" s="317">
        <v>470.16666666666663</v>
      </c>
      <c r="K141" s="317">
        <v>474.63333333333316</v>
      </c>
      <c r="L141" s="304">
        <v>465.7</v>
      </c>
      <c r="M141" s="304">
        <v>455.6</v>
      </c>
      <c r="N141" s="319">
        <v>5828200</v>
      </c>
      <c r="O141" s="320">
        <v>5.0700144857556738E-3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1041</v>
      </c>
      <c r="E142" s="316">
        <v>1046.4166666666667</v>
      </c>
      <c r="F142" s="317">
        <v>1019.8333333333335</v>
      </c>
      <c r="G142" s="317">
        <v>998.66666666666674</v>
      </c>
      <c r="H142" s="317">
        <v>972.08333333333348</v>
      </c>
      <c r="I142" s="317">
        <v>1067.5833333333335</v>
      </c>
      <c r="J142" s="317">
        <v>1094.166666666667</v>
      </c>
      <c r="K142" s="317">
        <v>1115.3333333333335</v>
      </c>
      <c r="L142" s="304">
        <v>1073</v>
      </c>
      <c r="M142" s="304">
        <v>1025.25</v>
      </c>
      <c r="N142" s="319">
        <v>1495900</v>
      </c>
      <c r="O142" s="320">
        <v>7.5436115040075436E-3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3973.5</v>
      </c>
      <c r="E143" s="316">
        <v>3983.75</v>
      </c>
      <c r="F143" s="317">
        <v>3935.9</v>
      </c>
      <c r="G143" s="317">
        <v>3898.3</v>
      </c>
      <c r="H143" s="317">
        <v>3850.4500000000003</v>
      </c>
      <c r="I143" s="317">
        <v>4021.35</v>
      </c>
      <c r="J143" s="317">
        <v>4069.2000000000003</v>
      </c>
      <c r="K143" s="317">
        <v>4106.7999999999993</v>
      </c>
      <c r="L143" s="304">
        <v>4031.6</v>
      </c>
      <c r="M143" s="304">
        <v>3946.15</v>
      </c>
      <c r="N143" s="319">
        <v>1953800</v>
      </c>
      <c r="O143" s="320">
        <v>-2.7282684456835606E-2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530.54999999999995</v>
      </c>
      <c r="E144" s="316">
        <v>530.11666666666667</v>
      </c>
      <c r="F144" s="317">
        <v>522.93333333333339</v>
      </c>
      <c r="G144" s="317">
        <v>515.31666666666672</v>
      </c>
      <c r="H144" s="317">
        <v>508.13333333333344</v>
      </c>
      <c r="I144" s="317">
        <v>537.73333333333335</v>
      </c>
      <c r="J144" s="317">
        <v>544.91666666666652</v>
      </c>
      <c r="K144" s="317">
        <v>552.5333333333333</v>
      </c>
      <c r="L144" s="304">
        <v>537.29999999999995</v>
      </c>
      <c r="M144" s="304">
        <v>522.5</v>
      </c>
      <c r="N144" s="319">
        <v>9062300</v>
      </c>
      <c r="O144" s="320">
        <v>-3.0458970792767732E-2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134.55000000000001</v>
      </c>
      <c r="E145" s="316">
        <v>134.48333333333335</v>
      </c>
      <c r="F145" s="317">
        <v>133.06666666666669</v>
      </c>
      <c r="G145" s="317">
        <v>131.58333333333334</v>
      </c>
      <c r="H145" s="317">
        <v>130.16666666666669</v>
      </c>
      <c r="I145" s="317">
        <v>135.9666666666667</v>
      </c>
      <c r="J145" s="317">
        <v>137.38333333333333</v>
      </c>
      <c r="K145" s="317">
        <v>138.8666666666667</v>
      </c>
      <c r="L145" s="304">
        <v>135.9</v>
      </c>
      <c r="M145" s="304">
        <v>133</v>
      </c>
      <c r="N145" s="319">
        <v>119498800</v>
      </c>
      <c r="O145" s="320">
        <v>-1.2703616432742548E-2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692.75</v>
      </c>
      <c r="E146" s="316">
        <v>691.58333333333337</v>
      </c>
      <c r="F146" s="317">
        <v>685.16666666666674</v>
      </c>
      <c r="G146" s="317">
        <v>677.58333333333337</v>
      </c>
      <c r="H146" s="317">
        <v>671.16666666666674</v>
      </c>
      <c r="I146" s="317">
        <v>699.16666666666674</v>
      </c>
      <c r="J146" s="317">
        <v>705.58333333333348</v>
      </c>
      <c r="K146" s="317">
        <v>713.16666666666674</v>
      </c>
      <c r="L146" s="304">
        <v>698</v>
      </c>
      <c r="M146" s="304">
        <v>684</v>
      </c>
      <c r="N146" s="319">
        <v>2483000</v>
      </c>
      <c r="O146" s="320">
        <v>-3.3099688473520246E-2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312.25</v>
      </c>
      <c r="E147" s="316">
        <v>312.36666666666667</v>
      </c>
      <c r="F147" s="317">
        <v>307.98333333333335</v>
      </c>
      <c r="G147" s="317">
        <v>303.7166666666667</v>
      </c>
      <c r="H147" s="317">
        <v>299.33333333333337</v>
      </c>
      <c r="I147" s="317">
        <v>316.63333333333333</v>
      </c>
      <c r="J147" s="317">
        <v>321.01666666666665</v>
      </c>
      <c r="K147" s="317">
        <v>325.2833333333333</v>
      </c>
      <c r="L147" s="304">
        <v>316.75</v>
      </c>
      <c r="M147" s="304">
        <v>308.10000000000002</v>
      </c>
      <c r="N147" s="319">
        <v>26524800</v>
      </c>
      <c r="O147" s="320">
        <v>-4.7460353941622617E-2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221.9</v>
      </c>
      <c r="E148" s="316">
        <v>221.04999999999998</v>
      </c>
      <c r="F148" s="317">
        <v>216.59999999999997</v>
      </c>
      <c r="G148" s="317">
        <v>211.29999999999998</v>
      </c>
      <c r="H148" s="317">
        <v>206.84999999999997</v>
      </c>
      <c r="I148" s="317">
        <v>226.34999999999997</v>
      </c>
      <c r="J148" s="317">
        <v>230.79999999999995</v>
      </c>
      <c r="K148" s="317">
        <v>236.09999999999997</v>
      </c>
      <c r="L148" s="304">
        <v>225.5</v>
      </c>
      <c r="M148" s="304">
        <v>215.75</v>
      </c>
      <c r="N148" s="319">
        <v>31029000</v>
      </c>
      <c r="O148" s="320">
        <v>0.1139472267097469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44092</v>
      </c>
    </row>
    <row r="7" spans="1:15">
      <c r="A7"/>
    </row>
    <row r="8" spans="1:15" ht="28.5" customHeight="1">
      <c r="A8" s="550" t="s">
        <v>16</v>
      </c>
      <c r="B8" s="551" t="s">
        <v>18</v>
      </c>
      <c r="C8" s="549" t="s">
        <v>19</v>
      </c>
      <c r="D8" s="549" t="s">
        <v>20</v>
      </c>
      <c r="E8" s="549" t="s">
        <v>21</v>
      </c>
      <c r="F8" s="549"/>
      <c r="G8" s="549"/>
      <c r="H8" s="549" t="s">
        <v>22</v>
      </c>
      <c r="I8" s="549"/>
      <c r="J8" s="549"/>
      <c r="K8" s="274"/>
      <c r="L8" s="282"/>
      <c r="M8" s="282"/>
    </row>
    <row r="9" spans="1:15" ht="36" customHeight="1">
      <c r="A9" s="545"/>
      <c r="B9" s="547"/>
      <c r="C9" s="552" t="s">
        <v>23</v>
      </c>
      <c r="D9" s="552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11516.1</v>
      </c>
      <c r="D10" s="303">
        <v>11533.933333333334</v>
      </c>
      <c r="E10" s="303">
        <v>11480.666666666668</v>
      </c>
      <c r="F10" s="303">
        <v>11445.233333333334</v>
      </c>
      <c r="G10" s="303">
        <v>11391.966666666667</v>
      </c>
      <c r="H10" s="303">
        <v>11569.366666666669</v>
      </c>
      <c r="I10" s="303">
        <v>11622.633333333335</v>
      </c>
      <c r="J10" s="303">
        <v>11658.066666666669</v>
      </c>
      <c r="K10" s="302">
        <v>11587.2</v>
      </c>
      <c r="L10" s="302">
        <v>11498.5</v>
      </c>
      <c r="M10" s="307"/>
    </row>
    <row r="11" spans="1:15">
      <c r="A11" s="301">
        <v>2</v>
      </c>
      <c r="B11" s="277" t="s">
        <v>220</v>
      </c>
      <c r="C11" s="304">
        <v>22320.35</v>
      </c>
      <c r="D11" s="279">
        <v>22363.95</v>
      </c>
      <c r="E11" s="279">
        <v>22223.45</v>
      </c>
      <c r="F11" s="279">
        <v>22126.55</v>
      </c>
      <c r="G11" s="279">
        <v>21986.05</v>
      </c>
      <c r="H11" s="279">
        <v>22460.850000000002</v>
      </c>
      <c r="I11" s="279">
        <v>22601.350000000002</v>
      </c>
      <c r="J11" s="279">
        <v>22698.250000000004</v>
      </c>
      <c r="K11" s="304">
        <v>22504.45</v>
      </c>
      <c r="L11" s="304">
        <v>22267.05</v>
      </c>
      <c r="M11" s="307"/>
    </row>
    <row r="12" spans="1:15">
      <c r="A12" s="301">
        <v>3</v>
      </c>
      <c r="B12" s="285" t="s">
        <v>221</v>
      </c>
      <c r="C12" s="304">
        <v>1393.75</v>
      </c>
      <c r="D12" s="279">
        <v>1397.9666666666665</v>
      </c>
      <c r="E12" s="279">
        <v>1386.2333333333329</v>
      </c>
      <c r="F12" s="279">
        <v>1378.7166666666665</v>
      </c>
      <c r="G12" s="279">
        <v>1366.9833333333329</v>
      </c>
      <c r="H12" s="279">
        <v>1405.4833333333329</v>
      </c>
      <c r="I12" s="279">
        <v>1417.2166666666665</v>
      </c>
      <c r="J12" s="279">
        <v>1424.7333333333329</v>
      </c>
      <c r="K12" s="304">
        <v>1409.7</v>
      </c>
      <c r="L12" s="304">
        <v>1390.45</v>
      </c>
      <c r="M12" s="307"/>
    </row>
    <row r="13" spans="1:15">
      <c r="A13" s="301">
        <v>4</v>
      </c>
      <c r="B13" s="277" t="s">
        <v>222</v>
      </c>
      <c r="C13" s="304">
        <v>3193.3</v>
      </c>
      <c r="D13" s="279">
        <v>3198.6166666666668</v>
      </c>
      <c r="E13" s="279">
        <v>3180.6833333333334</v>
      </c>
      <c r="F13" s="279">
        <v>3168.0666666666666</v>
      </c>
      <c r="G13" s="279">
        <v>3150.1333333333332</v>
      </c>
      <c r="H13" s="279">
        <v>3211.2333333333336</v>
      </c>
      <c r="I13" s="279">
        <v>3229.166666666667</v>
      </c>
      <c r="J13" s="279">
        <v>3241.7833333333338</v>
      </c>
      <c r="K13" s="304">
        <v>3216.55</v>
      </c>
      <c r="L13" s="304">
        <v>3186</v>
      </c>
      <c r="M13" s="307"/>
    </row>
    <row r="14" spans="1:15">
      <c r="A14" s="301">
        <v>5</v>
      </c>
      <c r="B14" s="277" t="s">
        <v>223</v>
      </c>
      <c r="C14" s="304">
        <v>19817.7</v>
      </c>
      <c r="D14" s="279">
        <v>19812.466666666671</v>
      </c>
      <c r="E14" s="279">
        <v>19610.28333333334</v>
      </c>
      <c r="F14" s="279">
        <v>19402.866666666669</v>
      </c>
      <c r="G14" s="279">
        <v>19200.683333333338</v>
      </c>
      <c r="H14" s="279">
        <v>20019.883333333342</v>
      </c>
      <c r="I14" s="279">
        <v>20222.066666666669</v>
      </c>
      <c r="J14" s="279">
        <v>20429.483333333344</v>
      </c>
      <c r="K14" s="304">
        <v>20014.650000000001</v>
      </c>
      <c r="L14" s="304">
        <v>19605.05</v>
      </c>
      <c r="M14" s="307"/>
    </row>
    <row r="15" spans="1:15">
      <c r="A15" s="301">
        <v>6</v>
      </c>
      <c r="B15" s="277" t="s">
        <v>224</v>
      </c>
      <c r="C15" s="304">
        <v>2433.1</v>
      </c>
      <c r="D15" s="279">
        <v>2438.4666666666667</v>
      </c>
      <c r="E15" s="279">
        <v>2422.1333333333332</v>
      </c>
      <c r="F15" s="279">
        <v>2411.1666666666665</v>
      </c>
      <c r="G15" s="279">
        <v>2394.833333333333</v>
      </c>
      <c r="H15" s="279">
        <v>2449.4333333333334</v>
      </c>
      <c r="I15" s="279">
        <v>2465.7666666666664</v>
      </c>
      <c r="J15" s="279">
        <v>2476.7333333333336</v>
      </c>
      <c r="K15" s="304">
        <v>2454.8000000000002</v>
      </c>
      <c r="L15" s="304">
        <v>2427.5</v>
      </c>
      <c r="M15" s="307"/>
    </row>
    <row r="16" spans="1:15">
      <c r="A16" s="301">
        <v>7</v>
      </c>
      <c r="B16" s="277" t="s">
        <v>225</v>
      </c>
      <c r="C16" s="304">
        <v>4788.7</v>
      </c>
      <c r="D16" s="279">
        <v>4777.583333333333</v>
      </c>
      <c r="E16" s="279">
        <v>4757.8666666666659</v>
      </c>
      <c r="F16" s="279">
        <v>4727.0333333333328</v>
      </c>
      <c r="G16" s="279">
        <v>4707.3166666666657</v>
      </c>
      <c r="H16" s="279">
        <v>4808.4166666666661</v>
      </c>
      <c r="I16" s="279">
        <v>4828.1333333333332</v>
      </c>
      <c r="J16" s="279">
        <v>4858.9666666666662</v>
      </c>
      <c r="K16" s="304">
        <v>4797.3</v>
      </c>
      <c r="L16" s="304">
        <v>4746.75</v>
      </c>
      <c r="M16" s="307"/>
    </row>
    <row r="17" spans="1:13">
      <c r="A17" s="301">
        <v>8</v>
      </c>
      <c r="B17" s="277" t="s">
        <v>802</v>
      </c>
      <c r="C17" s="277">
        <v>1104.7</v>
      </c>
      <c r="D17" s="279">
        <v>1111.4833333333333</v>
      </c>
      <c r="E17" s="279">
        <v>1093.2166666666667</v>
      </c>
      <c r="F17" s="279">
        <v>1081.7333333333333</v>
      </c>
      <c r="G17" s="279">
        <v>1063.4666666666667</v>
      </c>
      <c r="H17" s="279">
        <v>1122.9666666666667</v>
      </c>
      <c r="I17" s="279">
        <v>1141.2333333333336</v>
      </c>
      <c r="J17" s="279">
        <v>1152.7166666666667</v>
      </c>
      <c r="K17" s="277">
        <v>1129.75</v>
      </c>
      <c r="L17" s="277">
        <v>1100</v>
      </c>
      <c r="M17" s="277">
        <v>2.734</v>
      </c>
    </row>
    <row r="18" spans="1:13">
      <c r="A18" s="301">
        <v>9</v>
      </c>
      <c r="B18" s="277" t="s">
        <v>295</v>
      </c>
      <c r="C18" s="277">
        <v>16441.3</v>
      </c>
      <c r="D18" s="279">
        <v>16518.45</v>
      </c>
      <c r="E18" s="279">
        <v>16266.900000000001</v>
      </c>
      <c r="F18" s="279">
        <v>16092.5</v>
      </c>
      <c r="G18" s="279">
        <v>15840.95</v>
      </c>
      <c r="H18" s="279">
        <v>16692.850000000002</v>
      </c>
      <c r="I18" s="279">
        <v>16944.399999999998</v>
      </c>
      <c r="J18" s="279">
        <v>17118.800000000003</v>
      </c>
      <c r="K18" s="277">
        <v>16770</v>
      </c>
      <c r="L18" s="277">
        <v>16344.05</v>
      </c>
      <c r="M18" s="277">
        <v>0.11463</v>
      </c>
    </row>
    <row r="19" spans="1:13">
      <c r="A19" s="301">
        <v>10</v>
      </c>
      <c r="B19" s="277" t="s">
        <v>227</v>
      </c>
      <c r="C19" s="277">
        <v>70.45</v>
      </c>
      <c r="D19" s="279">
        <v>71.099999999999994</v>
      </c>
      <c r="E19" s="279">
        <v>69.449999999999989</v>
      </c>
      <c r="F19" s="279">
        <v>68.449999999999989</v>
      </c>
      <c r="G19" s="279">
        <v>66.799999999999983</v>
      </c>
      <c r="H19" s="279">
        <v>72.099999999999994</v>
      </c>
      <c r="I19" s="279">
        <v>73.75</v>
      </c>
      <c r="J19" s="279">
        <v>74.75</v>
      </c>
      <c r="K19" s="277">
        <v>72.75</v>
      </c>
      <c r="L19" s="277">
        <v>70.099999999999994</v>
      </c>
      <c r="M19" s="277">
        <v>18.422280000000001</v>
      </c>
    </row>
    <row r="20" spans="1:13">
      <c r="A20" s="301">
        <v>11</v>
      </c>
      <c r="B20" s="277" t="s">
        <v>228</v>
      </c>
      <c r="C20" s="277">
        <v>135.35</v>
      </c>
      <c r="D20" s="279">
        <v>135.38333333333333</v>
      </c>
      <c r="E20" s="279">
        <v>133.36666666666665</v>
      </c>
      <c r="F20" s="279">
        <v>131.38333333333333</v>
      </c>
      <c r="G20" s="279">
        <v>129.36666666666665</v>
      </c>
      <c r="H20" s="279">
        <v>137.36666666666665</v>
      </c>
      <c r="I20" s="279">
        <v>139.3833333333333</v>
      </c>
      <c r="J20" s="279">
        <v>141.36666666666665</v>
      </c>
      <c r="K20" s="277">
        <v>137.4</v>
      </c>
      <c r="L20" s="277">
        <v>133.4</v>
      </c>
      <c r="M20" s="277">
        <v>10.58511</v>
      </c>
    </row>
    <row r="21" spans="1:13">
      <c r="A21" s="301">
        <v>12</v>
      </c>
      <c r="B21" s="277" t="s">
        <v>38</v>
      </c>
      <c r="C21" s="277">
        <v>1409.6</v>
      </c>
      <c r="D21" s="279">
        <v>1402.1166666666668</v>
      </c>
      <c r="E21" s="279">
        <v>1390.6333333333337</v>
      </c>
      <c r="F21" s="279">
        <v>1371.666666666667</v>
      </c>
      <c r="G21" s="279">
        <v>1360.1833333333338</v>
      </c>
      <c r="H21" s="279">
        <v>1421.0833333333335</v>
      </c>
      <c r="I21" s="279">
        <v>1432.5666666666666</v>
      </c>
      <c r="J21" s="279">
        <v>1451.5333333333333</v>
      </c>
      <c r="K21" s="277">
        <v>1413.6</v>
      </c>
      <c r="L21" s="277">
        <v>1383.15</v>
      </c>
      <c r="M21" s="277">
        <v>14.21787</v>
      </c>
    </row>
    <row r="22" spans="1:13">
      <c r="A22" s="301">
        <v>13</v>
      </c>
      <c r="B22" s="277" t="s">
        <v>296</v>
      </c>
      <c r="C22" s="277">
        <v>200.4</v>
      </c>
      <c r="D22" s="279">
        <v>201.68333333333331</v>
      </c>
      <c r="E22" s="279">
        <v>198.61666666666662</v>
      </c>
      <c r="F22" s="279">
        <v>196.83333333333331</v>
      </c>
      <c r="G22" s="279">
        <v>193.76666666666662</v>
      </c>
      <c r="H22" s="279">
        <v>203.46666666666661</v>
      </c>
      <c r="I22" s="279">
        <v>206.53333333333327</v>
      </c>
      <c r="J22" s="279">
        <v>208.31666666666661</v>
      </c>
      <c r="K22" s="277">
        <v>204.75</v>
      </c>
      <c r="L22" s="277">
        <v>199.9</v>
      </c>
      <c r="M22" s="277">
        <v>12.99089</v>
      </c>
    </row>
    <row r="23" spans="1:13">
      <c r="A23" s="301">
        <v>14</v>
      </c>
      <c r="B23" s="277" t="s">
        <v>41</v>
      </c>
      <c r="C23" s="277">
        <v>346.1</v>
      </c>
      <c r="D23" s="279">
        <v>348.86666666666662</v>
      </c>
      <c r="E23" s="279">
        <v>342.23333333333323</v>
      </c>
      <c r="F23" s="279">
        <v>338.36666666666662</v>
      </c>
      <c r="G23" s="279">
        <v>331.73333333333323</v>
      </c>
      <c r="H23" s="279">
        <v>352.73333333333323</v>
      </c>
      <c r="I23" s="279">
        <v>359.36666666666656</v>
      </c>
      <c r="J23" s="279">
        <v>363.23333333333323</v>
      </c>
      <c r="K23" s="277">
        <v>355.5</v>
      </c>
      <c r="L23" s="277">
        <v>345</v>
      </c>
      <c r="M23" s="277">
        <v>24.332129999999999</v>
      </c>
    </row>
    <row r="24" spans="1:13">
      <c r="A24" s="301">
        <v>15</v>
      </c>
      <c r="B24" s="277" t="s">
        <v>43</v>
      </c>
      <c r="C24" s="277">
        <v>37</v>
      </c>
      <c r="D24" s="279">
        <v>37.050000000000004</v>
      </c>
      <c r="E24" s="279">
        <v>36.800000000000011</v>
      </c>
      <c r="F24" s="279">
        <v>36.600000000000009</v>
      </c>
      <c r="G24" s="279">
        <v>36.350000000000016</v>
      </c>
      <c r="H24" s="279">
        <v>37.250000000000007</v>
      </c>
      <c r="I24" s="279">
        <v>37.499999999999993</v>
      </c>
      <c r="J24" s="279">
        <v>37.700000000000003</v>
      </c>
      <c r="K24" s="277">
        <v>37.299999999999997</v>
      </c>
      <c r="L24" s="277">
        <v>36.85</v>
      </c>
      <c r="M24" s="277">
        <v>19.872679999999999</v>
      </c>
    </row>
    <row r="25" spans="1:13">
      <c r="A25" s="301">
        <v>16</v>
      </c>
      <c r="B25" s="277" t="s">
        <v>298</v>
      </c>
      <c r="C25" s="277">
        <v>262.10000000000002</v>
      </c>
      <c r="D25" s="279">
        <v>264.2166666666667</v>
      </c>
      <c r="E25" s="279">
        <v>258.88333333333338</v>
      </c>
      <c r="F25" s="279">
        <v>255.66666666666669</v>
      </c>
      <c r="G25" s="279">
        <v>250.33333333333337</v>
      </c>
      <c r="H25" s="279">
        <v>267.43333333333339</v>
      </c>
      <c r="I25" s="279">
        <v>272.76666666666665</v>
      </c>
      <c r="J25" s="279">
        <v>275.98333333333341</v>
      </c>
      <c r="K25" s="277">
        <v>269.55</v>
      </c>
      <c r="L25" s="277">
        <v>261</v>
      </c>
      <c r="M25" s="277">
        <v>3.4209999999999998</v>
      </c>
    </row>
    <row r="26" spans="1:13">
      <c r="A26" s="301">
        <v>17</v>
      </c>
      <c r="B26" s="277" t="s">
        <v>229</v>
      </c>
      <c r="C26" s="277">
        <v>1544.85</v>
      </c>
      <c r="D26" s="279">
        <v>1537.95</v>
      </c>
      <c r="E26" s="279">
        <v>1516.9</v>
      </c>
      <c r="F26" s="279">
        <v>1488.95</v>
      </c>
      <c r="G26" s="279">
        <v>1467.9</v>
      </c>
      <c r="H26" s="279">
        <v>1565.9</v>
      </c>
      <c r="I26" s="279">
        <v>1586.9499999999998</v>
      </c>
      <c r="J26" s="279">
        <v>1614.9</v>
      </c>
      <c r="K26" s="277">
        <v>1559</v>
      </c>
      <c r="L26" s="277">
        <v>1510</v>
      </c>
      <c r="M26" s="277">
        <v>1.69251</v>
      </c>
    </row>
    <row r="27" spans="1:13">
      <c r="A27" s="301">
        <v>18</v>
      </c>
      <c r="B27" s="277" t="s">
        <v>230</v>
      </c>
      <c r="C27" s="277">
        <v>2840.95</v>
      </c>
      <c r="D27" s="279">
        <v>2838.9666666666667</v>
      </c>
      <c r="E27" s="279">
        <v>2822.9833333333336</v>
      </c>
      <c r="F27" s="279">
        <v>2805.0166666666669</v>
      </c>
      <c r="G27" s="279">
        <v>2789.0333333333338</v>
      </c>
      <c r="H27" s="279">
        <v>2856.9333333333334</v>
      </c>
      <c r="I27" s="279">
        <v>2872.9166666666661</v>
      </c>
      <c r="J27" s="279">
        <v>2890.8833333333332</v>
      </c>
      <c r="K27" s="277">
        <v>2854.95</v>
      </c>
      <c r="L27" s="277">
        <v>2821</v>
      </c>
      <c r="M27" s="277">
        <v>0.77608999999999995</v>
      </c>
    </row>
    <row r="28" spans="1:13">
      <c r="A28" s="301">
        <v>19</v>
      </c>
      <c r="B28" s="277" t="s">
        <v>45</v>
      </c>
      <c r="C28" s="277">
        <v>775.2</v>
      </c>
      <c r="D28" s="279">
        <v>772.73333333333323</v>
      </c>
      <c r="E28" s="279">
        <v>764.81666666666649</v>
      </c>
      <c r="F28" s="279">
        <v>754.43333333333328</v>
      </c>
      <c r="G28" s="279">
        <v>746.51666666666654</v>
      </c>
      <c r="H28" s="279">
        <v>783.11666666666645</v>
      </c>
      <c r="I28" s="279">
        <v>791.03333333333319</v>
      </c>
      <c r="J28" s="279">
        <v>801.4166666666664</v>
      </c>
      <c r="K28" s="277">
        <v>780.65</v>
      </c>
      <c r="L28" s="277">
        <v>762.35</v>
      </c>
      <c r="M28" s="277">
        <v>6.6124900000000002</v>
      </c>
    </row>
    <row r="29" spans="1:13">
      <c r="A29" s="301">
        <v>20</v>
      </c>
      <c r="B29" s="277" t="s">
        <v>46</v>
      </c>
      <c r="C29" s="277">
        <v>220.3</v>
      </c>
      <c r="D29" s="279">
        <v>220.13333333333333</v>
      </c>
      <c r="E29" s="279">
        <v>217.56666666666666</v>
      </c>
      <c r="F29" s="279">
        <v>214.83333333333334</v>
      </c>
      <c r="G29" s="279">
        <v>212.26666666666668</v>
      </c>
      <c r="H29" s="279">
        <v>222.86666666666665</v>
      </c>
      <c r="I29" s="279">
        <v>225.43333333333331</v>
      </c>
      <c r="J29" s="279">
        <v>228.16666666666663</v>
      </c>
      <c r="K29" s="277">
        <v>222.7</v>
      </c>
      <c r="L29" s="277">
        <v>217.4</v>
      </c>
      <c r="M29" s="277">
        <v>44.046880000000002</v>
      </c>
    </row>
    <row r="30" spans="1:13">
      <c r="A30" s="301">
        <v>21</v>
      </c>
      <c r="B30" s="277" t="s">
        <v>47</v>
      </c>
      <c r="C30" s="277">
        <v>1777.1</v>
      </c>
      <c r="D30" s="279">
        <v>1749.1666666666667</v>
      </c>
      <c r="E30" s="279">
        <v>1711.3333333333335</v>
      </c>
      <c r="F30" s="279">
        <v>1645.5666666666668</v>
      </c>
      <c r="G30" s="279">
        <v>1607.7333333333336</v>
      </c>
      <c r="H30" s="279">
        <v>1814.9333333333334</v>
      </c>
      <c r="I30" s="279">
        <v>1852.7666666666669</v>
      </c>
      <c r="J30" s="279">
        <v>1918.5333333333333</v>
      </c>
      <c r="K30" s="277">
        <v>1787</v>
      </c>
      <c r="L30" s="277">
        <v>1683.4</v>
      </c>
      <c r="M30" s="277">
        <v>20.061910000000001</v>
      </c>
    </row>
    <row r="31" spans="1:13">
      <c r="A31" s="301">
        <v>22</v>
      </c>
      <c r="B31" s="277" t="s">
        <v>48</v>
      </c>
      <c r="C31" s="277">
        <v>134.55000000000001</v>
      </c>
      <c r="D31" s="279">
        <v>132.26666666666665</v>
      </c>
      <c r="E31" s="279">
        <v>129.18333333333331</v>
      </c>
      <c r="F31" s="279">
        <v>123.81666666666666</v>
      </c>
      <c r="G31" s="279">
        <v>120.73333333333332</v>
      </c>
      <c r="H31" s="279">
        <v>137.6333333333333</v>
      </c>
      <c r="I31" s="279">
        <v>140.71666666666667</v>
      </c>
      <c r="J31" s="279">
        <v>146.08333333333329</v>
      </c>
      <c r="K31" s="277">
        <v>135.35</v>
      </c>
      <c r="L31" s="277">
        <v>126.9</v>
      </c>
      <c r="M31" s="277">
        <v>135.89009999999999</v>
      </c>
    </row>
    <row r="32" spans="1:13">
      <c r="A32" s="301">
        <v>23</v>
      </c>
      <c r="B32" s="277" t="s">
        <v>49</v>
      </c>
      <c r="C32" s="277">
        <v>78.3</v>
      </c>
      <c r="D32" s="279">
        <v>78.2</v>
      </c>
      <c r="E32" s="279">
        <v>77.2</v>
      </c>
      <c r="F32" s="279">
        <v>76.099999999999994</v>
      </c>
      <c r="G32" s="279">
        <v>75.099999999999994</v>
      </c>
      <c r="H32" s="279">
        <v>79.300000000000011</v>
      </c>
      <c r="I32" s="279">
        <v>80.300000000000011</v>
      </c>
      <c r="J32" s="279">
        <v>81.40000000000002</v>
      </c>
      <c r="K32" s="277">
        <v>79.2</v>
      </c>
      <c r="L32" s="277">
        <v>77.099999999999994</v>
      </c>
      <c r="M32" s="277">
        <v>370.31375000000003</v>
      </c>
    </row>
    <row r="33" spans="1:13">
      <c r="A33" s="301">
        <v>24</v>
      </c>
      <c r="B33" s="277" t="s">
        <v>51</v>
      </c>
      <c r="C33" s="277">
        <v>2007.95</v>
      </c>
      <c r="D33" s="279">
        <v>2017.6499999999999</v>
      </c>
      <c r="E33" s="279">
        <v>1990.2999999999997</v>
      </c>
      <c r="F33" s="279">
        <v>1972.6499999999999</v>
      </c>
      <c r="G33" s="279">
        <v>1945.2999999999997</v>
      </c>
      <c r="H33" s="279">
        <v>2035.2999999999997</v>
      </c>
      <c r="I33" s="279">
        <v>2062.6499999999996</v>
      </c>
      <c r="J33" s="279">
        <v>2080.2999999999997</v>
      </c>
      <c r="K33" s="277">
        <v>2045</v>
      </c>
      <c r="L33" s="277">
        <v>2000</v>
      </c>
      <c r="M33" s="277">
        <v>24.169409999999999</v>
      </c>
    </row>
    <row r="34" spans="1:13">
      <c r="A34" s="301">
        <v>25</v>
      </c>
      <c r="B34" s="277" t="s">
        <v>226</v>
      </c>
      <c r="C34" s="277">
        <v>704.9</v>
      </c>
      <c r="D34" s="279">
        <v>703.1</v>
      </c>
      <c r="E34" s="279">
        <v>696.80000000000007</v>
      </c>
      <c r="F34" s="279">
        <v>688.7</v>
      </c>
      <c r="G34" s="279">
        <v>682.40000000000009</v>
      </c>
      <c r="H34" s="279">
        <v>711.2</v>
      </c>
      <c r="I34" s="279">
        <v>717.5</v>
      </c>
      <c r="J34" s="279">
        <v>725.6</v>
      </c>
      <c r="K34" s="277">
        <v>709.4</v>
      </c>
      <c r="L34" s="277">
        <v>695</v>
      </c>
      <c r="M34" s="277">
        <v>1.54552</v>
      </c>
    </row>
    <row r="35" spans="1:13">
      <c r="A35" s="301">
        <v>26</v>
      </c>
      <c r="B35" s="277" t="s">
        <v>53</v>
      </c>
      <c r="C35" s="277">
        <v>810.8</v>
      </c>
      <c r="D35" s="279">
        <v>814.93333333333339</v>
      </c>
      <c r="E35" s="279">
        <v>802.86666666666679</v>
      </c>
      <c r="F35" s="279">
        <v>794.93333333333339</v>
      </c>
      <c r="G35" s="279">
        <v>782.86666666666679</v>
      </c>
      <c r="H35" s="279">
        <v>822.86666666666679</v>
      </c>
      <c r="I35" s="279">
        <v>834.93333333333339</v>
      </c>
      <c r="J35" s="279">
        <v>842.86666666666679</v>
      </c>
      <c r="K35" s="277">
        <v>827</v>
      </c>
      <c r="L35" s="277">
        <v>807</v>
      </c>
      <c r="M35" s="277">
        <v>29.4175</v>
      </c>
    </row>
    <row r="36" spans="1:13">
      <c r="A36" s="301">
        <v>27</v>
      </c>
      <c r="B36" s="277" t="s">
        <v>55</v>
      </c>
      <c r="C36" s="277">
        <v>442.9</v>
      </c>
      <c r="D36" s="279">
        <v>442.61666666666662</v>
      </c>
      <c r="E36" s="279">
        <v>438.78333333333325</v>
      </c>
      <c r="F36" s="279">
        <v>434.66666666666663</v>
      </c>
      <c r="G36" s="279">
        <v>430.83333333333326</v>
      </c>
      <c r="H36" s="279">
        <v>446.73333333333323</v>
      </c>
      <c r="I36" s="279">
        <v>450.56666666666661</v>
      </c>
      <c r="J36" s="279">
        <v>454.68333333333322</v>
      </c>
      <c r="K36" s="277">
        <v>446.45</v>
      </c>
      <c r="L36" s="277">
        <v>438.5</v>
      </c>
      <c r="M36" s="277">
        <v>143.06532000000001</v>
      </c>
    </row>
    <row r="37" spans="1:13">
      <c r="A37" s="301">
        <v>28</v>
      </c>
      <c r="B37" s="277" t="s">
        <v>56</v>
      </c>
      <c r="C37" s="277">
        <v>3019.2</v>
      </c>
      <c r="D37" s="279">
        <v>3011.4666666666667</v>
      </c>
      <c r="E37" s="279">
        <v>2992.9833333333336</v>
      </c>
      <c r="F37" s="279">
        <v>2966.7666666666669</v>
      </c>
      <c r="G37" s="279">
        <v>2948.2833333333338</v>
      </c>
      <c r="H37" s="279">
        <v>3037.6833333333334</v>
      </c>
      <c r="I37" s="279">
        <v>3056.1666666666661</v>
      </c>
      <c r="J37" s="279">
        <v>3082.3833333333332</v>
      </c>
      <c r="K37" s="277">
        <v>3029.95</v>
      </c>
      <c r="L37" s="277">
        <v>2985.25</v>
      </c>
      <c r="M37" s="277">
        <v>6.8706899999999997</v>
      </c>
    </row>
    <row r="38" spans="1:13">
      <c r="A38" s="301">
        <v>29</v>
      </c>
      <c r="B38" s="277" t="s">
        <v>58</v>
      </c>
      <c r="C38" s="277">
        <v>6007</v>
      </c>
      <c r="D38" s="279">
        <v>6040.25</v>
      </c>
      <c r="E38" s="279">
        <v>5956.85</v>
      </c>
      <c r="F38" s="279">
        <v>5906.7000000000007</v>
      </c>
      <c r="G38" s="279">
        <v>5823.3000000000011</v>
      </c>
      <c r="H38" s="279">
        <v>6090.4</v>
      </c>
      <c r="I38" s="279">
        <v>6173.7999999999993</v>
      </c>
      <c r="J38" s="279">
        <v>6223.9499999999989</v>
      </c>
      <c r="K38" s="277">
        <v>6123.65</v>
      </c>
      <c r="L38" s="277">
        <v>5990.1</v>
      </c>
      <c r="M38" s="277">
        <v>5.1925299999999996</v>
      </c>
    </row>
    <row r="39" spans="1:13">
      <c r="A39" s="301">
        <v>30</v>
      </c>
      <c r="B39" s="277" t="s">
        <v>232</v>
      </c>
      <c r="C39" s="277">
        <v>2486.6999999999998</v>
      </c>
      <c r="D39" s="279">
        <v>2497.6833333333329</v>
      </c>
      <c r="E39" s="279">
        <v>2465.3666666666659</v>
      </c>
      <c r="F39" s="279">
        <v>2444.0333333333328</v>
      </c>
      <c r="G39" s="279">
        <v>2411.7166666666658</v>
      </c>
      <c r="H39" s="279">
        <v>2519.016666666666</v>
      </c>
      <c r="I39" s="279">
        <v>2551.3333333333326</v>
      </c>
      <c r="J39" s="279">
        <v>2572.6666666666661</v>
      </c>
      <c r="K39" s="277">
        <v>2530</v>
      </c>
      <c r="L39" s="277">
        <v>2476.35</v>
      </c>
      <c r="M39" s="277">
        <v>0.10284</v>
      </c>
    </row>
    <row r="40" spans="1:13">
      <c r="A40" s="301">
        <v>31</v>
      </c>
      <c r="B40" s="277" t="s">
        <v>59</v>
      </c>
      <c r="C40" s="277">
        <v>3471.95</v>
      </c>
      <c r="D40" s="279">
        <v>3481.7166666666667</v>
      </c>
      <c r="E40" s="279">
        <v>3446.4333333333334</v>
      </c>
      <c r="F40" s="279">
        <v>3420.9166666666665</v>
      </c>
      <c r="G40" s="279">
        <v>3385.6333333333332</v>
      </c>
      <c r="H40" s="279">
        <v>3507.2333333333336</v>
      </c>
      <c r="I40" s="279">
        <v>3542.5166666666673</v>
      </c>
      <c r="J40" s="279">
        <v>3568.0333333333338</v>
      </c>
      <c r="K40" s="277">
        <v>3517</v>
      </c>
      <c r="L40" s="277">
        <v>3456.2</v>
      </c>
      <c r="M40" s="277">
        <v>27.811959999999999</v>
      </c>
    </row>
    <row r="41" spans="1:13">
      <c r="A41" s="301">
        <v>32</v>
      </c>
      <c r="B41" s="277" t="s">
        <v>60</v>
      </c>
      <c r="C41" s="277">
        <v>1381.2</v>
      </c>
      <c r="D41" s="279">
        <v>1376.3500000000001</v>
      </c>
      <c r="E41" s="279">
        <v>1363.0500000000002</v>
      </c>
      <c r="F41" s="279">
        <v>1344.9</v>
      </c>
      <c r="G41" s="279">
        <v>1331.6000000000001</v>
      </c>
      <c r="H41" s="279">
        <v>1394.5000000000002</v>
      </c>
      <c r="I41" s="279">
        <v>1407.8</v>
      </c>
      <c r="J41" s="279">
        <v>1425.9500000000003</v>
      </c>
      <c r="K41" s="277">
        <v>1389.65</v>
      </c>
      <c r="L41" s="277">
        <v>1358.2</v>
      </c>
      <c r="M41" s="277">
        <v>3.7594799999999999</v>
      </c>
    </row>
    <row r="42" spans="1:13">
      <c r="A42" s="301">
        <v>33</v>
      </c>
      <c r="B42" s="277" t="s">
        <v>233</v>
      </c>
      <c r="C42" s="277">
        <v>305.3</v>
      </c>
      <c r="D42" s="279">
        <v>304.98333333333329</v>
      </c>
      <c r="E42" s="279">
        <v>300.96666666666658</v>
      </c>
      <c r="F42" s="279">
        <v>296.63333333333327</v>
      </c>
      <c r="G42" s="279">
        <v>292.61666666666656</v>
      </c>
      <c r="H42" s="279">
        <v>309.31666666666661</v>
      </c>
      <c r="I42" s="279">
        <v>313.33333333333337</v>
      </c>
      <c r="J42" s="279">
        <v>317.66666666666663</v>
      </c>
      <c r="K42" s="277">
        <v>309</v>
      </c>
      <c r="L42" s="277">
        <v>300.64999999999998</v>
      </c>
      <c r="M42" s="277">
        <v>67.861149999999995</v>
      </c>
    </row>
    <row r="43" spans="1:13">
      <c r="A43" s="301">
        <v>34</v>
      </c>
      <c r="B43" s="277" t="s">
        <v>61</v>
      </c>
      <c r="C43" s="277">
        <v>45.6</v>
      </c>
      <c r="D43" s="279">
        <v>45.800000000000004</v>
      </c>
      <c r="E43" s="279">
        <v>45.300000000000011</v>
      </c>
      <c r="F43" s="279">
        <v>45.000000000000007</v>
      </c>
      <c r="G43" s="279">
        <v>44.500000000000014</v>
      </c>
      <c r="H43" s="279">
        <v>46.100000000000009</v>
      </c>
      <c r="I43" s="279">
        <v>46.599999999999994</v>
      </c>
      <c r="J43" s="279">
        <v>46.900000000000006</v>
      </c>
      <c r="K43" s="277">
        <v>46.3</v>
      </c>
      <c r="L43" s="277">
        <v>45.5</v>
      </c>
      <c r="M43" s="277">
        <v>121.33544000000001</v>
      </c>
    </row>
    <row r="44" spans="1:13">
      <c r="A44" s="301">
        <v>35</v>
      </c>
      <c r="B44" s="277" t="s">
        <v>62</v>
      </c>
      <c r="C44" s="277">
        <v>45.35</v>
      </c>
      <c r="D44" s="279">
        <v>45.583333333333336</v>
      </c>
      <c r="E44" s="279">
        <v>44.766666666666673</v>
      </c>
      <c r="F44" s="279">
        <v>44.183333333333337</v>
      </c>
      <c r="G44" s="279">
        <v>43.366666666666674</v>
      </c>
      <c r="H44" s="279">
        <v>46.166666666666671</v>
      </c>
      <c r="I44" s="279">
        <v>46.983333333333334</v>
      </c>
      <c r="J44" s="279">
        <v>47.56666666666667</v>
      </c>
      <c r="K44" s="277">
        <v>46.4</v>
      </c>
      <c r="L44" s="277">
        <v>45</v>
      </c>
      <c r="M44" s="277">
        <v>28.884309999999999</v>
      </c>
    </row>
    <row r="45" spans="1:13">
      <c r="A45" s="301">
        <v>36</v>
      </c>
      <c r="B45" s="277" t="s">
        <v>63</v>
      </c>
      <c r="C45" s="277">
        <v>1330.15</v>
      </c>
      <c r="D45" s="279">
        <v>1331.5500000000002</v>
      </c>
      <c r="E45" s="279">
        <v>1314.6500000000003</v>
      </c>
      <c r="F45" s="279">
        <v>1299.1500000000001</v>
      </c>
      <c r="G45" s="279">
        <v>1282.2500000000002</v>
      </c>
      <c r="H45" s="279">
        <v>1347.0500000000004</v>
      </c>
      <c r="I45" s="279">
        <v>1363.95</v>
      </c>
      <c r="J45" s="279">
        <v>1379.4500000000005</v>
      </c>
      <c r="K45" s="277">
        <v>1348.45</v>
      </c>
      <c r="L45" s="277">
        <v>1316.05</v>
      </c>
      <c r="M45" s="277">
        <v>5.9583700000000004</v>
      </c>
    </row>
    <row r="46" spans="1:13">
      <c r="A46" s="301">
        <v>37</v>
      </c>
      <c r="B46" s="277" t="s">
        <v>234</v>
      </c>
      <c r="C46" s="277">
        <v>1424.4</v>
      </c>
      <c r="D46" s="279">
        <v>1440.1499999999999</v>
      </c>
      <c r="E46" s="279">
        <v>1398.2999999999997</v>
      </c>
      <c r="F46" s="279">
        <v>1372.1999999999998</v>
      </c>
      <c r="G46" s="279">
        <v>1330.3499999999997</v>
      </c>
      <c r="H46" s="279">
        <v>1466.2499999999998</v>
      </c>
      <c r="I46" s="279">
        <v>1508.0999999999997</v>
      </c>
      <c r="J46" s="279">
        <v>1534.1999999999998</v>
      </c>
      <c r="K46" s="277">
        <v>1482</v>
      </c>
      <c r="L46" s="277">
        <v>1414.05</v>
      </c>
      <c r="M46" s="277">
        <v>2.4135499999999999</v>
      </c>
    </row>
    <row r="47" spans="1:13">
      <c r="A47" s="301">
        <v>38</v>
      </c>
      <c r="B47" s="277" t="s">
        <v>65</v>
      </c>
      <c r="C47" s="277">
        <v>103.55</v>
      </c>
      <c r="D47" s="279">
        <v>103.61666666666667</v>
      </c>
      <c r="E47" s="279">
        <v>102.33333333333334</v>
      </c>
      <c r="F47" s="279">
        <v>101.11666666666667</v>
      </c>
      <c r="G47" s="279">
        <v>99.833333333333343</v>
      </c>
      <c r="H47" s="279">
        <v>104.83333333333334</v>
      </c>
      <c r="I47" s="279">
        <v>106.11666666666667</v>
      </c>
      <c r="J47" s="279">
        <v>107.33333333333334</v>
      </c>
      <c r="K47" s="277">
        <v>104.9</v>
      </c>
      <c r="L47" s="277">
        <v>102.4</v>
      </c>
      <c r="M47" s="277">
        <v>72.404610000000005</v>
      </c>
    </row>
    <row r="48" spans="1:13">
      <c r="A48" s="301">
        <v>39</v>
      </c>
      <c r="B48" s="277" t="s">
        <v>66</v>
      </c>
      <c r="C48" s="277">
        <v>577.95000000000005</v>
      </c>
      <c r="D48" s="279">
        <v>580.80000000000007</v>
      </c>
      <c r="E48" s="279">
        <v>573.65000000000009</v>
      </c>
      <c r="F48" s="279">
        <v>569.35</v>
      </c>
      <c r="G48" s="279">
        <v>562.20000000000005</v>
      </c>
      <c r="H48" s="279">
        <v>585.10000000000014</v>
      </c>
      <c r="I48" s="279">
        <v>592.25</v>
      </c>
      <c r="J48" s="279">
        <v>596.55000000000018</v>
      </c>
      <c r="K48" s="277">
        <v>587.95000000000005</v>
      </c>
      <c r="L48" s="277">
        <v>576.5</v>
      </c>
      <c r="M48" s="277">
        <v>5.15252</v>
      </c>
    </row>
    <row r="49" spans="1:13">
      <c r="A49" s="301">
        <v>40</v>
      </c>
      <c r="B49" s="277" t="s">
        <v>67</v>
      </c>
      <c r="C49" s="277">
        <v>478.65</v>
      </c>
      <c r="D49" s="279">
        <v>477.09999999999997</v>
      </c>
      <c r="E49" s="279">
        <v>470.59999999999991</v>
      </c>
      <c r="F49" s="279">
        <v>462.54999999999995</v>
      </c>
      <c r="G49" s="279">
        <v>456.0499999999999</v>
      </c>
      <c r="H49" s="279">
        <v>485.14999999999992</v>
      </c>
      <c r="I49" s="279">
        <v>491.65000000000003</v>
      </c>
      <c r="J49" s="279">
        <v>499.69999999999993</v>
      </c>
      <c r="K49" s="277">
        <v>483.6</v>
      </c>
      <c r="L49" s="277">
        <v>469.05</v>
      </c>
      <c r="M49" s="277">
        <v>11.813929999999999</v>
      </c>
    </row>
    <row r="50" spans="1:13">
      <c r="A50" s="301">
        <v>41</v>
      </c>
      <c r="B50" s="277" t="s">
        <v>69</v>
      </c>
      <c r="C50" s="277">
        <v>479</v>
      </c>
      <c r="D50" s="279">
        <v>478.45</v>
      </c>
      <c r="E50" s="279">
        <v>474.54999999999995</v>
      </c>
      <c r="F50" s="279">
        <v>470.09999999999997</v>
      </c>
      <c r="G50" s="279">
        <v>466.19999999999993</v>
      </c>
      <c r="H50" s="279">
        <v>482.9</v>
      </c>
      <c r="I50" s="279">
        <v>486.79999999999995</v>
      </c>
      <c r="J50" s="279">
        <v>491.25</v>
      </c>
      <c r="K50" s="277">
        <v>482.35</v>
      </c>
      <c r="L50" s="277">
        <v>474</v>
      </c>
      <c r="M50" s="277">
        <v>134.97202999999999</v>
      </c>
    </row>
    <row r="51" spans="1:13">
      <c r="A51" s="301">
        <v>42</v>
      </c>
      <c r="B51" s="277" t="s">
        <v>70</v>
      </c>
      <c r="C51" s="277">
        <v>35.15</v>
      </c>
      <c r="D51" s="279">
        <v>35.283333333333331</v>
      </c>
      <c r="E51" s="279">
        <v>34.86666666666666</v>
      </c>
      <c r="F51" s="279">
        <v>34.583333333333329</v>
      </c>
      <c r="G51" s="279">
        <v>34.166666666666657</v>
      </c>
      <c r="H51" s="279">
        <v>35.566666666666663</v>
      </c>
      <c r="I51" s="279">
        <v>35.983333333333334</v>
      </c>
      <c r="J51" s="279">
        <v>36.266666666666666</v>
      </c>
      <c r="K51" s="277">
        <v>35.700000000000003</v>
      </c>
      <c r="L51" s="277">
        <v>35</v>
      </c>
      <c r="M51" s="277">
        <v>199.62862999999999</v>
      </c>
    </row>
    <row r="52" spans="1:13">
      <c r="A52" s="301">
        <v>43</v>
      </c>
      <c r="B52" s="277" t="s">
        <v>71</v>
      </c>
      <c r="C52" s="277">
        <v>442.2</v>
      </c>
      <c r="D52" s="279">
        <v>439.86666666666662</v>
      </c>
      <c r="E52" s="279">
        <v>434.88333333333321</v>
      </c>
      <c r="F52" s="279">
        <v>427.56666666666661</v>
      </c>
      <c r="G52" s="279">
        <v>422.5833333333332</v>
      </c>
      <c r="H52" s="279">
        <v>447.18333333333322</v>
      </c>
      <c r="I52" s="279">
        <v>452.16666666666669</v>
      </c>
      <c r="J52" s="279">
        <v>459.48333333333323</v>
      </c>
      <c r="K52" s="277">
        <v>444.85</v>
      </c>
      <c r="L52" s="277">
        <v>432.55</v>
      </c>
      <c r="M52" s="277">
        <v>44.31118</v>
      </c>
    </row>
    <row r="53" spans="1:13">
      <c r="A53" s="301">
        <v>44</v>
      </c>
      <c r="B53" s="277" t="s">
        <v>72</v>
      </c>
      <c r="C53" s="277">
        <v>12963.25</v>
      </c>
      <c r="D53" s="279">
        <v>12936.15</v>
      </c>
      <c r="E53" s="279">
        <v>12792.3</v>
      </c>
      <c r="F53" s="279">
        <v>12621.35</v>
      </c>
      <c r="G53" s="279">
        <v>12477.5</v>
      </c>
      <c r="H53" s="279">
        <v>13107.099999999999</v>
      </c>
      <c r="I53" s="279">
        <v>13250.95</v>
      </c>
      <c r="J53" s="279">
        <v>13421.899999999998</v>
      </c>
      <c r="K53" s="277">
        <v>13080</v>
      </c>
      <c r="L53" s="277">
        <v>12765.2</v>
      </c>
      <c r="M53" s="277">
        <v>0.96565999999999996</v>
      </c>
    </row>
    <row r="54" spans="1:13">
      <c r="A54" s="301">
        <v>45</v>
      </c>
      <c r="B54" s="277" t="s">
        <v>74</v>
      </c>
      <c r="C54" s="277">
        <v>415.6</v>
      </c>
      <c r="D54" s="279">
        <v>415.38333333333338</v>
      </c>
      <c r="E54" s="279">
        <v>411.76666666666677</v>
      </c>
      <c r="F54" s="279">
        <v>407.93333333333339</v>
      </c>
      <c r="G54" s="279">
        <v>404.31666666666678</v>
      </c>
      <c r="H54" s="279">
        <v>419.21666666666675</v>
      </c>
      <c r="I54" s="279">
        <v>422.83333333333343</v>
      </c>
      <c r="J54" s="279">
        <v>426.66666666666674</v>
      </c>
      <c r="K54" s="277">
        <v>419</v>
      </c>
      <c r="L54" s="277">
        <v>411.55</v>
      </c>
      <c r="M54" s="277">
        <v>68.548339999999996</v>
      </c>
    </row>
    <row r="55" spans="1:13">
      <c r="A55" s="301">
        <v>46</v>
      </c>
      <c r="B55" s="277" t="s">
        <v>75</v>
      </c>
      <c r="C55" s="277">
        <v>3815.65</v>
      </c>
      <c r="D55" s="279">
        <v>3825.1166666666668</v>
      </c>
      <c r="E55" s="279">
        <v>3759.2833333333338</v>
      </c>
      <c r="F55" s="279">
        <v>3702.916666666667</v>
      </c>
      <c r="G55" s="279">
        <v>3637.0833333333339</v>
      </c>
      <c r="H55" s="279">
        <v>3881.4833333333336</v>
      </c>
      <c r="I55" s="279">
        <v>3947.3166666666666</v>
      </c>
      <c r="J55" s="279">
        <v>4003.6833333333334</v>
      </c>
      <c r="K55" s="277">
        <v>3890.95</v>
      </c>
      <c r="L55" s="277">
        <v>3768.75</v>
      </c>
      <c r="M55" s="277">
        <v>7.4100999999999999</v>
      </c>
    </row>
    <row r="56" spans="1:13">
      <c r="A56" s="301">
        <v>47</v>
      </c>
      <c r="B56" s="277" t="s">
        <v>76</v>
      </c>
      <c r="C56" s="277">
        <v>393.7</v>
      </c>
      <c r="D56" s="279">
        <v>391.56666666666661</v>
      </c>
      <c r="E56" s="279">
        <v>386.53333333333319</v>
      </c>
      <c r="F56" s="279">
        <v>379.36666666666656</v>
      </c>
      <c r="G56" s="279">
        <v>374.33333333333314</v>
      </c>
      <c r="H56" s="279">
        <v>398.73333333333323</v>
      </c>
      <c r="I56" s="279">
        <v>403.76666666666665</v>
      </c>
      <c r="J56" s="279">
        <v>410.93333333333328</v>
      </c>
      <c r="K56" s="277">
        <v>396.6</v>
      </c>
      <c r="L56" s="277">
        <v>384.4</v>
      </c>
      <c r="M56" s="277">
        <v>63.23433</v>
      </c>
    </row>
    <row r="57" spans="1:13">
      <c r="A57" s="301">
        <v>48</v>
      </c>
      <c r="B57" s="277" t="s">
        <v>77</v>
      </c>
      <c r="C57" s="277">
        <v>99.6</v>
      </c>
      <c r="D57" s="279">
        <v>99.683333333333323</v>
      </c>
      <c r="E57" s="279">
        <v>99.066666666666649</v>
      </c>
      <c r="F57" s="279">
        <v>98.533333333333331</v>
      </c>
      <c r="G57" s="279">
        <v>97.916666666666657</v>
      </c>
      <c r="H57" s="279">
        <v>100.21666666666664</v>
      </c>
      <c r="I57" s="279">
        <v>100.83333333333331</v>
      </c>
      <c r="J57" s="279">
        <v>101.36666666666663</v>
      </c>
      <c r="K57" s="277">
        <v>100.3</v>
      </c>
      <c r="L57" s="277">
        <v>99.15</v>
      </c>
      <c r="M57" s="277">
        <v>19.821619999999999</v>
      </c>
    </row>
    <row r="58" spans="1:13">
      <c r="A58" s="301">
        <v>49</v>
      </c>
      <c r="B58" s="277" t="s">
        <v>78</v>
      </c>
      <c r="C58" s="277">
        <v>118.6</v>
      </c>
      <c r="D58" s="279">
        <v>118.60000000000001</v>
      </c>
      <c r="E58" s="279">
        <v>117.75000000000001</v>
      </c>
      <c r="F58" s="279">
        <v>116.9</v>
      </c>
      <c r="G58" s="279">
        <v>116.05000000000001</v>
      </c>
      <c r="H58" s="279">
        <v>119.45000000000002</v>
      </c>
      <c r="I58" s="279">
        <v>120.30000000000001</v>
      </c>
      <c r="J58" s="279">
        <v>121.15000000000002</v>
      </c>
      <c r="K58" s="277">
        <v>119.45</v>
      </c>
      <c r="L58" s="277">
        <v>117.75</v>
      </c>
      <c r="M58" s="277">
        <v>8.8480299999999996</v>
      </c>
    </row>
    <row r="59" spans="1:13">
      <c r="A59" s="301">
        <v>50</v>
      </c>
      <c r="B59" s="277" t="s">
        <v>81</v>
      </c>
      <c r="C59" s="277">
        <v>656.1</v>
      </c>
      <c r="D59" s="279">
        <v>660.36666666666667</v>
      </c>
      <c r="E59" s="279">
        <v>643.98333333333335</v>
      </c>
      <c r="F59" s="279">
        <v>631.86666666666667</v>
      </c>
      <c r="G59" s="279">
        <v>615.48333333333335</v>
      </c>
      <c r="H59" s="279">
        <v>672.48333333333335</v>
      </c>
      <c r="I59" s="279">
        <v>688.86666666666679</v>
      </c>
      <c r="J59" s="279">
        <v>700.98333333333335</v>
      </c>
      <c r="K59" s="277">
        <v>676.75</v>
      </c>
      <c r="L59" s="277">
        <v>648.25</v>
      </c>
      <c r="M59" s="277">
        <v>2.4643999999999999</v>
      </c>
    </row>
    <row r="60" spans="1:13">
      <c r="A60" s="301">
        <v>51</v>
      </c>
      <c r="B60" s="277" t="s">
        <v>82</v>
      </c>
      <c r="C60" s="277">
        <v>239.55</v>
      </c>
      <c r="D60" s="279">
        <v>240.01666666666668</v>
      </c>
      <c r="E60" s="279">
        <v>236.63333333333335</v>
      </c>
      <c r="F60" s="279">
        <v>233.71666666666667</v>
      </c>
      <c r="G60" s="279">
        <v>230.33333333333334</v>
      </c>
      <c r="H60" s="279">
        <v>242.93333333333337</v>
      </c>
      <c r="I60" s="279">
        <v>246.31666666666669</v>
      </c>
      <c r="J60" s="279">
        <v>249.23333333333338</v>
      </c>
      <c r="K60" s="277">
        <v>243.4</v>
      </c>
      <c r="L60" s="277">
        <v>237.1</v>
      </c>
      <c r="M60" s="277">
        <v>70.421289999999999</v>
      </c>
    </row>
    <row r="61" spans="1:13">
      <c r="A61" s="301">
        <v>52</v>
      </c>
      <c r="B61" s="277" t="s">
        <v>83</v>
      </c>
      <c r="C61" s="277">
        <v>751.5</v>
      </c>
      <c r="D61" s="279">
        <v>753.4</v>
      </c>
      <c r="E61" s="279">
        <v>744.8</v>
      </c>
      <c r="F61" s="279">
        <v>738.1</v>
      </c>
      <c r="G61" s="279">
        <v>729.5</v>
      </c>
      <c r="H61" s="279">
        <v>760.09999999999991</v>
      </c>
      <c r="I61" s="279">
        <v>768.7</v>
      </c>
      <c r="J61" s="279">
        <v>775.39999999999986</v>
      </c>
      <c r="K61" s="277">
        <v>762</v>
      </c>
      <c r="L61" s="277">
        <v>746.7</v>
      </c>
      <c r="M61" s="277">
        <v>71.058729999999997</v>
      </c>
    </row>
    <row r="62" spans="1:13">
      <c r="A62" s="301">
        <v>53</v>
      </c>
      <c r="B62" s="277" t="s">
        <v>84</v>
      </c>
      <c r="C62" s="277">
        <v>124.3</v>
      </c>
      <c r="D62" s="279">
        <v>124.58333333333333</v>
      </c>
      <c r="E62" s="279">
        <v>123.26666666666665</v>
      </c>
      <c r="F62" s="279">
        <v>122.23333333333332</v>
      </c>
      <c r="G62" s="279">
        <v>120.91666666666664</v>
      </c>
      <c r="H62" s="279">
        <v>125.61666666666666</v>
      </c>
      <c r="I62" s="279">
        <v>126.93333333333335</v>
      </c>
      <c r="J62" s="279">
        <v>127.96666666666667</v>
      </c>
      <c r="K62" s="277">
        <v>125.9</v>
      </c>
      <c r="L62" s="277">
        <v>123.55</v>
      </c>
      <c r="M62" s="277">
        <v>130.49746999999999</v>
      </c>
    </row>
    <row r="63" spans="1:13">
      <c r="A63" s="301">
        <v>54</v>
      </c>
      <c r="B63" s="277" t="s">
        <v>3642</v>
      </c>
      <c r="C63" s="277">
        <v>2257.6999999999998</v>
      </c>
      <c r="D63" s="279">
        <v>2228.6333333333332</v>
      </c>
      <c r="E63" s="279">
        <v>2185.2666666666664</v>
      </c>
      <c r="F63" s="279">
        <v>2112.833333333333</v>
      </c>
      <c r="G63" s="279">
        <v>2069.4666666666662</v>
      </c>
      <c r="H63" s="279">
        <v>2301.0666666666666</v>
      </c>
      <c r="I63" s="279">
        <v>2344.4333333333334</v>
      </c>
      <c r="J63" s="279">
        <v>2416.8666666666668</v>
      </c>
      <c r="K63" s="277">
        <v>2272</v>
      </c>
      <c r="L63" s="277">
        <v>2156.1999999999998</v>
      </c>
      <c r="M63" s="277">
        <v>6.91066</v>
      </c>
    </row>
    <row r="64" spans="1:13">
      <c r="A64" s="301">
        <v>55</v>
      </c>
      <c r="B64" s="277" t="s">
        <v>85</v>
      </c>
      <c r="C64" s="277">
        <v>1397.5</v>
      </c>
      <c r="D64" s="279">
        <v>1403.25</v>
      </c>
      <c r="E64" s="279">
        <v>1387.55</v>
      </c>
      <c r="F64" s="279">
        <v>1377.6</v>
      </c>
      <c r="G64" s="279">
        <v>1361.8999999999999</v>
      </c>
      <c r="H64" s="279">
        <v>1413.2</v>
      </c>
      <c r="I64" s="279">
        <v>1428.8999999999999</v>
      </c>
      <c r="J64" s="279">
        <v>1438.8500000000001</v>
      </c>
      <c r="K64" s="277">
        <v>1418.95</v>
      </c>
      <c r="L64" s="277">
        <v>1393.3</v>
      </c>
      <c r="M64" s="277">
        <v>4.2352699999999999</v>
      </c>
    </row>
    <row r="65" spans="1:13">
      <c r="A65" s="301">
        <v>56</v>
      </c>
      <c r="B65" s="277" t="s">
        <v>86</v>
      </c>
      <c r="C65" s="277">
        <v>388.85</v>
      </c>
      <c r="D65" s="279">
        <v>388.56666666666666</v>
      </c>
      <c r="E65" s="279">
        <v>384.33333333333331</v>
      </c>
      <c r="F65" s="279">
        <v>379.81666666666666</v>
      </c>
      <c r="G65" s="279">
        <v>375.58333333333331</v>
      </c>
      <c r="H65" s="279">
        <v>393.08333333333331</v>
      </c>
      <c r="I65" s="279">
        <v>397.31666666666666</v>
      </c>
      <c r="J65" s="279">
        <v>401.83333333333331</v>
      </c>
      <c r="K65" s="277">
        <v>392.8</v>
      </c>
      <c r="L65" s="277">
        <v>384.05</v>
      </c>
      <c r="M65" s="277">
        <v>26.2089</v>
      </c>
    </row>
    <row r="66" spans="1:13">
      <c r="A66" s="301">
        <v>57</v>
      </c>
      <c r="B66" s="277" t="s">
        <v>236</v>
      </c>
      <c r="C66" s="277">
        <v>817.8</v>
      </c>
      <c r="D66" s="279">
        <v>817.9</v>
      </c>
      <c r="E66" s="279">
        <v>800.9</v>
      </c>
      <c r="F66" s="279">
        <v>784</v>
      </c>
      <c r="G66" s="279">
        <v>767</v>
      </c>
      <c r="H66" s="279">
        <v>834.8</v>
      </c>
      <c r="I66" s="279">
        <v>851.8</v>
      </c>
      <c r="J66" s="279">
        <v>868.69999999999993</v>
      </c>
      <c r="K66" s="277">
        <v>834.9</v>
      </c>
      <c r="L66" s="277">
        <v>801</v>
      </c>
      <c r="M66" s="277">
        <v>4.4307100000000004</v>
      </c>
    </row>
    <row r="67" spans="1:13">
      <c r="A67" s="301">
        <v>58</v>
      </c>
      <c r="B67" s="277" t="s">
        <v>237</v>
      </c>
      <c r="C67" s="277">
        <v>279.10000000000002</v>
      </c>
      <c r="D67" s="279">
        <v>278.58333333333331</v>
      </c>
      <c r="E67" s="279">
        <v>274.16666666666663</v>
      </c>
      <c r="F67" s="279">
        <v>269.23333333333329</v>
      </c>
      <c r="G67" s="279">
        <v>264.81666666666661</v>
      </c>
      <c r="H67" s="279">
        <v>283.51666666666665</v>
      </c>
      <c r="I67" s="279">
        <v>287.93333333333328</v>
      </c>
      <c r="J67" s="279">
        <v>292.86666666666667</v>
      </c>
      <c r="K67" s="277">
        <v>283</v>
      </c>
      <c r="L67" s="277">
        <v>273.64999999999998</v>
      </c>
      <c r="M67" s="277">
        <v>2.9410799999999999</v>
      </c>
    </row>
    <row r="68" spans="1:13">
      <c r="A68" s="301">
        <v>59</v>
      </c>
      <c r="B68" s="277" t="s">
        <v>235</v>
      </c>
      <c r="C68" s="277">
        <v>142.44999999999999</v>
      </c>
      <c r="D68" s="279">
        <v>143.20000000000002</v>
      </c>
      <c r="E68" s="279">
        <v>140.40000000000003</v>
      </c>
      <c r="F68" s="279">
        <v>138.35000000000002</v>
      </c>
      <c r="G68" s="279">
        <v>135.55000000000004</v>
      </c>
      <c r="H68" s="279">
        <v>145.25000000000003</v>
      </c>
      <c r="I68" s="279">
        <v>148.05000000000004</v>
      </c>
      <c r="J68" s="279">
        <v>150.10000000000002</v>
      </c>
      <c r="K68" s="277">
        <v>146</v>
      </c>
      <c r="L68" s="277">
        <v>141.15</v>
      </c>
      <c r="M68" s="277">
        <v>14.62992</v>
      </c>
    </row>
    <row r="69" spans="1:13">
      <c r="A69" s="301">
        <v>60</v>
      </c>
      <c r="B69" s="277" t="s">
        <v>87</v>
      </c>
      <c r="C69" s="277">
        <v>487.8</v>
      </c>
      <c r="D69" s="279">
        <v>484.41666666666669</v>
      </c>
      <c r="E69" s="279">
        <v>477.53333333333336</v>
      </c>
      <c r="F69" s="279">
        <v>467.26666666666665</v>
      </c>
      <c r="G69" s="279">
        <v>460.38333333333333</v>
      </c>
      <c r="H69" s="279">
        <v>494.68333333333339</v>
      </c>
      <c r="I69" s="279">
        <v>501.56666666666672</v>
      </c>
      <c r="J69" s="279">
        <v>511.83333333333343</v>
      </c>
      <c r="K69" s="277">
        <v>491.3</v>
      </c>
      <c r="L69" s="277">
        <v>474.15</v>
      </c>
      <c r="M69" s="277">
        <v>17.40279</v>
      </c>
    </row>
    <row r="70" spans="1:13">
      <c r="A70" s="301">
        <v>61</v>
      </c>
      <c r="B70" s="277" t="s">
        <v>88</v>
      </c>
      <c r="C70" s="277">
        <v>502.55</v>
      </c>
      <c r="D70" s="279">
        <v>504.88333333333338</v>
      </c>
      <c r="E70" s="279">
        <v>498.81666666666678</v>
      </c>
      <c r="F70" s="279">
        <v>495.08333333333337</v>
      </c>
      <c r="G70" s="279">
        <v>489.01666666666677</v>
      </c>
      <c r="H70" s="279">
        <v>508.61666666666679</v>
      </c>
      <c r="I70" s="279">
        <v>514.68333333333339</v>
      </c>
      <c r="J70" s="279">
        <v>518.41666666666674</v>
      </c>
      <c r="K70" s="277">
        <v>510.95</v>
      </c>
      <c r="L70" s="277">
        <v>501.15</v>
      </c>
      <c r="M70" s="277">
        <v>20.87642</v>
      </c>
    </row>
    <row r="71" spans="1:13">
      <c r="A71" s="301">
        <v>62</v>
      </c>
      <c r="B71" s="277" t="s">
        <v>238</v>
      </c>
      <c r="C71" s="277">
        <v>792.75</v>
      </c>
      <c r="D71" s="279">
        <v>786.6</v>
      </c>
      <c r="E71" s="279">
        <v>776.2</v>
      </c>
      <c r="F71" s="279">
        <v>759.65</v>
      </c>
      <c r="G71" s="279">
        <v>749.25</v>
      </c>
      <c r="H71" s="279">
        <v>803.15000000000009</v>
      </c>
      <c r="I71" s="279">
        <v>813.55</v>
      </c>
      <c r="J71" s="279">
        <v>830.10000000000014</v>
      </c>
      <c r="K71" s="277">
        <v>797</v>
      </c>
      <c r="L71" s="277">
        <v>770.05</v>
      </c>
      <c r="M71" s="277">
        <v>1.8940699999999999</v>
      </c>
    </row>
    <row r="72" spans="1:13">
      <c r="A72" s="301">
        <v>63</v>
      </c>
      <c r="B72" s="277" t="s">
        <v>91</v>
      </c>
      <c r="C72" s="277">
        <v>3211.15</v>
      </c>
      <c r="D72" s="279">
        <v>3225.1166666666668</v>
      </c>
      <c r="E72" s="279">
        <v>3186.0333333333338</v>
      </c>
      <c r="F72" s="279">
        <v>3160.916666666667</v>
      </c>
      <c r="G72" s="279">
        <v>3121.8333333333339</v>
      </c>
      <c r="H72" s="279">
        <v>3250.2333333333336</v>
      </c>
      <c r="I72" s="279">
        <v>3289.3166666666666</v>
      </c>
      <c r="J72" s="279">
        <v>3314.4333333333334</v>
      </c>
      <c r="K72" s="277">
        <v>3264.2</v>
      </c>
      <c r="L72" s="277">
        <v>3200</v>
      </c>
      <c r="M72" s="277">
        <v>6.8878899999999996</v>
      </c>
    </row>
    <row r="73" spans="1:13">
      <c r="A73" s="301">
        <v>64</v>
      </c>
      <c r="B73" s="277" t="s">
        <v>93</v>
      </c>
      <c r="C73" s="277">
        <v>156.85</v>
      </c>
      <c r="D73" s="279">
        <v>158.76666666666665</v>
      </c>
      <c r="E73" s="279">
        <v>154.43333333333331</v>
      </c>
      <c r="F73" s="279">
        <v>152.01666666666665</v>
      </c>
      <c r="G73" s="279">
        <v>147.68333333333331</v>
      </c>
      <c r="H73" s="279">
        <v>161.18333333333331</v>
      </c>
      <c r="I73" s="279">
        <v>165.51666666666668</v>
      </c>
      <c r="J73" s="279">
        <v>167.93333333333331</v>
      </c>
      <c r="K73" s="277">
        <v>163.1</v>
      </c>
      <c r="L73" s="277">
        <v>156.35</v>
      </c>
      <c r="M73" s="277">
        <v>103.47762</v>
      </c>
    </row>
    <row r="74" spans="1:13">
      <c r="A74" s="301">
        <v>65</v>
      </c>
      <c r="B74" s="277" t="s">
        <v>231</v>
      </c>
      <c r="C74" s="277">
        <v>2139.0500000000002</v>
      </c>
      <c r="D74" s="279">
        <v>2146.3833333333332</v>
      </c>
      <c r="E74" s="279">
        <v>2125.7666666666664</v>
      </c>
      <c r="F74" s="279">
        <v>2112.4833333333331</v>
      </c>
      <c r="G74" s="279">
        <v>2091.8666666666663</v>
      </c>
      <c r="H74" s="279">
        <v>2159.6666666666665</v>
      </c>
      <c r="I74" s="279">
        <v>2180.2833333333333</v>
      </c>
      <c r="J74" s="279">
        <v>2193.5666666666666</v>
      </c>
      <c r="K74" s="277">
        <v>2167</v>
      </c>
      <c r="L74" s="277">
        <v>2133.1</v>
      </c>
      <c r="M74" s="277">
        <v>2.4438399999999998</v>
      </c>
    </row>
    <row r="75" spans="1:13">
      <c r="A75" s="301">
        <v>66</v>
      </c>
      <c r="B75" s="277" t="s">
        <v>94</v>
      </c>
      <c r="C75" s="277">
        <v>4827.25</v>
      </c>
      <c r="D75" s="279">
        <v>4775.916666666667</v>
      </c>
      <c r="E75" s="279">
        <v>4706.2833333333338</v>
      </c>
      <c r="F75" s="279">
        <v>4585.3166666666666</v>
      </c>
      <c r="G75" s="279">
        <v>4515.6833333333334</v>
      </c>
      <c r="H75" s="279">
        <v>4896.8833333333341</v>
      </c>
      <c r="I75" s="279">
        <v>4966.5166666666673</v>
      </c>
      <c r="J75" s="279">
        <v>5087.4833333333345</v>
      </c>
      <c r="K75" s="277">
        <v>4845.55</v>
      </c>
      <c r="L75" s="277">
        <v>4654.95</v>
      </c>
      <c r="M75" s="277">
        <v>84.299189999999996</v>
      </c>
    </row>
    <row r="76" spans="1:13">
      <c r="A76" s="301">
        <v>67</v>
      </c>
      <c r="B76" s="277" t="s">
        <v>239</v>
      </c>
      <c r="C76" s="277">
        <v>71.05</v>
      </c>
      <c r="D76" s="279">
        <v>71.966666666666669</v>
      </c>
      <c r="E76" s="279">
        <v>69.683333333333337</v>
      </c>
      <c r="F76" s="279">
        <v>68.316666666666663</v>
      </c>
      <c r="G76" s="279">
        <v>66.033333333333331</v>
      </c>
      <c r="H76" s="279">
        <v>73.333333333333343</v>
      </c>
      <c r="I76" s="279">
        <v>75.616666666666674</v>
      </c>
      <c r="J76" s="279">
        <v>76.983333333333348</v>
      </c>
      <c r="K76" s="277">
        <v>74.25</v>
      </c>
      <c r="L76" s="277">
        <v>70.599999999999994</v>
      </c>
      <c r="M76" s="277">
        <v>10.1905</v>
      </c>
    </row>
    <row r="77" spans="1:13">
      <c r="A77" s="301">
        <v>68</v>
      </c>
      <c r="B77" s="277" t="s">
        <v>95</v>
      </c>
      <c r="C77" s="277">
        <v>2145.4499999999998</v>
      </c>
      <c r="D77" s="279">
        <v>2144.1333333333332</v>
      </c>
      <c r="E77" s="279">
        <v>2126.3166666666666</v>
      </c>
      <c r="F77" s="279">
        <v>2107.1833333333334</v>
      </c>
      <c r="G77" s="279">
        <v>2089.3666666666668</v>
      </c>
      <c r="H77" s="279">
        <v>2163.2666666666664</v>
      </c>
      <c r="I77" s="279">
        <v>2181.083333333333</v>
      </c>
      <c r="J77" s="279">
        <v>2200.2166666666662</v>
      </c>
      <c r="K77" s="277">
        <v>2161.9499999999998</v>
      </c>
      <c r="L77" s="277">
        <v>2125</v>
      </c>
      <c r="M77" s="277">
        <v>7.6895199999999999</v>
      </c>
    </row>
    <row r="78" spans="1:13">
      <c r="A78" s="301">
        <v>69</v>
      </c>
      <c r="B78" s="277" t="s">
        <v>240</v>
      </c>
      <c r="C78" s="277">
        <v>381.25</v>
      </c>
      <c r="D78" s="279">
        <v>382.61666666666662</v>
      </c>
      <c r="E78" s="279">
        <v>375.68333333333322</v>
      </c>
      <c r="F78" s="279">
        <v>370.11666666666662</v>
      </c>
      <c r="G78" s="279">
        <v>363.18333333333322</v>
      </c>
      <c r="H78" s="279">
        <v>388.18333333333322</v>
      </c>
      <c r="I78" s="279">
        <v>395.11666666666662</v>
      </c>
      <c r="J78" s="279">
        <v>400.68333333333322</v>
      </c>
      <c r="K78" s="277">
        <v>389.55</v>
      </c>
      <c r="L78" s="277">
        <v>377.05</v>
      </c>
      <c r="M78" s="277">
        <v>3.2515900000000002</v>
      </c>
    </row>
    <row r="79" spans="1:13">
      <c r="A79" s="301">
        <v>70</v>
      </c>
      <c r="B79" s="277" t="s">
        <v>241</v>
      </c>
      <c r="C79" s="277">
        <v>1138</v>
      </c>
      <c r="D79" s="279">
        <v>1131.3166666666666</v>
      </c>
      <c r="E79" s="279">
        <v>1116.6833333333332</v>
      </c>
      <c r="F79" s="279">
        <v>1095.3666666666666</v>
      </c>
      <c r="G79" s="279">
        <v>1080.7333333333331</v>
      </c>
      <c r="H79" s="279">
        <v>1152.6333333333332</v>
      </c>
      <c r="I79" s="279">
        <v>1167.2666666666664</v>
      </c>
      <c r="J79" s="279">
        <v>1188.5833333333333</v>
      </c>
      <c r="K79" s="277">
        <v>1145.95</v>
      </c>
      <c r="L79" s="277">
        <v>1110</v>
      </c>
      <c r="M79" s="277">
        <v>0.36307</v>
      </c>
    </row>
    <row r="80" spans="1:13">
      <c r="A80" s="301">
        <v>71</v>
      </c>
      <c r="B80" s="277" t="s">
        <v>97</v>
      </c>
      <c r="C80" s="277">
        <v>1243.8499999999999</v>
      </c>
      <c r="D80" s="279">
        <v>1245.95</v>
      </c>
      <c r="E80" s="279">
        <v>1232.9000000000001</v>
      </c>
      <c r="F80" s="279">
        <v>1221.95</v>
      </c>
      <c r="G80" s="279">
        <v>1208.9000000000001</v>
      </c>
      <c r="H80" s="279">
        <v>1256.9000000000001</v>
      </c>
      <c r="I80" s="279">
        <v>1269.9499999999998</v>
      </c>
      <c r="J80" s="279">
        <v>1280.9000000000001</v>
      </c>
      <c r="K80" s="277">
        <v>1259</v>
      </c>
      <c r="L80" s="277">
        <v>1235</v>
      </c>
      <c r="M80" s="277">
        <v>10.382429999999999</v>
      </c>
    </row>
    <row r="81" spans="1:13">
      <c r="A81" s="301">
        <v>72</v>
      </c>
      <c r="B81" s="277" t="s">
        <v>98</v>
      </c>
      <c r="C81" s="277">
        <v>167.35</v>
      </c>
      <c r="D81" s="279">
        <v>166.01666666666668</v>
      </c>
      <c r="E81" s="279">
        <v>164.13333333333335</v>
      </c>
      <c r="F81" s="279">
        <v>160.91666666666669</v>
      </c>
      <c r="G81" s="279">
        <v>159.03333333333336</v>
      </c>
      <c r="H81" s="279">
        <v>169.23333333333335</v>
      </c>
      <c r="I81" s="279">
        <v>171.11666666666667</v>
      </c>
      <c r="J81" s="279">
        <v>174.33333333333334</v>
      </c>
      <c r="K81" s="277">
        <v>167.9</v>
      </c>
      <c r="L81" s="277">
        <v>162.80000000000001</v>
      </c>
      <c r="M81" s="277">
        <v>24.702169999999999</v>
      </c>
    </row>
    <row r="82" spans="1:13">
      <c r="A82" s="301">
        <v>73</v>
      </c>
      <c r="B82" s="277" t="s">
        <v>99</v>
      </c>
      <c r="C82" s="277">
        <v>52.65</v>
      </c>
      <c r="D82" s="279">
        <v>53</v>
      </c>
      <c r="E82" s="279">
        <v>52.05</v>
      </c>
      <c r="F82" s="279">
        <v>51.449999999999996</v>
      </c>
      <c r="G82" s="279">
        <v>50.499999999999993</v>
      </c>
      <c r="H82" s="279">
        <v>53.6</v>
      </c>
      <c r="I82" s="279">
        <v>54.550000000000004</v>
      </c>
      <c r="J82" s="279">
        <v>55.150000000000006</v>
      </c>
      <c r="K82" s="277">
        <v>53.95</v>
      </c>
      <c r="L82" s="277">
        <v>52.4</v>
      </c>
      <c r="M82" s="277">
        <v>279.26202999999998</v>
      </c>
    </row>
    <row r="83" spans="1:13">
      <c r="A83" s="301">
        <v>74</v>
      </c>
      <c r="B83" s="277" t="s">
        <v>370</v>
      </c>
      <c r="C83" s="277">
        <v>134.69999999999999</v>
      </c>
      <c r="D83" s="279">
        <v>133.98333333333332</v>
      </c>
      <c r="E83" s="279">
        <v>132.21666666666664</v>
      </c>
      <c r="F83" s="279">
        <v>129.73333333333332</v>
      </c>
      <c r="G83" s="279">
        <v>127.96666666666664</v>
      </c>
      <c r="H83" s="279">
        <v>136.46666666666664</v>
      </c>
      <c r="I83" s="279">
        <v>138.23333333333335</v>
      </c>
      <c r="J83" s="279">
        <v>140.71666666666664</v>
      </c>
      <c r="K83" s="277">
        <v>135.75</v>
      </c>
      <c r="L83" s="277">
        <v>131.5</v>
      </c>
      <c r="M83" s="277">
        <v>7.3929200000000002</v>
      </c>
    </row>
    <row r="84" spans="1:13">
      <c r="A84" s="301">
        <v>75</v>
      </c>
      <c r="B84" s="277" t="s">
        <v>244</v>
      </c>
      <c r="C84" s="277">
        <v>99.9</v>
      </c>
      <c r="D84" s="279">
        <v>100.46666666666665</v>
      </c>
      <c r="E84" s="279">
        <v>98.933333333333309</v>
      </c>
      <c r="F84" s="279">
        <v>97.966666666666654</v>
      </c>
      <c r="G84" s="279">
        <v>96.433333333333309</v>
      </c>
      <c r="H84" s="279">
        <v>101.43333333333331</v>
      </c>
      <c r="I84" s="279">
        <v>102.96666666666664</v>
      </c>
      <c r="J84" s="279">
        <v>103.93333333333331</v>
      </c>
      <c r="K84" s="277">
        <v>102</v>
      </c>
      <c r="L84" s="277">
        <v>99.5</v>
      </c>
      <c r="M84" s="277">
        <v>34.59675</v>
      </c>
    </row>
    <row r="85" spans="1:13">
      <c r="A85" s="301">
        <v>76</v>
      </c>
      <c r="B85" s="277" t="s">
        <v>100</v>
      </c>
      <c r="C85" s="277">
        <v>90.75</v>
      </c>
      <c r="D85" s="279">
        <v>91.033333333333346</v>
      </c>
      <c r="E85" s="279">
        <v>90.216666666666697</v>
      </c>
      <c r="F85" s="279">
        <v>89.683333333333351</v>
      </c>
      <c r="G85" s="279">
        <v>88.866666666666703</v>
      </c>
      <c r="H85" s="279">
        <v>91.566666666666691</v>
      </c>
      <c r="I85" s="279">
        <v>92.383333333333326</v>
      </c>
      <c r="J85" s="279">
        <v>92.916666666666686</v>
      </c>
      <c r="K85" s="277">
        <v>91.85</v>
      </c>
      <c r="L85" s="277">
        <v>90.5</v>
      </c>
      <c r="M85" s="277">
        <v>79.921049999999994</v>
      </c>
    </row>
    <row r="86" spans="1:13">
      <c r="A86" s="301">
        <v>77</v>
      </c>
      <c r="B86" s="277" t="s">
        <v>245</v>
      </c>
      <c r="C86" s="277">
        <v>133.05000000000001</v>
      </c>
      <c r="D86" s="279">
        <v>133.54999999999998</v>
      </c>
      <c r="E86" s="279">
        <v>132.24999999999997</v>
      </c>
      <c r="F86" s="279">
        <v>131.44999999999999</v>
      </c>
      <c r="G86" s="279">
        <v>130.14999999999998</v>
      </c>
      <c r="H86" s="279">
        <v>134.34999999999997</v>
      </c>
      <c r="I86" s="279">
        <v>135.64999999999998</v>
      </c>
      <c r="J86" s="279">
        <v>136.44999999999996</v>
      </c>
      <c r="K86" s="277">
        <v>134.85</v>
      </c>
      <c r="L86" s="277">
        <v>132.75</v>
      </c>
      <c r="M86" s="277">
        <v>1.5976699999999999</v>
      </c>
    </row>
    <row r="87" spans="1:13">
      <c r="A87" s="301">
        <v>78</v>
      </c>
      <c r="B87" s="277" t="s">
        <v>101</v>
      </c>
      <c r="C87" s="277">
        <v>492.7</v>
      </c>
      <c r="D87" s="279">
        <v>493.7166666666667</v>
      </c>
      <c r="E87" s="279">
        <v>484.43333333333339</v>
      </c>
      <c r="F87" s="279">
        <v>476.16666666666669</v>
      </c>
      <c r="G87" s="279">
        <v>466.88333333333338</v>
      </c>
      <c r="H87" s="279">
        <v>501.98333333333341</v>
      </c>
      <c r="I87" s="279">
        <v>511.26666666666671</v>
      </c>
      <c r="J87" s="279">
        <v>519.53333333333342</v>
      </c>
      <c r="K87" s="277">
        <v>503</v>
      </c>
      <c r="L87" s="277">
        <v>485.45</v>
      </c>
      <c r="M87" s="277">
        <v>18.656759999999998</v>
      </c>
    </row>
    <row r="88" spans="1:13">
      <c r="A88" s="301">
        <v>79</v>
      </c>
      <c r="B88" s="277" t="s">
        <v>103</v>
      </c>
      <c r="C88" s="277">
        <v>23.8</v>
      </c>
      <c r="D88" s="279">
        <v>23.716666666666669</v>
      </c>
      <c r="E88" s="279">
        <v>23.533333333333339</v>
      </c>
      <c r="F88" s="279">
        <v>23.266666666666669</v>
      </c>
      <c r="G88" s="279">
        <v>23.083333333333339</v>
      </c>
      <c r="H88" s="279">
        <v>23.983333333333338</v>
      </c>
      <c r="I88" s="279">
        <v>24.166666666666668</v>
      </c>
      <c r="J88" s="279">
        <v>24.433333333333337</v>
      </c>
      <c r="K88" s="277">
        <v>23.9</v>
      </c>
      <c r="L88" s="277">
        <v>23.45</v>
      </c>
      <c r="M88" s="277">
        <v>76.143180000000001</v>
      </c>
    </row>
    <row r="89" spans="1:13">
      <c r="A89" s="301">
        <v>80</v>
      </c>
      <c r="B89" s="277" t="s">
        <v>246</v>
      </c>
      <c r="C89" s="277">
        <v>521.6</v>
      </c>
      <c r="D89" s="279">
        <v>522.63333333333333</v>
      </c>
      <c r="E89" s="279">
        <v>516.56666666666661</v>
      </c>
      <c r="F89" s="279">
        <v>511.5333333333333</v>
      </c>
      <c r="G89" s="279">
        <v>505.46666666666658</v>
      </c>
      <c r="H89" s="279">
        <v>527.66666666666663</v>
      </c>
      <c r="I89" s="279">
        <v>533.73333333333346</v>
      </c>
      <c r="J89" s="279">
        <v>538.76666666666665</v>
      </c>
      <c r="K89" s="277">
        <v>528.70000000000005</v>
      </c>
      <c r="L89" s="277">
        <v>517.6</v>
      </c>
      <c r="M89" s="277">
        <v>0.98211000000000004</v>
      </c>
    </row>
    <row r="90" spans="1:13">
      <c r="A90" s="301">
        <v>81</v>
      </c>
      <c r="B90" s="277" t="s">
        <v>104</v>
      </c>
      <c r="C90" s="277">
        <v>709.2</v>
      </c>
      <c r="D90" s="279">
        <v>711.86666666666667</v>
      </c>
      <c r="E90" s="279">
        <v>700.83333333333337</v>
      </c>
      <c r="F90" s="279">
        <v>692.4666666666667</v>
      </c>
      <c r="G90" s="279">
        <v>681.43333333333339</v>
      </c>
      <c r="H90" s="279">
        <v>720.23333333333335</v>
      </c>
      <c r="I90" s="279">
        <v>731.26666666666665</v>
      </c>
      <c r="J90" s="279">
        <v>739.63333333333333</v>
      </c>
      <c r="K90" s="277">
        <v>722.9</v>
      </c>
      <c r="L90" s="277">
        <v>703.5</v>
      </c>
      <c r="M90" s="277">
        <v>26.946570000000001</v>
      </c>
    </row>
    <row r="91" spans="1:13">
      <c r="A91" s="301">
        <v>82</v>
      </c>
      <c r="B91" s="277" t="s">
        <v>247</v>
      </c>
      <c r="C91" s="277">
        <v>410.15</v>
      </c>
      <c r="D91" s="279">
        <v>411.16666666666669</v>
      </c>
      <c r="E91" s="279">
        <v>406.13333333333338</v>
      </c>
      <c r="F91" s="279">
        <v>402.11666666666667</v>
      </c>
      <c r="G91" s="279">
        <v>397.08333333333337</v>
      </c>
      <c r="H91" s="279">
        <v>415.18333333333339</v>
      </c>
      <c r="I91" s="279">
        <v>420.2166666666667</v>
      </c>
      <c r="J91" s="279">
        <v>424.23333333333341</v>
      </c>
      <c r="K91" s="277">
        <v>416.2</v>
      </c>
      <c r="L91" s="277">
        <v>407.15</v>
      </c>
      <c r="M91" s="277">
        <v>0.60550000000000004</v>
      </c>
    </row>
    <row r="92" spans="1:13">
      <c r="A92" s="301">
        <v>83</v>
      </c>
      <c r="B92" s="277" t="s">
        <v>248</v>
      </c>
      <c r="C92" s="277">
        <v>903.35</v>
      </c>
      <c r="D92" s="279">
        <v>899.80000000000007</v>
      </c>
      <c r="E92" s="279">
        <v>891.80000000000018</v>
      </c>
      <c r="F92" s="279">
        <v>880.25000000000011</v>
      </c>
      <c r="G92" s="279">
        <v>872.25000000000023</v>
      </c>
      <c r="H92" s="279">
        <v>911.35000000000014</v>
      </c>
      <c r="I92" s="279">
        <v>919.34999999999991</v>
      </c>
      <c r="J92" s="279">
        <v>930.90000000000009</v>
      </c>
      <c r="K92" s="277">
        <v>907.8</v>
      </c>
      <c r="L92" s="277">
        <v>888.25</v>
      </c>
      <c r="M92" s="277">
        <v>1.77359</v>
      </c>
    </row>
    <row r="93" spans="1:13">
      <c r="A93" s="301">
        <v>84</v>
      </c>
      <c r="B93" s="277" t="s">
        <v>105</v>
      </c>
      <c r="C93" s="277">
        <v>724.7</v>
      </c>
      <c r="D93" s="279">
        <v>726.66666666666663</v>
      </c>
      <c r="E93" s="279">
        <v>714.58333333333326</v>
      </c>
      <c r="F93" s="279">
        <v>704.46666666666658</v>
      </c>
      <c r="G93" s="279">
        <v>692.38333333333321</v>
      </c>
      <c r="H93" s="279">
        <v>736.7833333333333</v>
      </c>
      <c r="I93" s="279">
        <v>748.86666666666656</v>
      </c>
      <c r="J93" s="279">
        <v>758.98333333333335</v>
      </c>
      <c r="K93" s="277">
        <v>738.75</v>
      </c>
      <c r="L93" s="277">
        <v>716.55</v>
      </c>
      <c r="M93" s="277">
        <v>39.273240000000001</v>
      </c>
    </row>
    <row r="94" spans="1:13">
      <c r="A94" s="301">
        <v>85</v>
      </c>
      <c r="B94" s="277" t="s">
        <v>250</v>
      </c>
      <c r="C94" s="277">
        <v>206.9</v>
      </c>
      <c r="D94" s="279">
        <v>207.7166666666667</v>
      </c>
      <c r="E94" s="279">
        <v>205.23333333333341</v>
      </c>
      <c r="F94" s="279">
        <v>203.56666666666672</v>
      </c>
      <c r="G94" s="279">
        <v>201.08333333333343</v>
      </c>
      <c r="H94" s="279">
        <v>209.38333333333338</v>
      </c>
      <c r="I94" s="279">
        <v>211.86666666666667</v>
      </c>
      <c r="J94" s="279">
        <v>213.53333333333336</v>
      </c>
      <c r="K94" s="277">
        <v>210.2</v>
      </c>
      <c r="L94" s="277">
        <v>206.05</v>
      </c>
      <c r="M94" s="277">
        <v>8.7901500000000006</v>
      </c>
    </row>
    <row r="95" spans="1:13">
      <c r="A95" s="301">
        <v>86</v>
      </c>
      <c r="B95" s="277" t="s">
        <v>386</v>
      </c>
      <c r="C95" s="277">
        <v>304.64999999999998</v>
      </c>
      <c r="D95" s="279">
        <v>304.2833333333333</v>
      </c>
      <c r="E95" s="279">
        <v>301.56666666666661</v>
      </c>
      <c r="F95" s="279">
        <v>298.48333333333329</v>
      </c>
      <c r="G95" s="279">
        <v>295.76666666666659</v>
      </c>
      <c r="H95" s="279">
        <v>307.36666666666662</v>
      </c>
      <c r="I95" s="279">
        <v>310.08333333333331</v>
      </c>
      <c r="J95" s="279">
        <v>313.16666666666663</v>
      </c>
      <c r="K95" s="277">
        <v>307</v>
      </c>
      <c r="L95" s="277">
        <v>301.2</v>
      </c>
      <c r="M95" s="277">
        <v>4.0192600000000001</v>
      </c>
    </row>
    <row r="96" spans="1:13">
      <c r="A96" s="301">
        <v>87</v>
      </c>
      <c r="B96" s="277" t="s">
        <v>106</v>
      </c>
      <c r="C96" s="277">
        <v>681.85</v>
      </c>
      <c r="D96" s="279">
        <v>681.85</v>
      </c>
      <c r="E96" s="279">
        <v>675</v>
      </c>
      <c r="F96" s="279">
        <v>668.15</v>
      </c>
      <c r="G96" s="279">
        <v>661.3</v>
      </c>
      <c r="H96" s="279">
        <v>688.7</v>
      </c>
      <c r="I96" s="279">
        <v>695.55000000000018</v>
      </c>
      <c r="J96" s="279">
        <v>702.40000000000009</v>
      </c>
      <c r="K96" s="277">
        <v>688.7</v>
      </c>
      <c r="L96" s="277">
        <v>675</v>
      </c>
      <c r="M96" s="277">
        <v>14.407019999999999</v>
      </c>
    </row>
    <row r="97" spans="1:13">
      <c r="A97" s="301">
        <v>88</v>
      </c>
      <c r="B97" s="277" t="s">
        <v>108</v>
      </c>
      <c r="C97" s="277">
        <v>808.3</v>
      </c>
      <c r="D97" s="279">
        <v>805.1</v>
      </c>
      <c r="E97" s="279">
        <v>792.7</v>
      </c>
      <c r="F97" s="279">
        <v>777.1</v>
      </c>
      <c r="G97" s="279">
        <v>764.7</v>
      </c>
      <c r="H97" s="279">
        <v>820.7</v>
      </c>
      <c r="I97" s="279">
        <v>833.09999999999991</v>
      </c>
      <c r="J97" s="279">
        <v>848.7</v>
      </c>
      <c r="K97" s="277">
        <v>817.5</v>
      </c>
      <c r="L97" s="277">
        <v>789.5</v>
      </c>
      <c r="M97" s="277">
        <v>199.72987000000001</v>
      </c>
    </row>
    <row r="98" spans="1:13">
      <c r="A98" s="301">
        <v>89</v>
      </c>
      <c r="B98" s="277" t="s">
        <v>109</v>
      </c>
      <c r="C98" s="277">
        <v>1744.35</v>
      </c>
      <c r="D98" s="279">
        <v>1751.3500000000001</v>
      </c>
      <c r="E98" s="279">
        <v>1729.5000000000002</v>
      </c>
      <c r="F98" s="279">
        <v>1714.65</v>
      </c>
      <c r="G98" s="279">
        <v>1692.8000000000002</v>
      </c>
      <c r="H98" s="279">
        <v>1766.2000000000003</v>
      </c>
      <c r="I98" s="279">
        <v>1788.0500000000002</v>
      </c>
      <c r="J98" s="279">
        <v>1802.9000000000003</v>
      </c>
      <c r="K98" s="277">
        <v>1773.2</v>
      </c>
      <c r="L98" s="277">
        <v>1736.5</v>
      </c>
      <c r="M98" s="277">
        <v>31.919049999999999</v>
      </c>
    </row>
    <row r="99" spans="1:13">
      <c r="A99" s="301">
        <v>90</v>
      </c>
      <c r="B99" s="277" t="s">
        <v>252</v>
      </c>
      <c r="C99" s="277">
        <v>2259.65</v>
      </c>
      <c r="D99" s="279">
        <v>2281.2166666666667</v>
      </c>
      <c r="E99" s="279">
        <v>2229.4333333333334</v>
      </c>
      <c r="F99" s="279">
        <v>2199.2166666666667</v>
      </c>
      <c r="G99" s="279">
        <v>2147.4333333333334</v>
      </c>
      <c r="H99" s="279">
        <v>2311.4333333333334</v>
      </c>
      <c r="I99" s="279">
        <v>2363.2166666666672</v>
      </c>
      <c r="J99" s="279">
        <v>2393.4333333333334</v>
      </c>
      <c r="K99" s="277">
        <v>2333</v>
      </c>
      <c r="L99" s="277">
        <v>2251</v>
      </c>
      <c r="M99" s="277">
        <v>4.89175</v>
      </c>
    </row>
    <row r="100" spans="1:13">
      <c r="A100" s="301">
        <v>91</v>
      </c>
      <c r="B100" s="277" t="s">
        <v>110</v>
      </c>
      <c r="C100" s="277">
        <v>1083.5999999999999</v>
      </c>
      <c r="D100" s="279">
        <v>1085.2</v>
      </c>
      <c r="E100" s="279">
        <v>1076.4000000000001</v>
      </c>
      <c r="F100" s="279">
        <v>1069.2</v>
      </c>
      <c r="G100" s="279">
        <v>1060.4000000000001</v>
      </c>
      <c r="H100" s="279">
        <v>1092.4000000000001</v>
      </c>
      <c r="I100" s="279">
        <v>1101.1999999999998</v>
      </c>
      <c r="J100" s="279">
        <v>1108.4000000000001</v>
      </c>
      <c r="K100" s="277">
        <v>1094</v>
      </c>
      <c r="L100" s="277">
        <v>1078</v>
      </c>
      <c r="M100" s="277">
        <v>91.594130000000007</v>
      </c>
    </row>
    <row r="101" spans="1:13">
      <c r="A101" s="301">
        <v>92</v>
      </c>
      <c r="B101" s="277" t="s">
        <v>253</v>
      </c>
      <c r="C101" s="277">
        <v>591.85</v>
      </c>
      <c r="D101" s="279">
        <v>592.75</v>
      </c>
      <c r="E101" s="279">
        <v>587.4</v>
      </c>
      <c r="F101" s="279">
        <v>582.94999999999993</v>
      </c>
      <c r="G101" s="279">
        <v>577.59999999999991</v>
      </c>
      <c r="H101" s="279">
        <v>597.20000000000005</v>
      </c>
      <c r="I101" s="279">
        <v>602.54999999999995</v>
      </c>
      <c r="J101" s="279">
        <v>607.00000000000011</v>
      </c>
      <c r="K101" s="277">
        <v>598.1</v>
      </c>
      <c r="L101" s="277">
        <v>588.29999999999995</v>
      </c>
      <c r="M101" s="277">
        <v>15.32457</v>
      </c>
    </row>
    <row r="102" spans="1:13">
      <c r="A102" s="301">
        <v>93</v>
      </c>
      <c r="B102" s="277" t="s">
        <v>111</v>
      </c>
      <c r="C102" s="277">
        <v>3061</v>
      </c>
      <c r="D102" s="279">
        <v>3063.0166666666664</v>
      </c>
      <c r="E102" s="279">
        <v>3028.0333333333328</v>
      </c>
      <c r="F102" s="279">
        <v>2995.0666666666666</v>
      </c>
      <c r="G102" s="279">
        <v>2960.083333333333</v>
      </c>
      <c r="H102" s="279">
        <v>3095.9833333333327</v>
      </c>
      <c r="I102" s="279">
        <v>3130.9666666666662</v>
      </c>
      <c r="J102" s="279">
        <v>3163.9333333333325</v>
      </c>
      <c r="K102" s="277">
        <v>3098</v>
      </c>
      <c r="L102" s="277">
        <v>3030.05</v>
      </c>
      <c r="M102" s="277">
        <v>9.1428700000000003</v>
      </c>
    </row>
    <row r="103" spans="1:13">
      <c r="A103" s="301">
        <v>94</v>
      </c>
      <c r="B103" s="277" t="s">
        <v>112</v>
      </c>
      <c r="C103" s="277">
        <v>458.75</v>
      </c>
      <c r="D103" s="279">
        <v>458.2833333333333</v>
      </c>
      <c r="E103" s="279">
        <v>456.56666666666661</v>
      </c>
      <c r="F103" s="279">
        <v>454.38333333333333</v>
      </c>
      <c r="G103" s="279">
        <v>452.66666666666663</v>
      </c>
      <c r="H103" s="279">
        <v>460.46666666666658</v>
      </c>
      <c r="I103" s="279">
        <v>462.18333333333328</v>
      </c>
      <c r="J103" s="279">
        <v>464.36666666666656</v>
      </c>
      <c r="K103" s="277">
        <v>460</v>
      </c>
      <c r="L103" s="277">
        <v>456.1</v>
      </c>
      <c r="M103" s="277">
        <v>5.2992800000000004</v>
      </c>
    </row>
    <row r="104" spans="1:13">
      <c r="A104" s="301">
        <v>95</v>
      </c>
      <c r="B104" s="277" t="s">
        <v>114</v>
      </c>
      <c r="C104" s="277">
        <v>175.85</v>
      </c>
      <c r="D104" s="279">
        <v>177.96666666666667</v>
      </c>
      <c r="E104" s="279">
        <v>173.23333333333335</v>
      </c>
      <c r="F104" s="279">
        <v>170.61666666666667</v>
      </c>
      <c r="G104" s="279">
        <v>165.88333333333335</v>
      </c>
      <c r="H104" s="279">
        <v>180.58333333333334</v>
      </c>
      <c r="I104" s="279">
        <v>185.31666666666663</v>
      </c>
      <c r="J104" s="279">
        <v>187.93333333333334</v>
      </c>
      <c r="K104" s="277">
        <v>182.7</v>
      </c>
      <c r="L104" s="277">
        <v>175.35</v>
      </c>
      <c r="M104" s="277">
        <v>186.44373999999999</v>
      </c>
    </row>
    <row r="105" spans="1:13">
      <c r="A105" s="301">
        <v>96</v>
      </c>
      <c r="B105" s="277" t="s">
        <v>115</v>
      </c>
      <c r="C105" s="277">
        <v>196.85</v>
      </c>
      <c r="D105" s="279">
        <v>195.79999999999998</v>
      </c>
      <c r="E105" s="279">
        <v>194.19999999999996</v>
      </c>
      <c r="F105" s="279">
        <v>191.54999999999998</v>
      </c>
      <c r="G105" s="279">
        <v>189.94999999999996</v>
      </c>
      <c r="H105" s="279">
        <v>198.44999999999996</v>
      </c>
      <c r="I105" s="279">
        <v>200.04999999999998</v>
      </c>
      <c r="J105" s="279">
        <v>202.69999999999996</v>
      </c>
      <c r="K105" s="277">
        <v>197.4</v>
      </c>
      <c r="L105" s="277">
        <v>193.15</v>
      </c>
      <c r="M105" s="277">
        <v>56.636699999999998</v>
      </c>
    </row>
    <row r="106" spans="1:13">
      <c r="A106" s="301">
        <v>97</v>
      </c>
      <c r="B106" s="277" t="s">
        <v>116</v>
      </c>
      <c r="C106" s="277">
        <v>2128.1999999999998</v>
      </c>
      <c r="D106" s="279">
        <v>2131.8333333333335</v>
      </c>
      <c r="E106" s="279">
        <v>2118.6166666666668</v>
      </c>
      <c r="F106" s="279">
        <v>2109.0333333333333</v>
      </c>
      <c r="G106" s="279">
        <v>2095.8166666666666</v>
      </c>
      <c r="H106" s="279">
        <v>2141.416666666667</v>
      </c>
      <c r="I106" s="279">
        <v>2154.6333333333332</v>
      </c>
      <c r="J106" s="279">
        <v>2164.2166666666672</v>
      </c>
      <c r="K106" s="277">
        <v>2145.0500000000002</v>
      </c>
      <c r="L106" s="277">
        <v>2122.25</v>
      </c>
      <c r="M106" s="277">
        <v>17.416440000000001</v>
      </c>
    </row>
    <row r="107" spans="1:13">
      <c r="A107" s="301">
        <v>98</v>
      </c>
      <c r="B107" s="277" t="s">
        <v>254</v>
      </c>
      <c r="C107" s="277">
        <v>215.95</v>
      </c>
      <c r="D107" s="279">
        <v>218.11666666666667</v>
      </c>
      <c r="E107" s="279">
        <v>213.33333333333334</v>
      </c>
      <c r="F107" s="279">
        <v>210.71666666666667</v>
      </c>
      <c r="G107" s="279">
        <v>205.93333333333334</v>
      </c>
      <c r="H107" s="279">
        <v>220.73333333333335</v>
      </c>
      <c r="I107" s="279">
        <v>225.51666666666665</v>
      </c>
      <c r="J107" s="279">
        <v>228.13333333333335</v>
      </c>
      <c r="K107" s="277">
        <v>222.9</v>
      </c>
      <c r="L107" s="277">
        <v>215.5</v>
      </c>
      <c r="M107" s="277">
        <v>8.7220499999999994</v>
      </c>
    </row>
    <row r="108" spans="1:13">
      <c r="A108" s="301">
        <v>99</v>
      </c>
      <c r="B108" s="277" t="s">
        <v>255</v>
      </c>
      <c r="C108" s="277">
        <v>34.15</v>
      </c>
      <c r="D108" s="279">
        <v>34.43333333333333</v>
      </c>
      <c r="E108" s="279">
        <v>33.766666666666659</v>
      </c>
      <c r="F108" s="279">
        <v>33.383333333333326</v>
      </c>
      <c r="G108" s="279">
        <v>32.716666666666654</v>
      </c>
      <c r="H108" s="279">
        <v>34.816666666666663</v>
      </c>
      <c r="I108" s="279">
        <v>35.483333333333334</v>
      </c>
      <c r="J108" s="279">
        <v>35.866666666666667</v>
      </c>
      <c r="K108" s="277">
        <v>35.1</v>
      </c>
      <c r="L108" s="277">
        <v>34.049999999999997</v>
      </c>
      <c r="M108" s="277">
        <v>10.1966</v>
      </c>
    </row>
    <row r="109" spans="1:13">
      <c r="A109" s="301">
        <v>100</v>
      </c>
      <c r="B109" s="277" t="s">
        <v>117</v>
      </c>
      <c r="C109" s="277">
        <v>181.6</v>
      </c>
      <c r="D109" s="279">
        <v>183.46666666666667</v>
      </c>
      <c r="E109" s="279">
        <v>178.23333333333335</v>
      </c>
      <c r="F109" s="279">
        <v>174.86666666666667</v>
      </c>
      <c r="G109" s="279">
        <v>169.63333333333335</v>
      </c>
      <c r="H109" s="279">
        <v>186.83333333333334</v>
      </c>
      <c r="I109" s="279">
        <v>192.06666666666663</v>
      </c>
      <c r="J109" s="279">
        <v>195.43333333333334</v>
      </c>
      <c r="K109" s="277">
        <v>188.7</v>
      </c>
      <c r="L109" s="277">
        <v>180.1</v>
      </c>
      <c r="M109" s="277">
        <v>120.51088</v>
      </c>
    </row>
    <row r="110" spans="1:13">
      <c r="A110" s="301">
        <v>101</v>
      </c>
      <c r="B110" s="277" t="s">
        <v>258</v>
      </c>
      <c r="C110" s="277">
        <v>227.3</v>
      </c>
      <c r="D110" s="279">
        <v>228.60000000000002</v>
      </c>
      <c r="E110" s="279">
        <v>222.80000000000004</v>
      </c>
      <c r="F110" s="279">
        <v>218.3</v>
      </c>
      <c r="G110" s="279">
        <v>212.50000000000003</v>
      </c>
      <c r="H110" s="279">
        <v>233.10000000000005</v>
      </c>
      <c r="I110" s="279">
        <v>238.9</v>
      </c>
      <c r="J110" s="279">
        <v>243.40000000000006</v>
      </c>
      <c r="K110" s="277">
        <v>234.4</v>
      </c>
      <c r="L110" s="277">
        <v>224.1</v>
      </c>
      <c r="M110" s="277">
        <v>20.281780000000001</v>
      </c>
    </row>
    <row r="111" spans="1:13">
      <c r="A111" s="301">
        <v>102</v>
      </c>
      <c r="B111" s="277" t="s">
        <v>118</v>
      </c>
      <c r="C111" s="277">
        <v>369</v>
      </c>
      <c r="D111" s="279">
        <v>369.38333333333338</v>
      </c>
      <c r="E111" s="279">
        <v>367.01666666666677</v>
      </c>
      <c r="F111" s="279">
        <v>365.03333333333336</v>
      </c>
      <c r="G111" s="279">
        <v>362.66666666666674</v>
      </c>
      <c r="H111" s="279">
        <v>371.36666666666679</v>
      </c>
      <c r="I111" s="279">
        <v>373.73333333333346</v>
      </c>
      <c r="J111" s="279">
        <v>375.71666666666681</v>
      </c>
      <c r="K111" s="277">
        <v>371.75</v>
      </c>
      <c r="L111" s="277">
        <v>367.4</v>
      </c>
      <c r="M111" s="277">
        <v>240.86055999999999</v>
      </c>
    </row>
    <row r="112" spans="1:13">
      <c r="A112" s="301">
        <v>103</v>
      </c>
      <c r="B112" s="277" t="s">
        <v>256</v>
      </c>
      <c r="C112" s="277">
        <v>1281.5</v>
      </c>
      <c r="D112" s="279">
        <v>1291.2333333333333</v>
      </c>
      <c r="E112" s="279">
        <v>1263.7666666666667</v>
      </c>
      <c r="F112" s="279">
        <v>1246.0333333333333</v>
      </c>
      <c r="G112" s="279">
        <v>1218.5666666666666</v>
      </c>
      <c r="H112" s="279">
        <v>1308.9666666666667</v>
      </c>
      <c r="I112" s="279">
        <v>1336.4333333333334</v>
      </c>
      <c r="J112" s="279">
        <v>1354.1666666666667</v>
      </c>
      <c r="K112" s="277">
        <v>1318.7</v>
      </c>
      <c r="L112" s="277">
        <v>1273.5</v>
      </c>
      <c r="M112" s="277">
        <v>3.5370599999999999</v>
      </c>
    </row>
    <row r="113" spans="1:13">
      <c r="A113" s="301">
        <v>104</v>
      </c>
      <c r="B113" s="277" t="s">
        <v>119</v>
      </c>
      <c r="C113" s="277">
        <v>426.5</v>
      </c>
      <c r="D113" s="279">
        <v>429.63333333333338</v>
      </c>
      <c r="E113" s="279">
        <v>421.96666666666675</v>
      </c>
      <c r="F113" s="279">
        <v>417.43333333333339</v>
      </c>
      <c r="G113" s="279">
        <v>409.76666666666677</v>
      </c>
      <c r="H113" s="279">
        <v>434.16666666666674</v>
      </c>
      <c r="I113" s="279">
        <v>441.83333333333337</v>
      </c>
      <c r="J113" s="279">
        <v>446.36666666666673</v>
      </c>
      <c r="K113" s="277">
        <v>437.3</v>
      </c>
      <c r="L113" s="277">
        <v>425.1</v>
      </c>
      <c r="M113" s="277">
        <v>8.4091799999999992</v>
      </c>
    </row>
    <row r="114" spans="1:13">
      <c r="A114" s="301">
        <v>105</v>
      </c>
      <c r="B114" s="277" t="s">
        <v>257</v>
      </c>
      <c r="C114" s="277">
        <v>37.5</v>
      </c>
      <c r="D114" s="279">
        <v>37.549999999999997</v>
      </c>
      <c r="E114" s="279">
        <v>37.249999999999993</v>
      </c>
      <c r="F114" s="279">
        <v>36.999999999999993</v>
      </c>
      <c r="G114" s="279">
        <v>36.699999999999989</v>
      </c>
      <c r="H114" s="279">
        <v>37.799999999999997</v>
      </c>
      <c r="I114" s="279">
        <v>38.100000000000009</v>
      </c>
      <c r="J114" s="279">
        <v>38.35</v>
      </c>
      <c r="K114" s="277">
        <v>37.85</v>
      </c>
      <c r="L114" s="277">
        <v>37.299999999999997</v>
      </c>
      <c r="M114" s="277">
        <v>6.9961200000000003</v>
      </c>
    </row>
    <row r="115" spans="1:13">
      <c r="A115" s="301">
        <v>106</v>
      </c>
      <c r="B115" s="277" t="s">
        <v>120</v>
      </c>
      <c r="C115" s="277">
        <v>11.25</v>
      </c>
      <c r="D115" s="279">
        <v>11.266666666666666</v>
      </c>
      <c r="E115" s="279">
        <v>11.083333333333332</v>
      </c>
      <c r="F115" s="279">
        <v>10.916666666666666</v>
      </c>
      <c r="G115" s="279">
        <v>10.733333333333333</v>
      </c>
      <c r="H115" s="279">
        <v>11.433333333333332</v>
      </c>
      <c r="I115" s="279">
        <v>11.616666666666665</v>
      </c>
      <c r="J115" s="279">
        <v>11.783333333333331</v>
      </c>
      <c r="K115" s="277">
        <v>11.45</v>
      </c>
      <c r="L115" s="277">
        <v>11.1</v>
      </c>
      <c r="M115" s="277">
        <v>1905.1960799999999</v>
      </c>
    </row>
    <row r="116" spans="1:13">
      <c r="A116" s="301">
        <v>107</v>
      </c>
      <c r="B116" s="277" t="s">
        <v>121</v>
      </c>
      <c r="C116" s="277">
        <v>31.95</v>
      </c>
      <c r="D116" s="279">
        <v>31.95</v>
      </c>
      <c r="E116" s="279">
        <v>31.5</v>
      </c>
      <c r="F116" s="279">
        <v>31.05</v>
      </c>
      <c r="G116" s="279">
        <v>30.6</v>
      </c>
      <c r="H116" s="279">
        <v>32.4</v>
      </c>
      <c r="I116" s="279">
        <v>32.849999999999994</v>
      </c>
      <c r="J116" s="279">
        <v>33.299999999999997</v>
      </c>
      <c r="K116" s="277">
        <v>32.4</v>
      </c>
      <c r="L116" s="277">
        <v>31.5</v>
      </c>
      <c r="M116" s="277">
        <v>444.31441000000001</v>
      </c>
    </row>
    <row r="117" spans="1:13">
      <c r="A117" s="301">
        <v>108</v>
      </c>
      <c r="B117" s="277" t="s">
        <v>122</v>
      </c>
      <c r="C117" s="277">
        <v>418.6</v>
      </c>
      <c r="D117" s="279">
        <v>416.31666666666666</v>
      </c>
      <c r="E117" s="279">
        <v>409.2833333333333</v>
      </c>
      <c r="F117" s="279">
        <v>399.96666666666664</v>
      </c>
      <c r="G117" s="279">
        <v>392.93333333333328</v>
      </c>
      <c r="H117" s="279">
        <v>425.63333333333333</v>
      </c>
      <c r="I117" s="279">
        <v>432.66666666666674</v>
      </c>
      <c r="J117" s="279">
        <v>441.98333333333335</v>
      </c>
      <c r="K117" s="277">
        <v>423.35</v>
      </c>
      <c r="L117" s="277">
        <v>407</v>
      </c>
      <c r="M117" s="277">
        <v>42.468089999999997</v>
      </c>
    </row>
    <row r="118" spans="1:13">
      <c r="A118" s="301">
        <v>109</v>
      </c>
      <c r="B118" s="277" t="s">
        <v>260</v>
      </c>
      <c r="C118" s="277">
        <v>99.65</v>
      </c>
      <c r="D118" s="279">
        <v>100.53333333333335</v>
      </c>
      <c r="E118" s="279">
        <v>98.366666666666688</v>
      </c>
      <c r="F118" s="279">
        <v>97.083333333333343</v>
      </c>
      <c r="G118" s="279">
        <v>94.916666666666686</v>
      </c>
      <c r="H118" s="279">
        <v>101.81666666666669</v>
      </c>
      <c r="I118" s="279">
        <v>103.98333333333335</v>
      </c>
      <c r="J118" s="279">
        <v>105.26666666666669</v>
      </c>
      <c r="K118" s="277">
        <v>102.7</v>
      </c>
      <c r="L118" s="277">
        <v>99.25</v>
      </c>
      <c r="M118" s="277">
        <v>15.35314</v>
      </c>
    </row>
    <row r="119" spans="1:13">
      <c r="A119" s="301">
        <v>110</v>
      </c>
      <c r="B119" s="277" t="s">
        <v>123</v>
      </c>
      <c r="C119" s="277">
        <v>1326.2</v>
      </c>
      <c r="D119" s="279">
        <v>1324.75</v>
      </c>
      <c r="E119" s="279">
        <v>1311.5</v>
      </c>
      <c r="F119" s="279">
        <v>1296.8</v>
      </c>
      <c r="G119" s="279">
        <v>1283.55</v>
      </c>
      <c r="H119" s="279">
        <v>1339.45</v>
      </c>
      <c r="I119" s="279">
        <v>1352.7</v>
      </c>
      <c r="J119" s="279">
        <v>1367.4</v>
      </c>
      <c r="K119" s="277">
        <v>1338</v>
      </c>
      <c r="L119" s="277">
        <v>1310.05</v>
      </c>
      <c r="M119" s="277">
        <v>16.482900000000001</v>
      </c>
    </row>
    <row r="120" spans="1:13">
      <c r="A120" s="301">
        <v>111</v>
      </c>
      <c r="B120" s="277" t="s">
        <v>124</v>
      </c>
      <c r="C120" s="277">
        <v>617.35</v>
      </c>
      <c r="D120" s="279">
        <v>617.45000000000005</v>
      </c>
      <c r="E120" s="279">
        <v>610.10000000000014</v>
      </c>
      <c r="F120" s="279">
        <v>602.85000000000014</v>
      </c>
      <c r="G120" s="279">
        <v>595.50000000000023</v>
      </c>
      <c r="H120" s="279">
        <v>624.70000000000005</v>
      </c>
      <c r="I120" s="279">
        <v>632.04999999999995</v>
      </c>
      <c r="J120" s="279">
        <v>639.29999999999995</v>
      </c>
      <c r="K120" s="277">
        <v>624.79999999999995</v>
      </c>
      <c r="L120" s="277">
        <v>610.20000000000005</v>
      </c>
      <c r="M120" s="277">
        <v>93.907790000000006</v>
      </c>
    </row>
    <row r="121" spans="1:13">
      <c r="A121" s="301">
        <v>112</v>
      </c>
      <c r="B121" s="277" t="s">
        <v>125</v>
      </c>
      <c r="C121" s="277">
        <v>196.4</v>
      </c>
      <c r="D121" s="279">
        <v>197.65</v>
      </c>
      <c r="E121" s="279">
        <v>194.3</v>
      </c>
      <c r="F121" s="279">
        <v>192.20000000000002</v>
      </c>
      <c r="G121" s="279">
        <v>188.85000000000002</v>
      </c>
      <c r="H121" s="279">
        <v>199.75</v>
      </c>
      <c r="I121" s="279">
        <v>203.09999999999997</v>
      </c>
      <c r="J121" s="279">
        <v>205.2</v>
      </c>
      <c r="K121" s="277">
        <v>201</v>
      </c>
      <c r="L121" s="277">
        <v>195.55</v>
      </c>
      <c r="M121" s="277">
        <v>66.316130000000001</v>
      </c>
    </row>
    <row r="122" spans="1:13">
      <c r="A122" s="301">
        <v>113</v>
      </c>
      <c r="B122" s="277" t="s">
        <v>126</v>
      </c>
      <c r="C122" s="277">
        <v>1011</v>
      </c>
      <c r="D122" s="279">
        <v>1009</v>
      </c>
      <c r="E122" s="279">
        <v>997</v>
      </c>
      <c r="F122" s="279">
        <v>983</v>
      </c>
      <c r="G122" s="279">
        <v>971</v>
      </c>
      <c r="H122" s="279">
        <v>1023</v>
      </c>
      <c r="I122" s="279">
        <v>1035</v>
      </c>
      <c r="J122" s="279">
        <v>1049</v>
      </c>
      <c r="K122" s="277">
        <v>1021</v>
      </c>
      <c r="L122" s="277">
        <v>995</v>
      </c>
      <c r="M122" s="277">
        <v>156.28308000000001</v>
      </c>
    </row>
    <row r="123" spans="1:13">
      <c r="A123" s="301">
        <v>114</v>
      </c>
      <c r="B123" s="277" t="s">
        <v>127</v>
      </c>
      <c r="C123" s="277">
        <v>81.8</v>
      </c>
      <c r="D123" s="279">
        <v>82</v>
      </c>
      <c r="E123" s="279">
        <v>81.2</v>
      </c>
      <c r="F123" s="279">
        <v>80.600000000000009</v>
      </c>
      <c r="G123" s="279">
        <v>79.800000000000011</v>
      </c>
      <c r="H123" s="279">
        <v>82.6</v>
      </c>
      <c r="I123" s="279">
        <v>83.4</v>
      </c>
      <c r="J123" s="279">
        <v>83.999999999999986</v>
      </c>
      <c r="K123" s="277">
        <v>82.8</v>
      </c>
      <c r="L123" s="277">
        <v>81.400000000000006</v>
      </c>
      <c r="M123" s="277">
        <v>128.83225999999999</v>
      </c>
    </row>
    <row r="124" spans="1:13">
      <c r="A124" s="301">
        <v>115</v>
      </c>
      <c r="B124" s="277" t="s">
        <v>262</v>
      </c>
      <c r="C124" s="277">
        <v>2151.1999999999998</v>
      </c>
      <c r="D124" s="279">
        <v>2171.833333333333</v>
      </c>
      <c r="E124" s="279">
        <v>2107.5666666666662</v>
      </c>
      <c r="F124" s="279">
        <v>2063.9333333333329</v>
      </c>
      <c r="G124" s="279">
        <v>1999.6666666666661</v>
      </c>
      <c r="H124" s="279">
        <v>2215.4666666666662</v>
      </c>
      <c r="I124" s="279">
        <v>2279.7333333333327</v>
      </c>
      <c r="J124" s="279">
        <v>2323.3666666666663</v>
      </c>
      <c r="K124" s="277">
        <v>2236.1</v>
      </c>
      <c r="L124" s="277">
        <v>2128.1999999999998</v>
      </c>
      <c r="M124" s="277">
        <v>3.2214999999999998</v>
      </c>
    </row>
    <row r="125" spans="1:13">
      <c r="A125" s="301">
        <v>116</v>
      </c>
      <c r="B125" s="277" t="s">
        <v>2931</v>
      </c>
      <c r="C125" s="277">
        <v>1370.7</v>
      </c>
      <c r="D125" s="279">
        <v>1367.9333333333334</v>
      </c>
      <c r="E125" s="279">
        <v>1361.7666666666669</v>
      </c>
      <c r="F125" s="279">
        <v>1352.8333333333335</v>
      </c>
      <c r="G125" s="279">
        <v>1346.666666666667</v>
      </c>
      <c r="H125" s="279">
        <v>1376.8666666666668</v>
      </c>
      <c r="I125" s="279">
        <v>1383.0333333333333</v>
      </c>
      <c r="J125" s="279">
        <v>1391.9666666666667</v>
      </c>
      <c r="K125" s="277">
        <v>1374.1</v>
      </c>
      <c r="L125" s="277">
        <v>1359</v>
      </c>
      <c r="M125" s="277">
        <v>3.3091499999999998</v>
      </c>
    </row>
    <row r="126" spans="1:13">
      <c r="A126" s="301">
        <v>117</v>
      </c>
      <c r="B126" s="277" t="s">
        <v>128</v>
      </c>
      <c r="C126" s="277">
        <v>178.6</v>
      </c>
      <c r="D126" s="279">
        <v>179.30000000000004</v>
      </c>
      <c r="E126" s="279">
        <v>177.10000000000008</v>
      </c>
      <c r="F126" s="279">
        <v>175.60000000000005</v>
      </c>
      <c r="G126" s="279">
        <v>173.40000000000009</v>
      </c>
      <c r="H126" s="279">
        <v>180.80000000000007</v>
      </c>
      <c r="I126" s="279">
        <v>183.00000000000006</v>
      </c>
      <c r="J126" s="279">
        <v>184.50000000000006</v>
      </c>
      <c r="K126" s="277">
        <v>181.5</v>
      </c>
      <c r="L126" s="277">
        <v>177.8</v>
      </c>
      <c r="M126" s="277">
        <v>339.36149</v>
      </c>
    </row>
    <row r="127" spans="1:13">
      <c r="A127" s="301">
        <v>118</v>
      </c>
      <c r="B127" s="277" t="s">
        <v>129</v>
      </c>
      <c r="C127" s="277">
        <v>202.25</v>
      </c>
      <c r="D127" s="279">
        <v>201.61666666666667</v>
      </c>
      <c r="E127" s="279">
        <v>199.23333333333335</v>
      </c>
      <c r="F127" s="279">
        <v>196.21666666666667</v>
      </c>
      <c r="G127" s="279">
        <v>193.83333333333334</v>
      </c>
      <c r="H127" s="279">
        <v>204.63333333333335</v>
      </c>
      <c r="I127" s="279">
        <v>207.01666666666668</v>
      </c>
      <c r="J127" s="279">
        <v>210.03333333333336</v>
      </c>
      <c r="K127" s="277">
        <v>204</v>
      </c>
      <c r="L127" s="277">
        <v>198.6</v>
      </c>
      <c r="M127" s="277">
        <v>42.72242</v>
      </c>
    </row>
    <row r="128" spans="1:13">
      <c r="A128" s="301">
        <v>119</v>
      </c>
      <c r="B128" s="277" t="s">
        <v>263</v>
      </c>
      <c r="C128" s="277">
        <v>59</v>
      </c>
      <c r="D128" s="279">
        <v>58.983333333333327</v>
      </c>
      <c r="E128" s="279">
        <v>57.616666666666653</v>
      </c>
      <c r="F128" s="279">
        <v>56.233333333333327</v>
      </c>
      <c r="G128" s="279">
        <v>54.866666666666653</v>
      </c>
      <c r="H128" s="279">
        <v>60.366666666666653</v>
      </c>
      <c r="I128" s="279">
        <v>61.733333333333327</v>
      </c>
      <c r="J128" s="279">
        <v>63.116666666666653</v>
      </c>
      <c r="K128" s="277">
        <v>60.35</v>
      </c>
      <c r="L128" s="277">
        <v>57.6</v>
      </c>
      <c r="M128" s="277">
        <v>9.4392499999999995</v>
      </c>
    </row>
    <row r="129" spans="1:13">
      <c r="A129" s="301">
        <v>120</v>
      </c>
      <c r="B129" s="277" t="s">
        <v>130</v>
      </c>
      <c r="C129" s="277">
        <v>286.85000000000002</v>
      </c>
      <c r="D129" s="279">
        <v>286.26666666666671</v>
      </c>
      <c r="E129" s="279">
        <v>283.73333333333341</v>
      </c>
      <c r="F129" s="279">
        <v>280.61666666666667</v>
      </c>
      <c r="G129" s="279">
        <v>278.08333333333337</v>
      </c>
      <c r="H129" s="279">
        <v>289.38333333333344</v>
      </c>
      <c r="I129" s="279">
        <v>291.91666666666674</v>
      </c>
      <c r="J129" s="279">
        <v>295.03333333333347</v>
      </c>
      <c r="K129" s="277">
        <v>288.8</v>
      </c>
      <c r="L129" s="277">
        <v>283.14999999999998</v>
      </c>
      <c r="M129" s="277">
        <v>52.876080000000002</v>
      </c>
    </row>
    <row r="130" spans="1:13">
      <c r="A130" s="301">
        <v>121</v>
      </c>
      <c r="B130" s="277" t="s">
        <v>264</v>
      </c>
      <c r="C130" s="277">
        <v>776.95</v>
      </c>
      <c r="D130" s="279">
        <v>783.63333333333333</v>
      </c>
      <c r="E130" s="279">
        <v>764.31666666666661</v>
      </c>
      <c r="F130" s="279">
        <v>751.68333333333328</v>
      </c>
      <c r="G130" s="279">
        <v>732.36666666666656</v>
      </c>
      <c r="H130" s="279">
        <v>796.26666666666665</v>
      </c>
      <c r="I130" s="279">
        <v>815.58333333333348</v>
      </c>
      <c r="J130" s="279">
        <v>828.2166666666667</v>
      </c>
      <c r="K130" s="277">
        <v>802.95</v>
      </c>
      <c r="L130" s="277">
        <v>771</v>
      </c>
      <c r="M130" s="277">
        <v>5.9071699999999998</v>
      </c>
    </row>
    <row r="131" spans="1:13">
      <c r="A131" s="301">
        <v>122</v>
      </c>
      <c r="B131" s="277" t="s">
        <v>131</v>
      </c>
      <c r="C131" s="277">
        <v>2407.75</v>
      </c>
      <c r="D131" s="279">
        <v>2394.2000000000003</v>
      </c>
      <c r="E131" s="279">
        <v>2373.5500000000006</v>
      </c>
      <c r="F131" s="279">
        <v>2339.3500000000004</v>
      </c>
      <c r="G131" s="279">
        <v>2318.7000000000007</v>
      </c>
      <c r="H131" s="279">
        <v>2428.4000000000005</v>
      </c>
      <c r="I131" s="279">
        <v>2449.0500000000002</v>
      </c>
      <c r="J131" s="279">
        <v>2483.2500000000005</v>
      </c>
      <c r="K131" s="277">
        <v>2414.85</v>
      </c>
      <c r="L131" s="277">
        <v>2360</v>
      </c>
      <c r="M131" s="277">
        <v>6.9455799999999996</v>
      </c>
    </row>
    <row r="132" spans="1:13">
      <c r="A132" s="301">
        <v>123</v>
      </c>
      <c r="B132" s="277" t="s">
        <v>133</v>
      </c>
      <c r="C132" s="277">
        <v>1305.0999999999999</v>
      </c>
      <c r="D132" s="279">
        <v>1310.9666666666665</v>
      </c>
      <c r="E132" s="279">
        <v>1295.333333333333</v>
      </c>
      <c r="F132" s="279">
        <v>1285.5666666666666</v>
      </c>
      <c r="G132" s="279">
        <v>1269.9333333333332</v>
      </c>
      <c r="H132" s="279">
        <v>1320.7333333333329</v>
      </c>
      <c r="I132" s="279">
        <v>1336.3666666666666</v>
      </c>
      <c r="J132" s="279">
        <v>1346.1333333333328</v>
      </c>
      <c r="K132" s="277">
        <v>1326.6</v>
      </c>
      <c r="L132" s="277">
        <v>1301.2</v>
      </c>
      <c r="M132" s="277">
        <v>33.090150000000001</v>
      </c>
    </row>
    <row r="133" spans="1:13">
      <c r="A133" s="301">
        <v>124</v>
      </c>
      <c r="B133" s="277" t="s">
        <v>134</v>
      </c>
      <c r="C133" s="277">
        <v>64.650000000000006</v>
      </c>
      <c r="D133" s="279">
        <v>64.95</v>
      </c>
      <c r="E133" s="279">
        <v>63.7</v>
      </c>
      <c r="F133" s="279">
        <v>62.75</v>
      </c>
      <c r="G133" s="279">
        <v>61.5</v>
      </c>
      <c r="H133" s="279">
        <v>65.900000000000006</v>
      </c>
      <c r="I133" s="279">
        <v>67.150000000000006</v>
      </c>
      <c r="J133" s="279">
        <v>68.100000000000009</v>
      </c>
      <c r="K133" s="277">
        <v>66.2</v>
      </c>
      <c r="L133" s="277">
        <v>64</v>
      </c>
      <c r="M133" s="277">
        <v>129.96991</v>
      </c>
    </row>
    <row r="134" spans="1:13">
      <c r="A134" s="301">
        <v>125</v>
      </c>
      <c r="B134" s="277" t="s">
        <v>358</v>
      </c>
      <c r="C134" s="277">
        <v>1975.95</v>
      </c>
      <c r="D134" s="279">
        <v>1975.1833333333332</v>
      </c>
      <c r="E134" s="279">
        <v>1942.3666666666663</v>
      </c>
      <c r="F134" s="279">
        <v>1908.7833333333331</v>
      </c>
      <c r="G134" s="279">
        <v>1875.9666666666662</v>
      </c>
      <c r="H134" s="279">
        <v>2008.7666666666664</v>
      </c>
      <c r="I134" s="279">
        <v>2041.5833333333335</v>
      </c>
      <c r="J134" s="279">
        <v>2075.1666666666665</v>
      </c>
      <c r="K134" s="277">
        <v>2008</v>
      </c>
      <c r="L134" s="277">
        <v>1941.6</v>
      </c>
      <c r="M134" s="277">
        <v>1.29104</v>
      </c>
    </row>
    <row r="135" spans="1:13">
      <c r="A135" s="301">
        <v>126</v>
      </c>
      <c r="B135" s="277" t="s">
        <v>135</v>
      </c>
      <c r="C135" s="277">
        <v>306.25</v>
      </c>
      <c r="D135" s="279">
        <v>303.2166666666667</v>
      </c>
      <c r="E135" s="279">
        <v>299.08333333333337</v>
      </c>
      <c r="F135" s="279">
        <v>291.91666666666669</v>
      </c>
      <c r="G135" s="279">
        <v>287.78333333333336</v>
      </c>
      <c r="H135" s="279">
        <v>310.38333333333338</v>
      </c>
      <c r="I135" s="279">
        <v>314.51666666666671</v>
      </c>
      <c r="J135" s="279">
        <v>321.68333333333339</v>
      </c>
      <c r="K135" s="277">
        <v>307.35000000000002</v>
      </c>
      <c r="L135" s="277">
        <v>296.05</v>
      </c>
      <c r="M135" s="277">
        <v>35.312100000000001</v>
      </c>
    </row>
    <row r="136" spans="1:13">
      <c r="A136" s="301">
        <v>127</v>
      </c>
      <c r="B136" s="277" t="s">
        <v>136</v>
      </c>
      <c r="C136" s="277">
        <v>906.3</v>
      </c>
      <c r="D136" s="279">
        <v>909.76666666666677</v>
      </c>
      <c r="E136" s="279">
        <v>901.58333333333348</v>
      </c>
      <c r="F136" s="279">
        <v>896.86666666666667</v>
      </c>
      <c r="G136" s="279">
        <v>888.68333333333339</v>
      </c>
      <c r="H136" s="279">
        <v>914.48333333333358</v>
      </c>
      <c r="I136" s="279">
        <v>922.66666666666674</v>
      </c>
      <c r="J136" s="279">
        <v>927.38333333333367</v>
      </c>
      <c r="K136" s="277">
        <v>917.95</v>
      </c>
      <c r="L136" s="277">
        <v>905.05</v>
      </c>
      <c r="M136" s="277">
        <v>45.126989999999999</v>
      </c>
    </row>
    <row r="137" spans="1:13">
      <c r="A137" s="301">
        <v>128</v>
      </c>
      <c r="B137" s="277" t="s">
        <v>266</v>
      </c>
      <c r="C137" s="277">
        <v>2737.95</v>
      </c>
      <c r="D137" s="279">
        <v>2724.35</v>
      </c>
      <c r="E137" s="279">
        <v>2688.7</v>
      </c>
      <c r="F137" s="279">
        <v>2639.45</v>
      </c>
      <c r="G137" s="279">
        <v>2603.7999999999997</v>
      </c>
      <c r="H137" s="279">
        <v>2773.6</v>
      </c>
      <c r="I137" s="279">
        <v>2809.2500000000005</v>
      </c>
      <c r="J137" s="279">
        <v>2858.5</v>
      </c>
      <c r="K137" s="277">
        <v>2760</v>
      </c>
      <c r="L137" s="277">
        <v>2675.1</v>
      </c>
      <c r="M137" s="277">
        <v>4.7865099999999998</v>
      </c>
    </row>
    <row r="138" spans="1:13">
      <c r="A138" s="301">
        <v>129</v>
      </c>
      <c r="B138" s="277" t="s">
        <v>265</v>
      </c>
      <c r="C138" s="277">
        <v>1668.05</v>
      </c>
      <c r="D138" s="279">
        <v>1660.9666666666665</v>
      </c>
      <c r="E138" s="279">
        <v>1624.083333333333</v>
      </c>
      <c r="F138" s="279">
        <v>1580.1166666666666</v>
      </c>
      <c r="G138" s="279">
        <v>1543.2333333333331</v>
      </c>
      <c r="H138" s="279">
        <v>1704.9333333333329</v>
      </c>
      <c r="I138" s="279">
        <v>1741.8166666666666</v>
      </c>
      <c r="J138" s="279">
        <v>1785.7833333333328</v>
      </c>
      <c r="K138" s="277">
        <v>1697.85</v>
      </c>
      <c r="L138" s="277">
        <v>1617</v>
      </c>
      <c r="M138" s="277">
        <v>1.1931099999999999</v>
      </c>
    </row>
    <row r="139" spans="1:13">
      <c r="A139" s="301">
        <v>130</v>
      </c>
      <c r="B139" s="277" t="s">
        <v>137</v>
      </c>
      <c r="C139" s="277">
        <v>1037.0999999999999</v>
      </c>
      <c r="D139" s="279">
        <v>1031.0333333333333</v>
      </c>
      <c r="E139" s="279">
        <v>1016.1666666666665</v>
      </c>
      <c r="F139" s="279">
        <v>995.23333333333323</v>
      </c>
      <c r="G139" s="279">
        <v>980.36666666666645</v>
      </c>
      <c r="H139" s="279">
        <v>1051.9666666666667</v>
      </c>
      <c r="I139" s="279">
        <v>1066.8333333333335</v>
      </c>
      <c r="J139" s="279">
        <v>1087.7666666666667</v>
      </c>
      <c r="K139" s="277">
        <v>1045.9000000000001</v>
      </c>
      <c r="L139" s="277">
        <v>1010.1</v>
      </c>
      <c r="M139" s="277">
        <v>30.694369999999999</v>
      </c>
    </row>
    <row r="140" spans="1:13">
      <c r="A140" s="301">
        <v>131</v>
      </c>
      <c r="B140" s="277" t="s">
        <v>138</v>
      </c>
      <c r="C140" s="277">
        <v>636.79999999999995</v>
      </c>
      <c r="D140" s="279">
        <v>635.98333333333323</v>
      </c>
      <c r="E140" s="279">
        <v>628.46666666666647</v>
      </c>
      <c r="F140" s="279">
        <v>620.13333333333321</v>
      </c>
      <c r="G140" s="279">
        <v>612.61666666666645</v>
      </c>
      <c r="H140" s="279">
        <v>644.31666666666649</v>
      </c>
      <c r="I140" s="279">
        <v>651.83333333333314</v>
      </c>
      <c r="J140" s="279">
        <v>660.16666666666652</v>
      </c>
      <c r="K140" s="277">
        <v>643.5</v>
      </c>
      <c r="L140" s="277">
        <v>627.65</v>
      </c>
      <c r="M140" s="277">
        <v>63.639699999999998</v>
      </c>
    </row>
    <row r="141" spans="1:13">
      <c r="A141" s="301">
        <v>132</v>
      </c>
      <c r="B141" s="277" t="s">
        <v>139</v>
      </c>
      <c r="C141" s="277">
        <v>136.1</v>
      </c>
      <c r="D141" s="279">
        <v>137.13333333333333</v>
      </c>
      <c r="E141" s="279">
        <v>134.11666666666665</v>
      </c>
      <c r="F141" s="279">
        <v>132.13333333333333</v>
      </c>
      <c r="G141" s="279">
        <v>129.11666666666665</v>
      </c>
      <c r="H141" s="279">
        <v>139.11666666666665</v>
      </c>
      <c r="I141" s="279">
        <v>142.1333333333333</v>
      </c>
      <c r="J141" s="279">
        <v>144.11666666666665</v>
      </c>
      <c r="K141" s="277">
        <v>140.15</v>
      </c>
      <c r="L141" s="277">
        <v>135.15</v>
      </c>
      <c r="M141" s="277">
        <v>51.816760000000002</v>
      </c>
    </row>
    <row r="142" spans="1:13">
      <c r="A142" s="301">
        <v>133</v>
      </c>
      <c r="B142" s="277" t="s">
        <v>140</v>
      </c>
      <c r="C142" s="277">
        <v>160.25</v>
      </c>
      <c r="D142" s="279">
        <v>160.01666666666668</v>
      </c>
      <c r="E142" s="279">
        <v>158.23333333333335</v>
      </c>
      <c r="F142" s="279">
        <v>156.21666666666667</v>
      </c>
      <c r="G142" s="279">
        <v>154.43333333333334</v>
      </c>
      <c r="H142" s="279">
        <v>162.03333333333336</v>
      </c>
      <c r="I142" s="279">
        <v>163.81666666666672</v>
      </c>
      <c r="J142" s="279">
        <v>165.83333333333337</v>
      </c>
      <c r="K142" s="277">
        <v>161.80000000000001</v>
      </c>
      <c r="L142" s="277">
        <v>158</v>
      </c>
      <c r="M142" s="277">
        <v>41.889360000000003</v>
      </c>
    </row>
    <row r="143" spans="1:13">
      <c r="A143" s="301">
        <v>134</v>
      </c>
      <c r="B143" s="277" t="s">
        <v>141</v>
      </c>
      <c r="C143" s="277">
        <v>361.65</v>
      </c>
      <c r="D143" s="279">
        <v>363.65000000000003</v>
      </c>
      <c r="E143" s="279">
        <v>358.55000000000007</v>
      </c>
      <c r="F143" s="279">
        <v>355.45000000000005</v>
      </c>
      <c r="G143" s="279">
        <v>350.35000000000008</v>
      </c>
      <c r="H143" s="279">
        <v>366.75000000000006</v>
      </c>
      <c r="I143" s="279">
        <v>371.85000000000008</v>
      </c>
      <c r="J143" s="279">
        <v>374.95000000000005</v>
      </c>
      <c r="K143" s="277">
        <v>368.75</v>
      </c>
      <c r="L143" s="277">
        <v>360.55</v>
      </c>
      <c r="M143" s="277">
        <v>18.164290000000001</v>
      </c>
    </row>
    <row r="144" spans="1:13">
      <c r="A144" s="301">
        <v>135</v>
      </c>
      <c r="B144" s="277" t="s">
        <v>142</v>
      </c>
      <c r="C144" s="277">
        <v>7085.85</v>
      </c>
      <c r="D144" s="279">
        <v>7046.583333333333</v>
      </c>
      <c r="E144" s="279">
        <v>6980.2666666666664</v>
      </c>
      <c r="F144" s="279">
        <v>6874.6833333333334</v>
      </c>
      <c r="G144" s="279">
        <v>6808.3666666666668</v>
      </c>
      <c r="H144" s="279">
        <v>7152.1666666666661</v>
      </c>
      <c r="I144" s="279">
        <v>7218.4833333333336</v>
      </c>
      <c r="J144" s="279">
        <v>7324.0666666666657</v>
      </c>
      <c r="K144" s="277">
        <v>7112.9</v>
      </c>
      <c r="L144" s="277">
        <v>6941</v>
      </c>
      <c r="M144" s="277">
        <v>11.334210000000001</v>
      </c>
    </row>
    <row r="145" spans="1:13">
      <c r="A145" s="301">
        <v>136</v>
      </c>
      <c r="B145" s="277" t="s">
        <v>143</v>
      </c>
      <c r="C145" s="277">
        <v>552.04999999999995</v>
      </c>
      <c r="D145" s="279">
        <v>553.48333333333335</v>
      </c>
      <c r="E145" s="279">
        <v>545.76666666666665</v>
      </c>
      <c r="F145" s="279">
        <v>539.48333333333335</v>
      </c>
      <c r="G145" s="279">
        <v>531.76666666666665</v>
      </c>
      <c r="H145" s="279">
        <v>559.76666666666665</v>
      </c>
      <c r="I145" s="279">
        <v>567.48333333333335</v>
      </c>
      <c r="J145" s="279">
        <v>573.76666666666665</v>
      </c>
      <c r="K145" s="277">
        <v>561.20000000000005</v>
      </c>
      <c r="L145" s="277">
        <v>547.20000000000005</v>
      </c>
      <c r="M145" s="277">
        <v>33.596220000000002</v>
      </c>
    </row>
    <row r="146" spans="1:13">
      <c r="A146" s="301">
        <v>137</v>
      </c>
      <c r="B146" s="277" t="s">
        <v>144</v>
      </c>
      <c r="C146" s="277">
        <v>621.4</v>
      </c>
      <c r="D146" s="279">
        <v>618.06666666666661</v>
      </c>
      <c r="E146" s="279">
        <v>609.83333333333326</v>
      </c>
      <c r="F146" s="279">
        <v>598.26666666666665</v>
      </c>
      <c r="G146" s="279">
        <v>590.0333333333333</v>
      </c>
      <c r="H146" s="279">
        <v>629.63333333333321</v>
      </c>
      <c r="I146" s="279">
        <v>637.86666666666656</v>
      </c>
      <c r="J146" s="279">
        <v>649.43333333333317</v>
      </c>
      <c r="K146" s="277">
        <v>626.29999999999995</v>
      </c>
      <c r="L146" s="277">
        <v>606.5</v>
      </c>
      <c r="M146" s="277">
        <v>10.765610000000001</v>
      </c>
    </row>
    <row r="147" spans="1:13">
      <c r="A147" s="301">
        <v>138</v>
      </c>
      <c r="B147" s="277" t="s">
        <v>145</v>
      </c>
      <c r="C147" s="277">
        <v>911.7</v>
      </c>
      <c r="D147" s="279">
        <v>911.25</v>
      </c>
      <c r="E147" s="279">
        <v>904.5</v>
      </c>
      <c r="F147" s="279">
        <v>897.3</v>
      </c>
      <c r="G147" s="279">
        <v>890.55</v>
      </c>
      <c r="H147" s="279">
        <v>918.45</v>
      </c>
      <c r="I147" s="279">
        <v>925.2</v>
      </c>
      <c r="J147" s="279">
        <v>932.40000000000009</v>
      </c>
      <c r="K147" s="277">
        <v>918</v>
      </c>
      <c r="L147" s="277">
        <v>904.05</v>
      </c>
      <c r="M147" s="277">
        <v>4.3054199999999998</v>
      </c>
    </row>
    <row r="148" spans="1:13">
      <c r="A148" s="301">
        <v>139</v>
      </c>
      <c r="B148" s="277" t="s">
        <v>146</v>
      </c>
      <c r="C148" s="277">
        <v>1274.7</v>
      </c>
      <c r="D148" s="279">
        <v>1265.5666666666666</v>
      </c>
      <c r="E148" s="279">
        <v>1249.1333333333332</v>
      </c>
      <c r="F148" s="279">
        <v>1223.5666666666666</v>
      </c>
      <c r="G148" s="279">
        <v>1207.1333333333332</v>
      </c>
      <c r="H148" s="279">
        <v>1291.1333333333332</v>
      </c>
      <c r="I148" s="279">
        <v>1307.5666666666666</v>
      </c>
      <c r="J148" s="279">
        <v>1333.1333333333332</v>
      </c>
      <c r="K148" s="277">
        <v>1282</v>
      </c>
      <c r="L148" s="277">
        <v>1240</v>
      </c>
      <c r="M148" s="277">
        <v>14.604329999999999</v>
      </c>
    </row>
    <row r="149" spans="1:13">
      <c r="A149" s="301">
        <v>140</v>
      </c>
      <c r="B149" s="277" t="s">
        <v>147</v>
      </c>
      <c r="C149" s="277">
        <v>121.9</v>
      </c>
      <c r="D149" s="279">
        <v>122.28333333333335</v>
      </c>
      <c r="E149" s="279">
        <v>120.36666666666669</v>
      </c>
      <c r="F149" s="279">
        <v>118.83333333333334</v>
      </c>
      <c r="G149" s="279">
        <v>116.91666666666669</v>
      </c>
      <c r="H149" s="279">
        <v>123.81666666666669</v>
      </c>
      <c r="I149" s="279">
        <v>125.73333333333335</v>
      </c>
      <c r="J149" s="279">
        <v>127.26666666666669</v>
      </c>
      <c r="K149" s="277">
        <v>124.2</v>
      </c>
      <c r="L149" s="277">
        <v>120.75</v>
      </c>
      <c r="M149" s="277">
        <v>109.92308</v>
      </c>
    </row>
    <row r="150" spans="1:13">
      <c r="A150" s="301">
        <v>141</v>
      </c>
      <c r="B150" s="277" t="s">
        <v>268</v>
      </c>
      <c r="C150" s="277">
        <v>1353.65</v>
      </c>
      <c r="D150" s="279">
        <v>1332.1833333333334</v>
      </c>
      <c r="E150" s="279">
        <v>1295.6666666666667</v>
      </c>
      <c r="F150" s="279">
        <v>1237.6833333333334</v>
      </c>
      <c r="G150" s="279">
        <v>1201.1666666666667</v>
      </c>
      <c r="H150" s="279">
        <v>1390.1666666666667</v>
      </c>
      <c r="I150" s="279">
        <v>1426.6833333333332</v>
      </c>
      <c r="J150" s="279">
        <v>1484.6666666666667</v>
      </c>
      <c r="K150" s="277">
        <v>1368.7</v>
      </c>
      <c r="L150" s="277">
        <v>1274.2</v>
      </c>
      <c r="M150" s="277">
        <v>11.979649999999999</v>
      </c>
    </row>
    <row r="151" spans="1:13">
      <c r="A151" s="301">
        <v>142</v>
      </c>
      <c r="B151" s="277" t="s">
        <v>148</v>
      </c>
      <c r="C151" s="277">
        <v>59530.85</v>
      </c>
      <c r="D151" s="279">
        <v>59487.80000000001</v>
      </c>
      <c r="E151" s="279">
        <v>59197.60000000002</v>
      </c>
      <c r="F151" s="279">
        <v>58864.350000000013</v>
      </c>
      <c r="G151" s="279">
        <v>58574.150000000023</v>
      </c>
      <c r="H151" s="279">
        <v>59821.050000000017</v>
      </c>
      <c r="I151" s="279">
        <v>60111.250000000015</v>
      </c>
      <c r="J151" s="279">
        <v>60444.500000000015</v>
      </c>
      <c r="K151" s="277">
        <v>59778</v>
      </c>
      <c r="L151" s="277">
        <v>59154.55</v>
      </c>
      <c r="M151" s="277">
        <v>0.12214</v>
      </c>
    </row>
    <row r="152" spans="1:13">
      <c r="A152" s="301">
        <v>143</v>
      </c>
      <c r="B152" s="277" t="s">
        <v>267</v>
      </c>
      <c r="C152" s="277">
        <v>29.05</v>
      </c>
      <c r="D152" s="279">
        <v>29.383333333333336</v>
      </c>
      <c r="E152" s="279">
        <v>28.666666666666671</v>
      </c>
      <c r="F152" s="279">
        <v>28.283333333333335</v>
      </c>
      <c r="G152" s="279">
        <v>27.56666666666667</v>
      </c>
      <c r="H152" s="279">
        <v>29.766666666666673</v>
      </c>
      <c r="I152" s="279">
        <v>30.483333333333334</v>
      </c>
      <c r="J152" s="279">
        <v>30.866666666666674</v>
      </c>
      <c r="K152" s="277">
        <v>30.1</v>
      </c>
      <c r="L152" s="277">
        <v>29</v>
      </c>
      <c r="M152" s="277">
        <v>12.897320000000001</v>
      </c>
    </row>
    <row r="153" spans="1:13">
      <c r="A153" s="301">
        <v>144</v>
      </c>
      <c r="B153" s="277" t="s">
        <v>149</v>
      </c>
      <c r="C153" s="277">
        <v>1125.9000000000001</v>
      </c>
      <c r="D153" s="279">
        <v>1128.1166666666668</v>
      </c>
      <c r="E153" s="279">
        <v>1112.7833333333335</v>
      </c>
      <c r="F153" s="279">
        <v>1099.6666666666667</v>
      </c>
      <c r="G153" s="279">
        <v>1084.3333333333335</v>
      </c>
      <c r="H153" s="279">
        <v>1141.2333333333336</v>
      </c>
      <c r="I153" s="279">
        <v>1156.5666666666666</v>
      </c>
      <c r="J153" s="279">
        <v>1169.6833333333336</v>
      </c>
      <c r="K153" s="277">
        <v>1143.45</v>
      </c>
      <c r="L153" s="277">
        <v>1115</v>
      </c>
      <c r="M153" s="277">
        <v>10.23072</v>
      </c>
    </row>
    <row r="154" spans="1:13">
      <c r="A154" s="301">
        <v>145</v>
      </c>
      <c r="B154" s="277" t="s">
        <v>3161</v>
      </c>
      <c r="C154" s="277">
        <v>281.8</v>
      </c>
      <c r="D154" s="279">
        <v>280.93333333333334</v>
      </c>
      <c r="E154" s="279">
        <v>278.11666666666667</v>
      </c>
      <c r="F154" s="279">
        <v>274.43333333333334</v>
      </c>
      <c r="G154" s="279">
        <v>271.61666666666667</v>
      </c>
      <c r="H154" s="279">
        <v>284.61666666666667</v>
      </c>
      <c r="I154" s="279">
        <v>287.43333333333339</v>
      </c>
      <c r="J154" s="279">
        <v>291.11666666666667</v>
      </c>
      <c r="K154" s="277">
        <v>283.75</v>
      </c>
      <c r="L154" s="277">
        <v>277.25</v>
      </c>
      <c r="M154" s="277">
        <v>4.1517200000000001</v>
      </c>
    </row>
    <row r="155" spans="1:13">
      <c r="A155" s="301">
        <v>146</v>
      </c>
      <c r="B155" s="277" t="s">
        <v>269</v>
      </c>
      <c r="C155" s="277">
        <v>773.25</v>
      </c>
      <c r="D155" s="279">
        <v>776.93333333333339</v>
      </c>
      <c r="E155" s="279">
        <v>761.31666666666683</v>
      </c>
      <c r="F155" s="279">
        <v>749.38333333333344</v>
      </c>
      <c r="G155" s="279">
        <v>733.76666666666688</v>
      </c>
      <c r="H155" s="279">
        <v>788.86666666666679</v>
      </c>
      <c r="I155" s="279">
        <v>804.48333333333335</v>
      </c>
      <c r="J155" s="279">
        <v>816.41666666666674</v>
      </c>
      <c r="K155" s="277">
        <v>792.55</v>
      </c>
      <c r="L155" s="277">
        <v>765</v>
      </c>
      <c r="M155" s="277">
        <v>1.9747600000000001</v>
      </c>
    </row>
    <row r="156" spans="1:13">
      <c r="A156" s="301">
        <v>147</v>
      </c>
      <c r="B156" s="277" t="s">
        <v>150</v>
      </c>
      <c r="C156" s="277">
        <v>34.450000000000003</v>
      </c>
      <c r="D156" s="279">
        <v>34.233333333333341</v>
      </c>
      <c r="E156" s="279">
        <v>33.866666666666681</v>
      </c>
      <c r="F156" s="279">
        <v>33.283333333333339</v>
      </c>
      <c r="G156" s="279">
        <v>32.916666666666679</v>
      </c>
      <c r="H156" s="279">
        <v>34.816666666666684</v>
      </c>
      <c r="I156" s="279">
        <v>35.183333333333344</v>
      </c>
      <c r="J156" s="279">
        <v>35.766666666666687</v>
      </c>
      <c r="K156" s="277">
        <v>34.6</v>
      </c>
      <c r="L156" s="277">
        <v>33.65</v>
      </c>
      <c r="M156" s="277">
        <v>129.88094000000001</v>
      </c>
    </row>
    <row r="157" spans="1:13">
      <c r="A157" s="301">
        <v>148</v>
      </c>
      <c r="B157" s="277" t="s">
        <v>261</v>
      </c>
      <c r="C157" s="277">
        <v>3516.9</v>
      </c>
      <c r="D157" s="279">
        <v>3544.1333333333337</v>
      </c>
      <c r="E157" s="279">
        <v>3470.2166666666672</v>
      </c>
      <c r="F157" s="279">
        <v>3423.5333333333333</v>
      </c>
      <c r="G157" s="279">
        <v>3349.6166666666668</v>
      </c>
      <c r="H157" s="279">
        <v>3590.8166666666675</v>
      </c>
      <c r="I157" s="279">
        <v>3664.7333333333345</v>
      </c>
      <c r="J157" s="279">
        <v>3711.4166666666679</v>
      </c>
      <c r="K157" s="277">
        <v>3618.05</v>
      </c>
      <c r="L157" s="277">
        <v>3497.45</v>
      </c>
      <c r="M157" s="277">
        <v>9.1171799999999994</v>
      </c>
    </row>
    <row r="158" spans="1:13">
      <c r="A158" s="301">
        <v>149</v>
      </c>
      <c r="B158" s="277" t="s">
        <v>153</v>
      </c>
      <c r="C158" s="277">
        <v>16121.35</v>
      </c>
      <c r="D158" s="279">
        <v>16170.050000000001</v>
      </c>
      <c r="E158" s="279">
        <v>16041.300000000003</v>
      </c>
      <c r="F158" s="279">
        <v>15961.250000000002</v>
      </c>
      <c r="G158" s="279">
        <v>15832.500000000004</v>
      </c>
      <c r="H158" s="279">
        <v>16250.100000000002</v>
      </c>
      <c r="I158" s="279">
        <v>16378.849999999999</v>
      </c>
      <c r="J158" s="279">
        <v>16458.900000000001</v>
      </c>
      <c r="K158" s="277">
        <v>16298.8</v>
      </c>
      <c r="L158" s="277">
        <v>16090</v>
      </c>
      <c r="M158" s="277">
        <v>1.00681</v>
      </c>
    </row>
    <row r="159" spans="1:13">
      <c r="A159" s="301">
        <v>150</v>
      </c>
      <c r="B159" s="277" t="s">
        <v>270</v>
      </c>
      <c r="C159" s="277">
        <v>20.65</v>
      </c>
      <c r="D159" s="279">
        <v>20.683333333333334</v>
      </c>
      <c r="E159" s="279">
        <v>20.466666666666669</v>
      </c>
      <c r="F159" s="279">
        <v>20.283333333333335</v>
      </c>
      <c r="G159" s="279">
        <v>20.06666666666667</v>
      </c>
      <c r="H159" s="279">
        <v>20.866666666666667</v>
      </c>
      <c r="I159" s="279">
        <v>21.083333333333329</v>
      </c>
      <c r="J159" s="279">
        <v>21.266666666666666</v>
      </c>
      <c r="K159" s="277">
        <v>20.9</v>
      </c>
      <c r="L159" s="277">
        <v>20.5</v>
      </c>
      <c r="M159" s="277">
        <v>24.488119999999999</v>
      </c>
    </row>
    <row r="160" spans="1:13">
      <c r="A160" s="301">
        <v>151</v>
      </c>
      <c r="B160" s="277" t="s">
        <v>155</v>
      </c>
      <c r="C160" s="277">
        <v>88.2</v>
      </c>
      <c r="D160" s="279">
        <v>89.133333333333326</v>
      </c>
      <c r="E160" s="279">
        <v>86.666666666666657</v>
      </c>
      <c r="F160" s="279">
        <v>85.133333333333326</v>
      </c>
      <c r="G160" s="279">
        <v>82.666666666666657</v>
      </c>
      <c r="H160" s="279">
        <v>90.666666666666657</v>
      </c>
      <c r="I160" s="279">
        <v>93.133333333333326</v>
      </c>
      <c r="J160" s="279">
        <v>94.666666666666657</v>
      </c>
      <c r="K160" s="277">
        <v>91.6</v>
      </c>
      <c r="L160" s="277">
        <v>87.6</v>
      </c>
      <c r="M160" s="277">
        <v>133.8202</v>
      </c>
    </row>
    <row r="161" spans="1:13">
      <c r="A161" s="301">
        <v>152</v>
      </c>
      <c r="B161" s="277" t="s">
        <v>156</v>
      </c>
      <c r="C161" s="277">
        <v>88.65</v>
      </c>
      <c r="D161" s="279">
        <v>88.800000000000011</v>
      </c>
      <c r="E161" s="279">
        <v>88.15000000000002</v>
      </c>
      <c r="F161" s="279">
        <v>87.65</v>
      </c>
      <c r="G161" s="279">
        <v>87.000000000000014</v>
      </c>
      <c r="H161" s="279">
        <v>89.300000000000026</v>
      </c>
      <c r="I161" s="279">
        <v>89.95</v>
      </c>
      <c r="J161" s="279">
        <v>90.450000000000031</v>
      </c>
      <c r="K161" s="277">
        <v>89.45</v>
      </c>
      <c r="L161" s="277">
        <v>88.3</v>
      </c>
      <c r="M161" s="277">
        <v>218.04418000000001</v>
      </c>
    </row>
    <row r="162" spans="1:13">
      <c r="A162" s="301">
        <v>153</v>
      </c>
      <c r="B162" s="277" t="s">
        <v>271</v>
      </c>
      <c r="C162" s="277">
        <v>408</v>
      </c>
      <c r="D162" s="279">
        <v>412.51666666666665</v>
      </c>
      <c r="E162" s="279">
        <v>397.0333333333333</v>
      </c>
      <c r="F162" s="279">
        <v>386.06666666666666</v>
      </c>
      <c r="G162" s="279">
        <v>370.58333333333331</v>
      </c>
      <c r="H162" s="279">
        <v>423.48333333333329</v>
      </c>
      <c r="I162" s="279">
        <v>438.96666666666664</v>
      </c>
      <c r="J162" s="279">
        <v>449.93333333333328</v>
      </c>
      <c r="K162" s="277">
        <v>428</v>
      </c>
      <c r="L162" s="277">
        <v>401.55</v>
      </c>
      <c r="M162" s="277">
        <v>6.4006100000000004</v>
      </c>
    </row>
    <row r="163" spans="1:13">
      <c r="A163" s="301">
        <v>154</v>
      </c>
      <c r="B163" s="277" t="s">
        <v>272</v>
      </c>
      <c r="C163" s="277">
        <v>2996.95</v>
      </c>
      <c r="D163" s="279">
        <v>2989.0333333333333</v>
      </c>
      <c r="E163" s="279">
        <v>2958.0666666666666</v>
      </c>
      <c r="F163" s="279">
        <v>2919.1833333333334</v>
      </c>
      <c r="G163" s="279">
        <v>2888.2166666666667</v>
      </c>
      <c r="H163" s="279">
        <v>3027.9166666666665</v>
      </c>
      <c r="I163" s="279">
        <v>3058.8833333333328</v>
      </c>
      <c r="J163" s="279">
        <v>3097.7666666666664</v>
      </c>
      <c r="K163" s="277">
        <v>3020</v>
      </c>
      <c r="L163" s="277">
        <v>2950.15</v>
      </c>
      <c r="M163" s="277">
        <v>0.64014000000000004</v>
      </c>
    </row>
    <row r="164" spans="1:13">
      <c r="A164" s="301">
        <v>155</v>
      </c>
      <c r="B164" s="277" t="s">
        <v>157</v>
      </c>
      <c r="C164" s="277">
        <v>95</v>
      </c>
      <c r="D164" s="279">
        <v>94.84999999999998</v>
      </c>
      <c r="E164" s="279">
        <v>94.249999999999957</v>
      </c>
      <c r="F164" s="279">
        <v>93.499999999999972</v>
      </c>
      <c r="G164" s="279">
        <v>92.899999999999949</v>
      </c>
      <c r="H164" s="279">
        <v>95.599999999999966</v>
      </c>
      <c r="I164" s="279">
        <v>96.199999999999989</v>
      </c>
      <c r="J164" s="279">
        <v>96.949999999999974</v>
      </c>
      <c r="K164" s="277">
        <v>95.45</v>
      </c>
      <c r="L164" s="277">
        <v>94.1</v>
      </c>
      <c r="M164" s="277">
        <v>5.7557999999999998</v>
      </c>
    </row>
    <row r="165" spans="1:13">
      <c r="A165" s="301">
        <v>156</v>
      </c>
      <c r="B165" s="277" t="s">
        <v>158</v>
      </c>
      <c r="C165" s="277">
        <v>73.150000000000006</v>
      </c>
      <c r="D165" s="279">
        <v>73.433333333333323</v>
      </c>
      <c r="E165" s="279">
        <v>72.566666666666649</v>
      </c>
      <c r="F165" s="279">
        <v>71.98333333333332</v>
      </c>
      <c r="G165" s="279">
        <v>71.116666666666646</v>
      </c>
      <c r="H165" s="279">
        <v>74.016666666666652</v>
      </c>
      <c r="I165" s="279">
        <v>74.883333333333326</v>
      </c>
      <c r="J165" s="279">
        <v>75.466666666666654</v>
      </c>
      <c r="K165" s="277">
        <v>74.3</v>
      </c>
      <c r="L165" s="277">
        <v>72.849999999999994</v>
      </c>
      <c r="M165" s="277">
        <v>160.70908</v>
      </c>
    </row>
    <row r="166" spans="1:13">
      <c r="A166" s="301">
        <v>157</v>
      </c>
      <c r="B166" s="277" t="s">
        <v>159</v>
      </c>
      <c r="C166" s="277">
        <v>19006.5</v>
      </c>
      <c r="D166" s="279">
        <v>18985.166666666668</v>
      </c>
      <c r="E166" s="279">
        <v>18722.333333333336</v>
      </c>
      <c r="F166" s="279">
        <v>18438.166666666668</v>
      </c>
      <c r="G166" s="279">
        <v>18175.333333333336</v>
      </c>
      <c r="H166" s="279">
        <v>19269.333333333336</v>
      </c>
      <c r="I166" s="279">
        <v>19532.166666666672</v>
      </c>
      <c r="J166" s="279">
        <v>19816.333333333336</v>
      </c>
      <c r="K166" s="277">
        <v>19248</v>
      </c>
      <c r="L166" s="277">
        <v>18701</v>
      </c>
      <c r="M166" s="277">
        <v>0.40556999999999999</v>
      </c>
    </row>
    <row r="167" spans="1:13">
      <c r="A167" s="301">
        <v>158</v>
      </c>
      <c r="B167" s="277" t="s">
        <v>160</v>
      </c>
      <c r="C167" s="277">
        <v>1377.2</v>
      </c>
      <c r="D167" s="279">
        <v>1369.0999999999997</v>
      </c>
      <c r="E167" s="279">
        <v>1349.1999999999994</v>
      </c>
      <c r="F167" s="279">
        <v>1321.1999999999996</v>
      </c>
      <c r="G167" s="279">
        <v>1301.2999999999993</v>
      </c>
      <c r="H167" s="279">
        <v>1397.0999999999995</v>
      </c>
      <c r="I167" s="279">
        <v>1416.9999999999995</v>
      </c>
      <c r="J167" s="279">
        <v>1444.9999999999995</v>
      </c>
      <c r="K167" s="277">
        <v>1389</v>
      </c>
      <c r="L167" s="277">
        <v>1341.1</v>
      </c>
      <c r="M167" s="277">
        <v>13.67728</v>
      </c>
    </row>
    <row r="168" spans="1:13">
      <c r="A168" s="301">
        <v>159</v>
      </c>
      <c r="B168" s="277" t="s">
        <v>161</v>
      </c>
      <c r="C168" s="277">
        <v>233.85</v>
      </c>
      <c r="D168" s="279">
        <v>234.68333333333331</v>
      </c>
      <c r="E168" s="279">
        <v>231.71666666666661</v>
      </c>
      <c r="F168" s="279">
        <v>229.58333333333331</v>
      </c>
      <c r="G168" s="279">
        <v>226.61666666666662</v>
      </c>
      <c r="H168" s="279">
        <v>236.81666666666661</v>
      </c>
      <c r="I168" s="279">
        <v>239.7833333333333</v>
      </c>
      <c r="J168" s="279">
        <v>241.9166666666666</v>
      </c>
      <c r="K168" s="277">
        <v>237.65</v>
      </c>
      <c r="L168" s="277">
        <v>232.55</v>
      </c>
      <c r="M168" s="277">
        <v>48.966850000000001</v>
      </c>
    </row>
    <row r="169" spans="1:13">
      <c r="A169" s="301">
        <v>160</v>
      </c>
      <c r="B169" s="277" t="s">
        <v>162</v>
      </c>
      <c r="C169" s="277">
        <v>94.7</v>
      </c>
      <c r="D169" s="279">
        <v>94.766666666666666</v>
      </c>
      <c r="E169" s="279">
        <v>93.583333333333329</v>
      </c>
      <c r="F169" s="279">
        <v>92.466666666666669</v>
      </c>
      <c r="G169" s="279">
        <v>91.283333333333331</v>
      </c>
      <c r="H169" s="279">
        <v>95.883333333333326</v>
      </c>
      <c r="I169" s="279">
        <v>97.066666666666663</v>
      </c>
      <c r="J169" s="279">
        <v>98.183333333333323</v>
      </c>
      <c r="K169" s="277">
        <v>95.95</v>
      </c>
      <c r="L169" s="277">
        <v>93.65</v>
      </c>
      <c r="M169" s="277">
        <v>64.83475</v>
      </c>
    </row>
    <row r="170" spans="1:13">
      <c r="A170" s="301">
        <v>161</v>
      </c>
      <c r="B170" s="277" t="s">
        <v>275</v>
      </c>
      <c r="C170" s="277">
        <v>4954.8</v>
      </c>
      <c r="D170" s="279">
        <v>4971.6333333333332</v>
      </c>
      <c r="E170" s="279">
        <v>4923.2666666666664</v>
      </c>
      <c r="F170" s="279">
        <v>4891.7333333333336</v>
      </c>
      <c r="G170" s="279">
        <v>4843.3666666666668</v>
      </c>
      <c r="H170" s="279">
        <v>5003.1666666666661</v>
      </c>
      <c r="I170" s="279">
        <v>5051.5333333333328</v>
      </c>
      <c r="J170" s="279">
        <v>5083.0666666666657</v>
      </c>
      <c r="K170" s="277">
        <v>5020</v>
      </c>
      <c r="L170" s="277">
        <v>4940.1000000000004</v>
      </c>
      <c r="M170" s="277">
        <v>0.30563000000000001</v>
      </c>
    </row>
    <row r="171" spans="1:13">
      <c r="A171" s="301">
        <v>162</v>
      </c>
      <c r="B171" s="277" t="s">
        <v>277</v>
      </c>
      <c r="C171" s="277">
        <v>9976.5499999999993</v>
      </c>
      <c r="D171" s="279">
        <v>10012.183333333332</v>
      </c>
      <c r="E171" s="279">
        <v>9924.4166666666642</v>
      </c>
      <c r="F171" s="279">
        <v>9872.283333333331</v>
      </c>
      <c r="G171" s="279">
        <v>9784.5166666666628</v>
      </c>
      <c r="H171" s="279">
        <v>10064.316666666666</v>
      </c>
      <c r="I171" s="279">
        <v>10152.083333333332</v>
      </c>
      <c r="J171" s="279">
        <v>10204.216666666667</v>
      </c>
      <c r="K171" s="277">
        <v>10099.950000000001</v>
      </c>
      <c r="L171" s="277">
        <v>9960.0499999999993</v>
      </c>
      <c r="M171" s="277">
        <v>2.7969999999999998E-2</v>
      </c>
    </row>
    <row r="172" spans="1:13">
      <c r="A172" s="301">
        <v>163</v>
      </c>
      <c r="B172" s="277" t="s">
        <v>163</v>
      </c>
      <c r="C172" s="277">
        <v>1471.7</v>
      </c>
      <c r="D172" s="279">
        <v>1485.45</v>
      </c>
      <c r="E172" s="279">
        <v>1453.9</v>
      </c>
      <c r="F172" s="279">
        <v>1436.1000000000001</v>
      </c>
      <c r="G172" s="279">
        <v>1404.5500000000002</v>
      </c>
      <c r="H172" s="279">
        <v>1503.25</v>
      </c>
      <c r="I172" s="279">
        <v>1534.7999999999997</v>
      </c>
      <c r="J172" s="279">
        <v>1552.6</v>
      </c>
      <c r="K172" s="277">
        <v>1517</v>
      </c>
      <c r="L172" s="277">
        <v>1467.65</v>
      </c>
      <c r="M172" s="277">
        <v>6.9524100000000004</v>
      </c>
    </row>
    <row r="173" spans="1:13">
      <c r="A173" s="301">
        <v>164</v>
      </c>
      <c r="B173" s="277" t="s">
        <v>273</v>
      </c>
      <c r="C173" s="277">
        <v>2030.85</v>
      </c>
      <c r="D173" s="279">
        <v>2033.1833333333334</v>
      </c>
      <c r="E173" s="279">
        <v>2013.6166666666668</v>
      </c>
      <c r="F173" s="279">
        <v>1996.3833333333334</v>
      </c>
      <c r="G173" s="279">
        <v>1976.8166666666668</v>
      </c>
      <c r="H173" s="279">
        <v>2050.416666666667</v>
      </c>
      <c r="I173" s="279">
        <v>2069.9833333333336</v>
      </c>
      <c r="J173" s="279">
        <v>2087.2166666666667</v>
      </c>
      <c r="K173" s="277">
        <v>2052.75</v>
      </c>
      <c r="L173" s="277">
        <v>2015.95</v>
      </c>
      <c r="M173" s="277">
        <v>1.1780600000000001</v>
      </c>
    </row>
    <row r="174" spans="1:13">
      <c r="A174" s="301">
        <v>165</v>
      </c>
      <c r="B174" s="277" t="s">
        <v>164</v>
      </c>
      <c r="C174" s="277">
        <v>33.25</v>
      </c>
      <c r="D174" s="279">
        <v>33.266666666666666</v>
      </c>
      <c r="E174" s="279">
        <v>32.983333333333334</v>
      </c>
      <c r="F174" s="279">
        <v>32.716666666666669</v>
      </c>
      <c r="G174" s="279">
        <v>32.433333333333337</v>
      </c>
      <c r="H174" s="279">
        <v>33.533333333333331</v>
      </c>
      <c r="I174" s="279">
        <v>33.816666666666663</v>
      </c>
      <c r="J174" s="279">
        <v>34.083333333333329</v>
      </c>
      <c r="K174" s="277">
        <v>33.549999999999997</v>
      </c>
      <c r="L174" s="277">
        <v>33</v>
      </c>
      <c r="M174" s="277">
        <v>141.59617</v>
      </c>
    </row>
    <row r="175" spans="1:13">
      <c r="A175" s="301">
        <v>166</v>
      </c>
      <c r="B175" s="277" t="s">
        <v>274</v>
      </c>
      <c r="C175" s="277">
        <v>332</v>
      </c>
      <c r="D175" s="279">
        <v>331.33333333333331</v>
      </c>
      <c r="E175" s="279">
        <v>327.66666666666663</v>
      </c>
      <c r="F175" s="279">
        <v>323.33333333333331</v>
      </c>
      <c r="G175" s="279">
        <v>319.66666666666663</v>
      </c>
      <c r="H175" s="279">
        <v>335.66666666666663</v>
      </c>
      <c r="I175" s="279">
        <v>339.33333333333326</v>
      </c>
      <c r="J175" s="279">
        <v>343.66666666666663</v>
      </c>
      <c r="K175" s="277">
        <v>335</v>
      </c>
      <c r="L175" s="277">
        <v>327</v>
      </c>
      <c r="M175" s="277">
        <v>4.19754</v>
      </c>
    </row>
    <row r="176" spans="1:13">
      <c r="A176" s="301">
        <v>167</v>
      </c>
      <c r="B176" s="277" t="s">
        <v>491</v>
      </c>
      <c r="C176" s="277">
        <v>882.6</v>
      </c>
      <c r="D176" s="279">
        <v>882.15</v>
      </c>
      <c r="E176" s="279">
        <v>873</v>
      </c>
      <c r="F176" s="279">
        <v>863.4</v>
      </c>
      <c r="G176" s="279">
        <v>854.25</v>
      </c>
      <c r="H176" s="279">
        <v>891.75</v>
      </c>
      <c r="I176" s="279">
        <v>900.89999999999986</v>
      </c>
      <c r="J176" s="279">
        <v>910.5</v>
      </c>
      <c r="K176" s="277">
        <v>891.3</v>
      </c>
      <c r="L176" s="277">
        <v>872.55</v>
      </c>
      <c r="M176" s="277">
        <v>0.69926999999999995</v>
      </c>
    </row>
    <row r="177" spans="1:13">
      <c r="A177" s="301">
        <v>168</v>
      </c>
      <c r="B177" s="277" t="s">
        <v>165</v>
      </c>
      <c r="C177" s="277">
        <v>168.3</v>
      </c>
      <c r="D177" s="279">
        <v>169.20000000000002</v>
      </c>
      <c r="E177" s="279">
        <v>167.00000000000003</v>
      </c>
      <c r="F177" s="279">
        <v>165.70000000000002</v>
      </c>
      <c r="G177" s="279">
        <v>163.50000000000003</v>
      </c>
      <c r="H177" s="279">
        <v>170.50000000000003</v>
      </c>
      <c r="I177" s="279">
        <v>172.70000000000002</v>
      </c>
      <c r="J177" s="279">
        <v>174.00000000000003</v>
      </c>
      <c r="K177" s="277">
        <v>171.4</v>
      </c>
      <c r="L177" s="277">
        <v>167.9</v>
      </c>
      <c r="M177" s="277">
        <v>60.560229999999997</v>
      </c>
    </row>
    <row r="178" spans="1:13">
      <c r="A178" s="301">
        <v>169</v>
      </c>
      <c r="B178" s="277" t="s">
        <v>276</v>
      </c>
      <c r="C178" s="277">
        <v>263.55</v>
      </c>
      <c r="D178" s="279">
        <v>262.53333333333336</v>
      </c>
      <c r="E178" s="279">
        <v>257.36666666666673</v>
      </c>
      <c r="F178" s="279">
        <v>251.18333333333339</v>
      </c>
      <c r="G178" s="279">
        <v>246.01666666666677</v>
      </c>
      <c r="H178" s="279">
        <v>268.7166666666667</v>
      </c>
      <c r="I178" s="279">
        <v>273.88333333333333</v>
      </c>
      <c r="J178" s="279">
        <v>280.06666666666666</v>
      </c>
      <c r="K178" s="277">
        <v>267.7</v>
      </c>
      <c r="L178" s="277">
        <v>256.35000000000002</v>
      </c>
      <c r="M178" s="277">
        <v>6.5402500000000003</v>
      </c>
    </row>
    <row r="179" spans="1:13">
      <c r="A179" s="301">
        <v>170</v>
      </c>
      <c r="B179" s="277" t="s">
        <v>278</v>
      </c>
      <c r="C179" s="277">
        <v>433.15</v>
      </c>
      <c r="D179" s="279">
        <v>436.51666666666665</v>
      </c>
      <c r="E179" s="279">
        <v>426.63333333333333</v>
      </c>
      <c r="F179" s="279">
        <v>420.11666666666667</v>
      </c>
      <c r="G179" s="279">
        <v>410.23333333333335</v>
      </c>
      <c r="H179" s="279">
        <v>443.0333333333333</v>
      </c>
      <c r="I179" s="279">
        <v>452.91666666666663</v>
      </c>
      <c r="J179" s="279">
        <v>459.43333333333328</v>
      </c>
      <c r="K179" s="277">
        <v>446.4</v>
      </c>
      <c r="L179" s="277">
        <v>430</v>
      </c>
      <c r="M179" s="277">
        <v>1.4247799999999999</v>
      </c>
    </row>
    <row r="180" spans="1:13">
      <c r="A180" s="301">
        <v>171</v>
      </c>
      <c r="B180" s="277" t="s">
        <v>279</v>
      </c>
      <c r="C180" s="277">
        <v>459.9</v>
      </c>
      <c r="D180" s="279">
        <v>458.3</v>
      </c>
      <c r="E180" s="279">
        <v>452.6</v>
      </c>
      <c r="F180" s="279">
        <v>445.3</v>
      </c>
      <c r="G180" s="279">
        <v>439.6</v>
      </c>
      <c r="H180" s="279">
        <v>465.6</v>
      </c>
      <c r="I180" s="279">
        <v>471.29999999999995</v>
      </c>
      <c r="J180" s="279">
        <v>478.6</v>
      </c>
      <c r="K180" s="277">
        <v>464</v>
      </c>
      <c r="L180" s="277">
        <v>451</v>
      </c>
      <c r="M180" s="277">
        <v>0.70421</v>
      </c>
    </row>
    <row r="181" spans="1:13">
      <c r="A181" s="301">
        <v>172</v>
      </c>
      <c r="B181" s="277" t="s">
        <v>167</v>
      </c>
      <c r="C181" s="277">
        <v>750.5</v>
      </c>
      <c r="D181" s="279">
        <v>755.73333333333323</v>
      </c>
      <c r="E181" s="279">
        <v>743.51666666666642</v>
      </c>
      <c r="F181" s="279">
        <v>736.53333333333319</v>
      </c>
      <c r="G181" s="279">
        <v>724.31666666666638</v>
      </c>
      <c r="H181" s="279">
        <v>762.71666666666647</v>
      </c>
      <c r="I181" s="279">
        <v>774.93333333333339</v>
      </c>
      <c r="J181" s="279">
        <v>781.91666666666652</v>
      </c>
      <c r="K181" s="277">
        <v>767.95</v>
      </c>
      <c r="L181" s="277">
        <v>748.75</v>
      </c>
      <c r="M181" s="277">
        <v>7.2339599999999997</v>
      </c>
    </row>
    <row r="182" spans="1:13">
      <c r="A182" s="301">
        <v>173</v>
      </c>
      <c r="B182" s="277" t="s">
        <v>168</v>
      </c>
      <c r="C182" s="277">
        <v>183.65</v>
      </c>
      <c r="D182" s="279">
        <v>183.81666666666669</v>
      </c>
      <c r="E182" s="279">
        <v>182.33333333333337</v>
      </c>
      <c r="F182" s="279">
        <v>181.01666666666668</v>
      </c>
      <c r="G182" s="279">
        <v>179.53333333333336</v>
      </c>
      <c r="H182" s="279">
        <v>185.13333333333338</v>
      </c>
      <c r="I182" s="279">
        <v>186.61666666666667</v>
      </c>
      <c r="J182" s="279">
        <v>187.93333333333339</v>
      </c>
      <c r="K182" s="277">
        <v>185.3</v>
      </c>
      <c r="L182" s="277">
        <v>182.5</v>
      </c>
      <c r="M182" s="277">
        <v>94.938419999999994</v>
      </c>
    </row>
    <row r="183" spans="1:13">
      <c r="A183" s="301">
        <v>174</v>
      </c>
      <c r="B183" s="277" t="s">
        <v>169</v>
      </c>
      <c r="C183" s="277">
        <v>108.65</v>
      </c>
      <c r="D183" s="279">
        <v>108.98333333333335</v>
      </c>
      <c r="E183" s="279">
        <v>107.76666666666669</v>
      </c>
      <c r="F183" s="279">
        <v>106.88333333333334</v>
      </c>
      <c r="G183" s="279">
        <v>105.66666666666669</v>
      </c>
      <c r="H183" s="279">
        <v>109.8666666666667</v>
      </c>
      <c r="I183" s="279">
        <v>111.08333333333334</v>
      </c>
      <c r="J183" s="279">
        <v>111.96666666666671</v>
      </c>
      <c r="K183" s="277">
        <v>110.2</v>
      </c>
      <c r="L183" s="277">
        <v>108.1</v>
      </c>
      <c r="M183" s="277">
        <v>44.917999999999999</v>
      </c>
    </row>
    <row r="184" spans="1:13">
      <c r="A184" s="301">
        <v>175</v>
      </c>
      <c r="B184" s="277" t="s">
        <v>170</v>
      </c>
      <c r="C184" s="277">
        <v>2298.75</v>
      </c>
      <c r="D184" s="279">
        <v>2308.1</v>
      </c>
      <c r="E184" s="279">
        <v>2282.5</v>
      </c>
      <c r="F184" s="279">
        <v>2266.25</v>
      </c>
      <c r="G184" s="279">
        <v>2240.65</v>
      </c>
      <c r="H184" s="279">
        <v>2324.35</v>
      </c>
      <c r="I184" s="279">
        <v>2349.9499999999994</v>
      </c>
      <c r="J184" s="279">
        <v>2366.1999999999998</v>
      </c>
      <c r="K184" s="277">
        <v>2333.6999999999998</v>
      </c>
      <c r="L184" s="277">
        <v>2291.85</v>
      </c>
      <c r="M184" s="277">
        <v>119.19991</v>
      </c>
    </row>
    <row r="185" spans="1:13">
      <c r="A185" s="301">
        <v>176</v>
      </c>
      <c r="B185" s="277" t="s">
        <v>171</v>
      </c>
      <c r="C185" s="277">
        <v>38.15</v>
      </c>
      <c r="D185" s="279">
        <v>38.416666666666664</v>
      </c>
      <c r="E185" s="279">
        <v>37.333333333333329</v>
      </c>
      <c r="F185" s="279">
        <v>36.516666666666666</v>
      </c>
      <c r="G185" s="279">
        <v>35.43333333333333</v>
      </c>
      <c r="H185" s="279">
        <v>39.233333333333327</v>
      </c>
      <c r="I185" s="279">
        <v>40.316666666666656</v>
      </c>
      <c r="J185" s="279">
        <v>41.133333333333326</v>
      </c>
      <c r="K185" s="277">
        <v>39.5</v>
      </c>
      <c r="L185" s="277">
        <v>37.6</v>
      </c>
      <c r="M185" s="277">
        <v>358.14255000000003</v>
      </c>
    </row>
    <row r="186" spans="1:13">
      <c r="A186" s="301">
        <v>177</v>
      </c>
      <c r="B186" s="277" t="s">
        <v>3523</v>
      </c>
      <c r="C186" s="277">
        <v>851.05</v>
      </c>
      <c r="D186" s="279">
        <v>851.01666666666677</v>
      </c>
      <c r="E186" s="279">
        <v>844.03333333333353</v>
      </c>
      <c r="F186" s="279">
        <v>837.01666666666677</v>
      </c>
      <c r="G186" s="279">
        <v>830.03333333333353</v>
      </c>
      <c r="H186" s="279">
        <v>858.03333333333353</v>
      </c>
      <c r="I186" s="279">
        <v>865.01666666666688</v>
      </c>
      <c r="J186" s="279">
        <v>872.03333333333353</v>
      </c>
      <c r="K186" s="277">
        <v>858</v>
      </c>
      <c r="L186" s="277">
        <v>844</v>
      </c>
      <c r="M186" s="277">
        <v>7.0651200000000003</v>
      </c>
    </row>
    <row r="187" spans="1:13">
      <c r="A187" s="301">
        <v>178</v>
      </c>
      <c r="B187" s="277" t="s">
        <v>280</v>
      </c>
      <c r="C187" s="277">
        <v>856.15</v>
      </c>
      <c r="D187" s="279">
        <v>858.36666666666667</v>
      </c>
      <c r="E187" s="279">
        <v>850.33333333333337</v>
      </c>
      <c r="F187" s="279">
        <v>844.51666666666665</v>
      </c>
      <c r="G187" s="279">
        <v>836.48333333333335</v>
      </c>
      <c r="H187" s="279">
        <v>864.18333333333339</v>
      </c>
      <c r="I187" s="279">
        <v>872.2166666666667</v>
      </c>
      <c r="J187" s="279">
        <v>878.03333333333342</v>
      </c>
      <c r="K187" s="277">
        <v>866.4</v>
      </c>
      <c r="L187" s="277">
        <v>852.55</v>
      </c>
      <c r="M187" s="277">
        <v>6.1236600000000001</v>
      </c>
    </row>
    <row r="188" spans="1:13">
      <c r="A188" s="301">
        <v>179</v>
      </c>
      <c r="B188" s="277" t="s">
        <v>172</v>
      </c>
      <c r="C188" s="277">
        <v>195.45</v>
      </c>
      <c r="D188" s="279">
        <v>196.15</v>
      </c>
      <c r="E188" s="279">
        <v>194.3</v>
      </c>
      <c r="F188" s="279">
        <v>193.15</v>
      </c>
      <c r="G188" s="279">
        <v>191.3</v>
      </c>
      <c r="H188" s="279">
        <v>197.3</v>
      </c>
      <c r="I188" s="279">
        <v>199.14999999999998</v>
      </c>
      <c r="J188" s="279">
        <v>200.3</v>
      </c>
      <c r="K188" s="277">
        <v>198</v>
      </c>
      <c r="L188" s="277">
        <v>195</v>
      </c>
      <c r="M188" s="277">
        <v>412.26058</v>
      </c>
    </row>
    <row r="189" spans="1:13">
      <c r="A189" s="301">
        <v>180</v>
      </c>
      <c r="B189" s="277" t="s">
        <v>173</v>
      </c>
      <c r="C189" s="277">
        <v>19888.400000000001</v>
      </c>
      <c r="D189" s="279">
        <v>20019.783333333336</v>
      </c>
      <c r="E189" s="279">
        <v>19664.566666666673</v>
      </c>
      <c r="F189" s="279">
        <v>19440.733333333337</v>
      </c>
      <c r="G189" s="279">
        <v>19085.516666666674</v>
      </c>
      <c r="H189" s="279">
        <v>20243.616666666672</v>
      </c>
      <c r="I189" s="279">
        <v>20598.833333333339</v>
      </c>
      <c r="J189" s="279">
        <v>20822.666666666672</v>
      </c>
      <c r="K189" s="277">
        <v>20375</v>
      </c>
      <c r="L189" s="277">
        <v>19795.95</v>
      </c>
      <c r="M189" s="277">
        <v>0.65444999999999998</v>
      </c>
    </row>
    <row r="190" spans="1:13">
      <c r="A190" s="301">
        <v>181</v>
      </c>
      <c r="B190" s="277" t="s">
        <v>174</v>
      </c>
      <c r="C190" s="277">
        <v>1255.05</v>
      </c>
      <c r="D190" s="279">
        <v>1250.7</v>
      </c>
      <c r="E190" s="279">
        <v>1241.8500000000001</v>
      </c>
      <c r="F190" s="279">
        <v>1228.6500000000001</v>
      </c>
      <c r="G190" s="279">
        <v>1219.8000000000002</v>
      </c>
      <c r="H190" s="279">
        <v>1263.9000000000001</v>
      </c>
      <c r="I190" s="279">
        <v>1272.75</v>
      </c>
      <c r="J190" s="279">
        <v>1285.95</v>
      </c>
      <c r="K190" s="277">
        <v>1259.55</v>
      </c>
      <c r="L190" s="277">
        <v>1237.5</v>
      </c>
      <c r="M190" s="277">
        <v>3.9534799999999999</v>
      </c>
    </row>
    <row r="191" spans="1:13">
      <c r="A191" s="301">
        <v>182</v>
      </c>
      <c r="B191" s="277" t="s">
        <v>175</v>
      </c>
      <c r="C191" s="277">
        <v>4392.6499999999996</v>
      </c>
      <c r="D191" s="279">
        <v>4392.9000000000005</v>
      </c>
      <c r="E191" s="279">
        <v>4310.8000000000011</v>
      </c>
      <c r="F191" s="279">
        <v>4228.9500000000007</v>
      </c>
      <c r="G191" s="279">
        <v>4146.8500000000013</v>
      </c>
      <c r="H191" s="279">
        <v>4474.7500000000009</v>
      </c>
      <c r="I191" s="279">
        <v>4556.8500000000013</v>
      </c>
      <c r="J191" s="279">
        <v>4638.7000000000007</v>
      </c>
      <c r="K191" s="277">
        <v>4475</v>
      </c>
      <c r="L191" s="277">
        <v>4311.05</v>
      </c>
      <c r="M191" s="277">
        <v>4.8572300000000004</v>
      </c>
    </row>
    <row r="192" spans="1:13">
      <c r="A192" s="301">
        <v>183</v>
      </c>
      <c r="B192" s="277" t="s">
        <v>176</v>
      </c>
      <c r="C192" s="277">
        <v>654.35</v>
      </c>
      <c r="D192" s="279">
        <v>654</v>
      </c>
      <c r="E192" s="279">
        <v>647</v>
      </c>
      <c r="F192" s="279">
        <v>639.65</v>
      </c>
      <c r="G192" s="279">
        <v>632.65</v>
      </c>
      <c r="H192" s="279">
        <v>661.35</v>
      </c>
      <c r="I192" s="279">
        <v>668.35</v>
      </c>
      <c r="J192" s="279">
        <v>675.7</v>
      </c>
      <c r="K192" s="277">
        <v>661</v>
      </c>
      <c r="L192" s="277">
        <v>646.65</v>
      </c>
      <c r="M192" s="277">
        <v>27.23357</v>
      </c>
    </row>
    <row r="193" spans="1:13">
      <c r="A193" s="301">
        <v>184</v>
      </c>
      <c r="B193" s="277" t="s">
        <v>178</v>
      </c>
      <c r="C193" s="277">
        <v>512</v>
      </c>
      <c r="D193" s="279">
        <v>514.80000000000007</v>
      </c>
      <c r="E193" s="279">
        <v>507.70000000000016</v>
      </c>
      <c r="F193" s="279">
        <v>503.40000000000009</v>
      </c>
      <c r="G193" s="279">
        <v>496.30000000000018</v>
      </c>
      <c r="H193" s="279">
        <v>519.10000000000014</v>
      </c>
      <c r="I193" s="279">
        <v>526.20000000000005</v>
      </c>
      <c r="J193" s="279">
        <v>530.50000000000011</v>
      </c>
      <c r="K193" s="277">
        <v>521.9</v>
      </c>
      <c r="L193" s="277">
        <v>510.5</v>
      </c>
      <c r="M193" s="277">
        <v>99.592839999999995</v>
      </c>
    </row>
    <row r="194" spans="1:13">
      <c r="A194" s="301">
        <v>185</v>
      </c>
      <c r="B194" s="277" t="s">
        <v>179</v>
      </c>
      <c r="C194" s="277">
        <v>474.05</v>
      </c>
      <c r="D194" s="279">
        <v>475.9666666666667</v>
      </c>
      <c r="E194" s="279">
        <v>468.23333333333341</v>
      </c>
      <c r="F194" s="279">
        <v>462.41666666666669</v>
      </c>
      <c r="G194" s="279">
        <v>454.68333333333339</v>
      </c>
      <c r="H194" s="279">
        <v>481.78333333333342</v>
      </c>
      <c r="I194" s="279">
        <v>489.51666666666677</v>
      </c>
      <c r="J194" s="279">
        <v>495.33333333333343</v>
      </c>
      <c r="K194" s="277">
        <v>483.7</v>
      </c>
      <c r="L194" s="277">
        <v>470.15</v>
      </c>
      <c r="M194" s="277">
        <v>15.32216</v>
      </c>
    </row>
    <row r="195" spans="1:13">
      <c r="A195" s="301">
        <v>186</v>
      </c>
      <c r="B195" s="277" t="s">
        <v>282</v>
      </c>
      <c r="C195" s="277">
        <v>558.54999999999995</v>
      </c>
      <c r="D195" s="279">
        <v>557.51666666666665</v>
      </c>
      <c r="E195" s="279">
        <v>551.0333333333333</v>
      </c>
      <c r="F195" s="279">
        <v>543.51666666666665</v>
      </c>
      <c r="G195" s="279">
        <v>537.0333333333333</v>
      </c>
      <c r="H195" s="279">
        <v>565.0333333333333</v>
      </c>
      <c r="I195" s="279">
        <v>571.51666666666665</v>
      </c>
      <c r="J195" s="279">
        <v>579.0333333333333</v>
      </c>
      <c r="K195" s="277">
        <v>564</v>
      </c>
      <c r="L195" s="277">
        <v>550</v>
      </c>
      <c r="M195" s="277">
        <v>11.0585</v>
      </c>
    </row>
    <row r="196" spans="1:13">
      <c r="A196" s="301">
        <v>187</v>
      </c>
      <c r="B196" s="277" t="s">
        <v>3464</v>
      </c>
      <c r="C196" s="277">
        <v>548.29999999999995</v>
      </c>
      <c r="D196" s="279">
        <v>544.48333333333323</v>
      </c>
      <c r="E196" s="279">
        <v>536.96666666666647</v>
      </c>
      <c r="F196" s="279">
        <v>525.63333333333321</v>
      </c>
      <c r="G196" s="279">
        <v>518.11666666666645</v>
      </c>
      <c r="H196" s="279">
        <v>555.81666666666649</v>
      </c>
      <c r="I196" s="279">
        <v>563.33333333333314</v>
      </c>
      <c r="J196" s="279">
        <v>574.66666666666652</v>
      </c>
      <c r="K196" s="277">
        <v>552</v>
      </c>
      <c r="L196" s="277">
        <v>533.15</v>
      </c>
      <c r="M196" s="277">
        <v>37.253360000000001</v>
      </c>
    </row>
    <row r="197" spans="1:13">
      <c r="A197" s="301">
        <v>188</v>
      </c>
      <c r="B197" s="268" t="s">
        <v>183</v>
      </c>
      <c r="C197" s="268">
        <v>147.65</v>
      </c>
      <c r="D197" s="308">
        <v>148.28333333333333</v>
      </c>
      <c r="E197" s="308">
        <v>145.56666666666666</v>
      </c>
      <c r="F197" s="308">
        <v>143.48333333333332</v>
      </c>
      <c r="G197" s="308">
        <v>140.76666666666665</v>
      </c>
      <c r="H197" s="308">
        <v>150.36666666666667</v>
      </c>
      <c r="I197" s="308">
        <v>153.08333333333331</v>
      </c>
      <c r="J197" s="308">
        <v>155.16666666666669</v>
      </c>
      <c r="K197" s="268">
        <v>151</v>
      </c>
      <c r="L197" s="268">
        <v>146.19999999999999</v>
      </c>
      <c r="M197" s="268">
        <v>481.19522999999998</v>
      </c>
    </row>
    <row r="198" spans="1:13">
      <c r="A198" s="301">
        <v>189</v>
      </c>
      <c r="B198" s="268" t="s">
        <v>185</v>
      </c>
      <c r="C198" s="268">
        <v>56.75</v>
      </c>
      <c r="D198" s="308">
        <v>57.083333333333336</v>
      </c>
      <c r="E198" s="308">
        <v>56.016666666666673</v>
      </c>
      <c r="F198" s="308">
        <v>55.283333333333339</v>
      </c>
      <c r="G198" s="308">
        <v>54.216666666666676</v>
      </c>
      <c r="H198" s="308">
        <v>57.81666666666667</v>
      </c>
      <c r="I198" s="308">
        <v>58.883333333333333</v>
      </c>
      <c r="J198" s="308">
        <v>59.616666666666667</v>
      </c>
      <c r="K198" s="268">
        <v>58.15</v>
      </c>
      <c r="L198" s="268">
        <v>56.35</v>
      </c>
      <c r="M198" s="268">
        <v>273.60433</v>
      </c>
    </row>
    <row r="199" spans="1:13">
      <c r="A199" s="301">
        <v>190</v>
      </c>
      <c r="B199" s="268" t="s">
        <v>186</v>
      </c>
      <c r="C199" s="268">
        <v>398.7</v>
      </c>
      <c r="D199" s="308">
        <v>399.8</v>
      </c>
      <c r="E199" s="308">
        <v>392.1</v>
      </c>
      <c r="F199" s="308">
        <v>385.5</v>
      </c>
      <c r="G199" s="308">
        <v>377.8</v>
      </c>
      <c r="H199" s="308">
        <v>406.40000000000003</v>
      </c>
      <c r="I199" s="308">
        <v>414.09999999999997</v>
      </c>
      <c r="J199" s="308">
        <v>420.70000000000005</v>
      </c>
      <c r="K199" s="268">
        <v>407.5</v>
      </c>
      <c r="L199" s="268">
        <v>393.2</v>
      </c>
      <c r="M199" s="268">
        <v>148.08022</v>
      </c>
    </row>
    <row r="200" spans="1:13">
      <c r="A200" s="301">
        <v>191</v>
      </c>
      <c r="B200" s="268" t="s">
        <v>187</v>
      </c>
      <c r="C200" s="268">
        <v>2460.9499999999998</v>
      </c>
      <c r="D200" s="308">
        <v>2469.1</v>
      </c>
      <c r="E200" s="308">
        <v>2442.4499999999998</v>
      </c>
      <c r="F200" s="308">
        <v>2423.9499999999998</v>
      </c>
      <c r="G200" s="308">
        <v>2397.2999999999997</v>
      </c>
      <c r="H200" s="308">
        <v>2487.6</v>
      </c>
      <c r="I200" s="308">
        <v>2514.2500000000005</v>
      </c>
      <c r="J200" s="308">
        <v>2532.75</v>
      </c>
      <c r="K200" s="268">
        <v>2495.75</v>
      </c>
      <c r="L200" s="268">
        <v>2450.6</v>
      </c>
      <c r="M200" s="268">
        <v>48.282310000000003</v>
      </c>
    </row>
    <row r="201" spans="1:13">
      <c r="A201" s="301">
        <v>192</v>
      </c>
      <c r="B201" s="268" t="s">
        <v>188</v>
      </c>
      <c r="C201" s="268">
        <v>786.95</v>
      </c>
      <c r="D201" s="308">
        <v>793.23333333333323</v>
      </c>
      <c r="E201" s="308">
        <v>775.01666666666642</v>
      </c>
      <c r="F201" s="308">
        <v>763.08333333333314</v>
      </c>
      <c r="G201" s="308">
        <v>744.86666666666633</v>
      </c>
      <c r="H201" s="308">
        <v>805.16666666666652</v>
      </c>
      <c r="I201" s="308">
        <v>823.38333333333344</v>
      </c>
      <c r="J201" s="308">
        <v>835.31666666666661</v>
      </c>
      <c r="K201" s="268">
        <v>811.45</v>
      </c>
      <c r="L201" s="268">
        <v>781.3</v>
      </c>
      <c r="M201" s="268">
        <v>75.912289999999999</v>
      </c>
    </row>
    <row r="202" spans="1:13">
      <c r="A202" s="301">
        <v>193</v>
      </c>
      <c r="B202" s="268" t="s">
        <v>189</v>
      </c>
      <c r="C202" s="268">
        <v>1182.4000000000001</v>
      </c>
      <c r="D202" s="308">
        <v>1180.6666666666667</v>
      </c>
      <c r="E202" s="308">
        <v>1169.7833333333335</v>
      </c>
      <c r="F202" s="308">
        <v>1157.1666666666667</v>
      </c>
      <c r="G202" s="308">
        <v>1146.2833333333335</v>
      </c>
      <c r="H202" s="308">
        <v>1193.2833333333335</v>
      </c>
      <c r="I202" s="308">
        <v>1204.1666666666667</v>
      </c>
      <c r="J202" s="308">
        <v>1216.7833333333335</v>
      </c>
      <c r="K202" s="268">
        <v>1191.55</v>
      </c>
      <c r="L202" s="268">
        <v>1168.05</v>
      </c>
      <c r="M202" s="268">
        <v>20.193000000000001</v>
      </c>
    </row>
    <row r="203" spans="1:13">
      <c r="A203" s="301">
        <v>194</v>
      </c>
      <c r="B203" s="268" t="s">
        <v>190</v>
      </c>
      <c r="C203" s="268">
        <v>2841.25</v>
      </c>
      <c r="D203" s="308">
        <v>2847.9166666666665</v>
      </c>
      <c r="E203" s="308">
        <v>2817.833333333333</v>
      </c>
      <c r="F203" s="308">
        <v>2794.4166666666665</v>
      </c>
      <c r="G203" s="308">
        <v>2764.333333333333</v>
      </c>
      <c r="H203" s="308">
        <v>2871.333333333333</v>
      </c>
      <c r="I203" s="308">
        <v>2901.4166666666661</v>
      </c>
      <c r="J203" s="308">
        <v>2924.833333333333</v>
      </c>
      <c r="K203" s="268">
        <v>2878</v>
      </c>
      <c r="L203" s="268">
        <v>2824.5</v>
      </c>
      <c r="M203" s="268">
        <v>7.1933699999999998</v>
      </c>
    </row>
    <row r="204" spans="1:13">
      <c r="A204" s="301">
        <v>195</v>
      </c>
      <c r="B204" s="268" t="s">
        <v>191</v>
      </c>
      <c r="C204" s="268">
        <v>332.55</v>
      </c>
      <c r="D204" s="308">
        <v>331.31666666666666</v>
      </c>
      <c r="E204" s="308">
        <v>327.83333333333331</v>
      </c>
      <c r="F204" s="308">
        <v>323.11666666666667</v>
      </c>
      <c r="G204" s="308">
        <v>319.63333333333333</v>
      </c>
      <c r="H204" s="308">
        <v>336.0333333333333</v>
      </c>
      <c r="I204" s="308">
        <v>339.51666666666665</v>
      </c>
      <c r="J204" s="308">
        <v>344.23333333333329</v>
      </c>
      <c r="K204" s="268">
        <v>334.8</v>
      </c>
      <c r="L204" s="268">
        <v>326.60000000000002</v>
      </c>
      <c r="M204" s="268">
        <v>6.7547300000000003</v>
      </c>
    </row>
    <row r="205" spans="1:13">
      <c r="A205" s="301">
        <v>196</v>
      </c>
      <c r="B205" s="268" t="s">
        <v>550</v>
      </c>
      <c r="C205" s="268">
        <v>713.5</v>
      </c>
      <c r="D205" s="308">
        <v>724.26666666666677</v>
      </c>
      <c r="E205" s="308">
        <v>699.23333333333358</v>
      </c>
      <c r="F205" s="308">
        <v>684.96666666666681</v>
      </c>
      <c r="G205" s="308">
        <v>659.93333333333362</v>
      </c>
      <c r="H205" s="308">
        <v>738.53333333333353</v>
      </c>
      <c r="I205" s="308">
        <v>763.56666666666661</v>
      </c>
      <c r="J205" s="308">
        <v>777.83333333333348</v>
      </c>
      <c r="K205" s="268">
        <v>749.3</v>
      </c>
      <c r="L205" s="268">
        <v>710</v>
      </c>
      <c r="M205" s="268">
        <v>5.7500200000000001</v>
      </c>
    </row>
    <row r="206" spans="1:13">
      <c r="A206" s="301">
        <v>197</v>
      </c>
      <c r="B206" s="268" t="s">
        <v>192</v>
      </c>
      <c r="C206" s="268">
        <v>457.05</v>
      </c>
      <c r="D206" s="308">
        <v>458.95000000000005</v>
      </c>
      <c r="E206" s="308">
        <v>452.30000000000007</v>
      </c>
      <c r="F206" s="308">
        <v>447.55</v>
      </c>
      <c r="G206" s="308">
        <v>440.90000000000003</v>
      </c>
      <c r="H206" s="308">
        <v>463.7000000000001</v>
      </c>
      <c r="I206" s="308">
        <v>470.35000000000008</v>
      </c>
      <c r="J206" s="308">
        <v>475.10000000000014</v>
      </c>
      <c r="K206" s="268">
        <v>465.6</v>
      </c>
      <c r="L206" s="268">
        <v>454.2</v>
      </c>
      <c r="M206" s="268">
        <v>14.369960000000001</v>
      </c>
    </row>
    <row r="207" spans="1:13">
      <c r="A207" s="301">
        <v>198</v>
      </c>
      <c r="B207" s="268" t="s">
        <v>193</v>
      </c>
      <c r="C207" s="268">
        <v>1038.3499999999999</v>
      </c>
      <c r="D207" s="308">
        <v>1044.5999999999999</v>
      </c>
      <c r="E207" s="308">
        <v>1015.6499999999999</v>
      </c>
      <c r="F207" s="308">
        <v>992.94999999999993</v>
      </c>
      <c r="G207" s="308">
        <v>963.99999999999989</v>
      </c>
      <c r="H207" s="308">
        <v>1067.2999999999997</v>
      </c>
      <c r="I207" s="308">
        <v>1096.2499999999995</v>
      </c>
      <c r="J207" s="308">
        <v>1118.9499999999998</v>
      </c>
      <c r="K207" s="268">
        <v>1073.55</v>
      </c>
      <c r="L207" s="268">
        <v>1021.9</v>
      </c>
      <c r="M207" s="268">
        <v>22.370259999999998</v>
      </c>
    </row>
    <row r="208" spans="1:13">
      <c r="A208" s="301">
        <v>199</v>
      </c>
      <c r="B208" s="268" t="s">
        <v>195</v>
      </c>
      <c r="C208" s="268">
        <v>3968.95</v>
      </c>
      <c r="D208" s="308">
        <v>3978.6166666666668</v>
      </c>
      <c r="E208" s="308">
        <v>3933.8333333333335</v>
      </c>
      <c r="F208" s="308">
        <v>3898.7166666666667</v>
      </c>
      <c r="G208" s="308">
        <v>3853.9333333333334</v>
      </c>
      <c r="H208" s="308">
        <v>4013.7333333333336</v>
      </c>
      <c r="I208" s="308">
        <v>4058.5166666666664</v>
      </c>
      <c r="J208" s="308">
        <v>4093.6333333333337</v>
      </c>
      <c r="K208" s="268">
        <v>4023.4</v>
      </c>
      <c r="L208" s="268">
        <v>3943.5</v>
      </c>
      <c r="M208" s="268">
        <v>4.47295</v>
      </c>
    </row>
    <row r="209" spans="1:13">
      <c r="A209" s="301">
        <v>200</v>
      </c>
      <c r="B209" s="268" t="s">
        <v>196</v>
      </c>
      <c r="C209" s="268">
        <v>27.5</v>
      </c>
      <c r="D209" s="308">
        <v>27.5</v>
      </c>
      <c r="E209" s="308">
        <v>27.2</v>
      </c>
      <c r="F209" s="308">
        <v>26.9</v>
      </c>
      <c r="G209" s="308">
        <v>26.599999999999998</v>
      </c>
      <c r="H209" s="308">
        <v>27.8</v>
      </c>
      <c r="I209" s="308">
        <v>28.099999999999998</v>
      </c>
      <c r="J209" s="308">
        <v>28.400000000000002</v>
      </c>
      <c r="K209" s="268">
        <v>27.8</v>
      </c>
      <c r="L209" s="268">
        <v>27.2</v>
      </c>
      <c r="M209" s="268">
        <v>24.900300000000001</v>
      </c>
    </row>
    <row r="210" spans="1:13">
      <c r="A210" s="301">
        <v>201</v>
      </c>
      <c r="B210" s="268" t="s">
        <v>197</v>
      </c>
      <c r="C210" s="268">
        <v>530.54999999999995</v>
      </c>
      <c r="D210" s="308">
        <v>529.2833333333333</v>
      </c>
      <c r="E210" s="308">
        <v>521.56666666666661</v>
      </c>
      <c r="F210" s="308">
        <v>512.58333333333326</v>
      </c>
      <c r="G210" s="308">
        <v>504.86666666666656</v>
      </c>
      <c r="H210" s="308">
        <v>538.26666666666665</v>
      </c>
      <c r="I210" s="308">
        <v>545.98333333333335</v>
      </c>
      <c r="J210" s="308">
        <v>554.9666666666667</v>
      </c>
      <c r="K210" s="268">
        <v>537</v>
      </c>
      <c r="L210" s="268">
        <v>520.29999999999995</v>
      </c>
      <c r="M210" s="268">
        <v>40.366480000000003</v>
      </c>
    </row>
    <row r="211" spans="1:13">
      <c r="A211" s="301">
        <v>202</v>
      </c>
      <c r="B211" s="268" t="s">
        <v>563</v>
      </c>
      <c r="C211" s="268">
        <v>713.55</v>
      </c>
      <c r="D211" s="308">
        <v>719.21666666666658</v>
      </c>
      <c r="E211" s="308">
        <v>704.88333333333321</v>
      </c>
      <c r="F211" s="308">
        <v>696.21666666666658</v>
      </c>
      <c r="G211" s="308">
        <v>681.88333333333321</v>
      </c>
      <c r="H211" s="308">
        <v>727.88333333333321</v>
      </c>
      <c r="I211" s="308">
        <v>742.21666666666647</v>
      </c>
      <c r="J211" s="308">
        <v>750.88333333333321</v>
      </c>
      <c r="K211" s="268">
        <v>733.55</v>
      </c>
      <c r="L211" s="268">
        <v>710.55</v>
      </c>
      <c r="M211" s="268">
        <v>0.94552000000000003</v>
      </c>
    </row>
    <row r="212" spans="1:13">
      <c r="A212" s="301">
        <v>203</v>
      </c>
      <c r="B212" s="268" t="s">
        <v>284</v>
      </c>
      <c r="C212" s="268">
        <v>175.4</v>
      </c>
      <c r="D212" s="308">
        <v>175.45000000000002</v>
      </c>
      <c r="E212" s="308">
        <v>173.60000000000002</v>
      </c>
      <c r="F212" s="308">
        <v>171.8</v>
      </c>
      <c r="G212" s="308">
        <v>169.95000000000002</v>
      </c>
      <c r="H212" s="308">
        <v>177.25000000000003</v>
      </c>
      <c r="I212" s="308">
        <v>179.1</v>
      </c>
      <c r="J212" s="308">
        <v>180.90000000000003</v>
      </c>
      <c r="K212" s="268">
        <v>177.3</v>
      </c>
      <c r="L212" s="268">
        <v>173.65</v>
      </c>
      <c r="M212" s="268">
        <v>2.58588</v>
      </c>
    </row>
    <row r="213" spans="1:13">
      <c r="A213" s="301">
        <v>204</v>
      </c>
      <c r="B213" s="268" t="s">
        <v>199</v>
      </c>
      <c r="C213" s="268">
        <v>693.65</v>
      </c>
      <c r="D213" s="308">
        <v>691.81666666666661</v>
      </c>
      <c r="E213" s="308">
        <v>684.88333333333321</v>
      </c>
      <c r="F213" s="308">
        <v>676.11666666666656</v>
      </c>
      <c r="G213" s="308">
        <v>669.18333333333317</v>
      </c>
      <c r="H213" s="308">
        <v>700.58333333333326</v>
      </c>
      <c r="I213" s="308">
        <v>707.51666666666665</v>
      </c>
      <c r="J213" s="308">
        <v>716.2833333333333</v>
      </c>
      <c r="K213" s="268">
        <v>698.75</v>
      </c>
      <c r="L213" s="268">
        <v>683.05</v>
      </c>
      <c r="M213" s="268">
        <v>19.706790000000002</v>
      </c>
    </row>
    <row r="214" spans="1:13">
      <c r="A214" s="301">
        <v>205</v>
      </c>
      <c r="B214" s="268" t="s">
        <v>569</v>
      </c>
      <c r="C214" s="268">
        <v>2178</v>
      </c>
      <c r="D214" s="308">
        <v>2194.5166666666669</v>
      </c>
      <c r="E214" s="308">
        <v>2149.1833333333338</v>
      </c>
      <c r="F214" s="308">
        <v>2120.3666666666668</v>
      </c>
      <c r="G214" s="308">
        <v>2075.0333333333338</v>
      </c>
      <c r="H214" s="308">
        <v>2223.3333333333339</v>
      </c>
      <c r="I214" s="308">
        <v>2268.666666666667</v>
      </c>
      <c r="J214" s="308">
        <v>2297.483333333334</v>
      </c>
      <c r="K214" s="268">
        <v>2239.85</v>
      </c>
      <c r="L214" s="268">
        <v>2165.6999999999998</v>
      </c>
      <c r="M214" s="268">
        <v>0.57613999999999999</v>
      </c>
    </row>
    <row r="215" spans="1:13">
      <c r="A215" s="301">
        <v>206</v>
      </c>
      <c r="B215" s="268" t="s">
        <v>200</v>
      </c>
      <c r="C215" s="308">
        <v>311.7</v>
      </c>
      <c r="D215" s="308">
        <v>311.86666666666662</v>
      </c>
      <c r="E215" s="308">
        <v>307.03333333333325</v>
      </c>
      <c r="F215" s="308">
        <v>302.36666666666662</v>
      </c>
      <c r="G215" s="308">
        <v>297.53333333333325</v>
      </c>
      <c r="H215" s="308">
        <v>316.53333333333325</v>
      </c>
      <c r="I215" s="308">
        <v>321.36666666666662</v>
      </c>
      <c r="J215" s="308">
        <v>326.03333333333325</v>
      </c>
      <c r="K215" s="308">
        <v>316.7</v>
      </c>
      <c r="L215" s="308">
        <v>307.2</v>
      </c>
      <c r="M215" s="308">
        <v>268.11653000000001</v>
      </c>
    </row>
    <row r="216" spans="1:13">
      <c r="A216" s="301">
        <v>207</v>
      </c>
      <c r="B216" s="268" t="s">
        <v>202</v>
      </c>
      <c r="C216" s="308">
        <v>221.1</v>
      </c>
      <c r="D216" s="308">
        <v>220.33333333333334</v>
      </c>
      <c r="E216" s="308">
        <v>216.01666666666668</v>
      </c>
      <c r="F216" s="308">
        <v>210.93333333333334</v>
      </c>
      <c r="G216" s="308">
        <v>206.61666666666667</v>
      </c>
      <c r="H216" s="308">
        <v>225.41666666666669</v>
      </c>
      <c r="I216" s="308">
        <v>229.73333333333335</v>
      </c>
      <c r="J216" s="308">
        <v>234.81666666666669</v>
      </c>
      <c r="K216" s="308">
        <v>224.65</v>
      </c>
      <c r="L216" s="308">
        <v>215.25</v>
      </c>
      <c r="M216" s="308">
        <v>380.33703000000003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53"/>
      <c r="B1" s="553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44092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50" t="s">
        <v>16</v>
      </c>
      <c r="B9" s="551" t="s">
        <v>18</v>
      </c>
      <c r="C9" s="549" t="s">
        <v>19</v>
      </c>
      <c r="D9" s="549" t="s">
        <v>20</v>
      </c>
      <c r="E9" s="549" t="s">
        <v>21</v>
      </c>
      <c r="F9" s="549"/>
      <c r="G9" s="549"/>
      <c r="H9" s="549" t="s">
        <v>22</v>
      </c>
      <c r="I9" s="549"/>
      <c r="J9" s="549"/>
      <c r="K9" s="274"/>
      <c r="L9" s="281"/>
      <c r="M9" s="282"/>
    </row>
    <row r="10" spans="1:15" ht="42.75" customHeight="1">
      <c r="A10" s="545"/>
      <c r="B10" s="547"/>
      <c r="C10" s="552" t="s">
        <v>23</v>
      </c>
      <c r="D10" s="552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19002.900000000001</v>
      </c>
      <c r="D11" s="279">
        <v>19034.3</v>
      </c>
      <c r="E11" s="279">
        <v>18718.599999999999</v>
      </c>
      <c r="F11" s="279">
        <v>18434.3</v>
      </c>
      <c r="G11" s="279">
        <v>18118.599999999999</v>
      </c>
      <c r="H11" s="279">
        <v>19318.599999999999</v>
      </c>
      <c r="I11" s="279">
        <v>19634.300000000003</v>
      </c>
      <c r="J11" s="279">
        <v>19918.599999999999</v>
      </c>
      <c r="K11" s="277">
        <v>19350</v>
      </c>
      <c r="L11" s="277">
        <v>18750</v>
      </c>
      <c r="M11" s="277">
        <v>7.7299999999999994E-2</v>
      </c>
    </row>
    <row r="12" spans="1:15" ht="12" customHeight="1">
      <c r="A12" s="268">
        <v>2</v>
      </c>
      <c r="B12" s="277" t="s">
        <v>802</v>
      </c>
      <c r="C12" s="278">
        <v>1104.7</v>
      </c>
      <c r="D12" s="279">
        <v>1111.4833333333333</v>
      </c>
      <c r="E12" s="279">
        <v>1093.2166666666667</v>
      </c>
      <c r="F12" s="279">
        <v>1081.7333333333333</v>
      </c>
      <c r="G12" s="279">
        <v>1063.4666666666667</v>
      </c>
      <c r="H12" s="279">
        <v>1122.9666666666667</v>
      </c>
      <c r="I12" s="279">
        <v>1141.2333333333336</v>
      </c>
      <c r="J12" s="279">
        <v>1152.7166666666667</v>
      </c>
      <c r="K12" s="277">
        <v>1129.75</v>
      </c>
      <c r="L12" s="277">
        <v>1100</v>
      </c>
      <c r="M12" s="277">
        <v>2.734</v>
      </c>
    </row>
    <row r="13" spans="1:15" ht="12" customHeight="1">
      <c r="A13" s="268">
        <v>3</v>
      </c>
      <c r="B13" s="277" t="s">
        <v>294</v>
      </c>
      <c r="C13" s="278">
        <v>1392.5</v>
      </c>
      <c r="D13" s="279">
        <v>1392.1666666666667</v>
      </c>
      <c r="E13" s="279">
        <v>1370.3333333333335</v>
      </c>
      <c r="F13" s="279">
        <v>1348.1666666666667</v>
      </c>
      <c r="G13" s="279">
        <v>1326.3333333333335</v>
      </c>
      <c r="H13" s="279">
        <v>1414.3333333333335</v>
      </c>
      <c r="I13" s="279">
        <v>1436.166666666667</v>
      </c>
      <c r="J13" s="279">
        <v>1458.3333333333335</v>
      </c>
      <c r="K13" s="277">
        <v>1414</v>
      </c>
      <c r="L13" s="277">
        <v>1370</v>
      </c>
      <c r="M13" s="277">
        <v>0.27011000000000002</v>
      </c>
    </row>
    <row r="14" spans="1:15" ht="12" customHeight="1">
      <c r="A14" s="268">
        <v>4</v>
      </c>
      <c r="B14" s="277" t="s">
        <v>3119</v>
      </c>
      <c r="C14" s="278">
        <v>916.3</v>
      </c>
      <c r="D14" s="279">
        <v>913.6</v>
      </c>
      <c r="E14" s="279">
        <v>904.7</v>
      </c>
      <c r="F14" s="279">
        <v>893.1</v>
      </c>
      <c r="G14" s="279">
        <v>884.2</v>
      </c>
      <c r="H14" s="279">
        <v>925.2</v>
      </c>
      <c r="I14" s="279">
        <v>934.09999999999991</v>
      </c>
      <c r="J14" s="279">
        <v>945.7</v>
      </c>
      <c r="K14" s="277">
        <v>922.5</v>
      </c>
      <c r="L14" s="277">
        <v>902</v>
      </c>
      <c r="M14" s="277">
        <v>1.5536099999999999</v>
      </c>
    </row>
    <row r="15" spans="1:15" ht="12" customHeight="1">
      <c r="A15" s="268">
        <v>5</v>
      </c>
      <c r="B15" s="277" t="s">
        <v>295</v>
      </c>
      <c r="C15" s="278">
        <v>16441.3</v>
      </c>
      <c r="D15" s="279">
        <v>16518.45</v>
      </c>
      <c r="E15" s="279">
        <v>16266.900000000001</v>
      </c>
      <c r="F15" s="279">
        <v>16092.5</v>
      </c>
      <c r="G15" s="279">
        <v>15840.95</v>
      </c>
      <c r="H15" s="279">
        <v>16692.850000000002</v>
      </c>
      <c r="I15" s="279">
        <v>16944.399999999998</v>
      </c>
      <c r="J15" s="279">
        <v>17118.800000000003</v>
      </c>
      <c r="K15" s="277">
        <v>16770</v>
      </c>
      <c r="L15" s="277">
        <v>16344.05</v>
      </c>
      <c r="M15" s="277">
        <v>0.11463</v>
      </c>
    </row>
    <row r="16" spans="1:15" ht="12" customHeight="1">
      <c r="A16" s="268">
        <v>6</v>
      </c>
      <c r="B16" s="277" t="s">
        <v>227</v>
      </c>
      <c r="C16" s="278">
        <v>70.45</v>
      </c>
      <c r="D16" s="279">
        <v>71.099999999999994</v>
      </c>
      <c r="E16" s="279">
        <v>69.449999999999989</v>
      </c>
      <c r="F16" s="279">
        <v>68.449999999999989</v>
      </c>
      <c r="G16" s="279">
        <v>66.799999999999983</v>
      </c>
      <c r="H16" s="279">
        <v>72.099999999999994</v>
      </c>
      <c r="I16" s="279">
        <v>73.75</v>
      </c>
      <c r="J16" s="279">
        <v>74.75</v>
      </c>
      <c r="K16" s="277">
        <v>72.75</v>
      </c>
      <c r="L16" s="277">
        <v>70.099999999999994</v>
      </c>
      <c r="M16" s="277">
        <v>18.422280000000001</v>
      </c>
    </row>
    <row r="17" spans="1:13" ht="12" customHeight="1">
      <c r="A17" s="268">
        <v>7</v>
      </c>
      <c r="B17" s="277" t="s">
        <v>228</v>
      </c>
      <c r="C17" s="278">
        <v>135.35</v>
      </c>
      <c r="D17" s="279">
        <v>135.38333333333333</v>
      </c>
      <c r="E17" s="279">
        <v>133.36666666666665</v>
      </c>
      <c r="F17" s="279">
        <v>131.38333333333333</v>
      </c>
      <c r="G17" s="279">
        <v>129.36666666666665</v>
      </c>
      <c r="H17" s="279">
        <v>137.36666666666665</v>
      </c>
      <c r="I17" s="279">
        <v>139.3833333333333</v>
      </c>
      <c r="J17" s="279">
        <v>141.36666666666665</v>
      </c>
      <c r="K17" s="277">
        <v>137.4</v>
      </c>
      <c r="L17" s="277">
        <v>133.4</v>
      </c>
      <c r="M17" s="277">
        <v>10.58511</v>
      </c>
    </row>
    <row r="18" spans="1:13" ht="12" customHeight="1">
      <c r="A18" s="268">
        <v>8</v>
      </c>
      <c r="B18" s="277" t="s">
        <v>38</v>
      </c>
      <c r="C18" s="278">
        <v>1409.6</v>
      </c>
      <c r="D18" s="279">
        <v>1402.1166666666668</v>
      </c>
      <c r="E18" s="279">
        <v>1390.6333333333337</v>
      </c>
      <c r="F18" s="279">
        <v>1371.666666666667</v>
      </c>
      <c r="G18" s="279">
        <v>1360.1833333333338</v>
      </c>
      <c r="H18" s="279">
        <v>1421.0833333333335</v>
      </c>
      <c r="I18" s="279">
        <v>1432.5666666666666</v>
      </c>
      <c r="J18" s="279">
        <v>1451.5333333333333</v>
      </c>
      <c r="K18" s="277">
        <v>1413.6</v>
      </c>
      <c r="L18" s="277">
        <v>1383.15</v>
      </c>
      <c r="M18" s="277">
        <v>14.21787</v>
      </c>
    </row>
    <row r="19" spans="1:13" ht="12" customHeight="1">
      <c r="A19" s="268">
        <v>9</v>
      </c>
      <c r="B19" s="277" t="s">
        <v>296</v>
      </c>
      <c r="C19" s="278">
        <v>200.4</v>
      </c>
      <c r="D19" s="279">
        <v>201.68333333333331</v>
      </c>
      <c r="E19" s="279">
        <v>198.61666666666662</v>
      </c>
      <c r="F19" s="279">
        <v>196.83333333333331</v>
      </c>
      <c r="G19" s="279">
        <v>193.76666666666662</v>
      </c>
      <c r="H19" s="279">
        <v>203.46666666666661</v>
      </c>
      <c r="I19" s="279">
        <v>206.53333333333327</v>
      </c>
      <c r="J19" s="279">
        <v>208.31666666666661</v>
      </c>
      <c r="K19" s="277">
        <v>204.75</v>
      </c>
      <c r="L19" s="277">
        <v>199.9</v>
      </c>
      <c r="M19" s="277">
        <v>12.99089</v>
      </c>
    </row>
    <row r="20" spans="1:13" ht="12" customHeight="1">
      <c r="A20" s="268">
        <v>10</v>
      </c>
      <c r="B20" s="277" t="s">
        <v>297</v>
      </c>
      <c r="C20" s="278">
        <v>666.75</v>
      </c>
      <c r="D20" s="279">
        <v>664.7166666666667</v>
      </c>
      <c r="E20" s="279">
        <v>655.43333333333339</v>
      </c>
      <c r="F20" s="279">
        <v>644.11666666666667</v>
      </c>
      <c r="G20" s="279">
        <v>634.83333333333337</v>
      </c>
      <c r="H20" s="279">
        <v>676.03333333333342</v>
      </c>
      <c r="I20" s="279">
        <v>685.31666666666672</v>
      </c>
      <c r="J20" s="279">
        <v>696.63333333333344</v>
      </c>
      <c r="K20" s="277">
        <v>674</v>
      </c>
      <c r="L20" s="277">
        <v>653.4</v>
      </c>
      <c r="M20" s="277">
        <v>7.0681099999999999</v>
      </c>
    </row>
    <row r="21" spans="1:13" ht="12" customHeight="1">
      <c r="A21" s="268">
        <v>11</v>
      </c>
      <c r="B21" s="277" t="s">
        <v>41</v>
      </c>
      <c r="C21" s="278">
        <v>346.1</v>
      </c>
      <c r="D21" s="279">
        <v>348.86666666666662</v>
      </c>
      <c r="E21" s="279">
        <v>342.23333333333323</v>
      </c>
      <c r="F21" s="279">
        <v>338.36666666666662</v>
      </c>
      <c r="G21" s="279">
        <v>331.73333333333323</v>
      </c>
      <c r="H21" s="279">
        <v>352.73333333333323</v>
      </c>
      <c r="I21" s="279">
        <v>359.36666666666656</v>
      </c>
      <c r="J21" s="279">
        <v>363.23333333333323</v>
      </c>
      <c r="K21" s="277">
        <v>355.5</v>
      </c>
      <c r="L21" s="277">
        <v>345</v>
      </c>
      <c r="M21" s="277">
        <v>24.332129999999999</v>
      </c>
    </row>
    <row r="22" spans="1:13" ht="12" customHeight="1">
      <c r="A22" s="268">
        <v>12</v>
      </c>
      <c r="B22" s="277" t="s">
        <v>43</v>
      </c>
      <c r="C22" s="278">
        <v>37</v>
      </c>
      <c r="D22" s="279">
        <v>37.050000000000004</v>
      </c>
      <c r="E22" s="279">
        <v>36.800000000000011</v>
      </c>
      <c r="F22" s="279">
        <v>36.600000000000009</v>
      </c>
      <c r="G22" s="279">
        <v>36.350000000000016</v>
      </c>
      <c r="H22" s="279">
        <v>37.250000000000007</v>
      </c>
      <c r="I22" s="279">
        <v>37.499999999999993</v>
      </c>
      <c r="J22" s="279">
        <v>37.700000000000003</v>
      </c>
      <c r="K22" s="277">
        <v>37.299999999999997</v>
      </c>
      <c r="L22" s="277">
        <v>36.85</v>
      </c>
      <c r="M22" s="277">
        <v>19.872679999999999</v>
      </c>
    </row>
    <row r="23" spans="1:13">
      <c r="A23" s="268">
        <v>13</v>
      </c>
      <c r="B23" s="277" t="s">
        <v>298</v>
      </c>
      <c r="C23" s="278">
        <v>262.10000000000002</v>
      </c>
      <c r="D23" s="279">
        <v>264.2166666666667</v>
      </c>
      <c r="E23" s="279">
        <v>258.88333333333338</v>
      </c>
      <c r="F23" s="279">
        <v>255.66666666666669</v>
      </c>
      <c r="G23" s="279">
        <v>250.33333333333337</v>
      </c>
      <c r="H23" s="279">
        <v>267.43333333333339</v>
      </c>
      <c r="I23" s="279">
        <v>272.76666666666665</v>
      </c>
      <c r="J23" s="279">
        <v>275.98333333333341</v>
      </c>
      <c r="K23" s="277">
        <v>269.55</v>
      </c>
      <c r="L23" s="277">
        <v>261</v>
      </c>
      <c r="M23" s="277">
        <v>3.4209999999999998</v>
      </c>
    </row>
    <row r="24" spans="1:13">
      <c r="A24" s="268">
        <v>14</v>
      </c>
      <c r="B24" s="277" t="s">
        <v>299</v>
      </c>
      <c r="C24" s="278">
        <v>246.35</v>
      </c>
      <c r="D24" s="279">
        <v>243.23333333333335</v>
      </c>
      <c r="E24" s="279">
        <v>236.6166666666667</v>
      </c>
      <c r="F24" s="279">
        <v>226.88333333333335</v>
      </c>
      <c r="G24" s="279">
        <v>220.26666666666671</v>
      </c>
      <c r="H24" s="279">
        <v>252.9666666666667</v>
      </c>
      <c r="I24" s="279">
        <v>259.58333333333337</v>
      </c>
      <c r="J24" s="279">
        <v>269.31666666666672</v>
      </c>
      <c r="K24" s="277">
        <v>249.85</v>
      </c>
      <c r="L24" s="277">
        <v>233.5</v>
      </c>
      <c r="M24" s="277">
        <v>10.601150000000001</v>
      </c>
    </row>
    <row r="25" spans="1:13">
      <c r="A25" s="268">
        <v>15</v>
      </c>
      <c r="B25" s="277" t="s">
        <v>300</v>
      </c>
      <c r="C25" s="278">
        <v>246.5</v>
      </c>
      <c r="D25" s="279">
        <v>248.23333333333335</v>
      </c>
      <c r="E25" s="279">
        <v>239.86666666666667</v>
      </c>
      <c r="F25" s="279">
        <v>233.23333333333332</v>
      </c>
      <c r="G25" s="279">
        <v>224.86666666666665</v>
      </c>
      <c r="H25" s="279">
        <v>254.8666666666667</v>
      </c>
      <c r="I25" s="279">
        <v>263.23333333333335</v>
      </c>
      <c r="J25" s="279">
        <v>269.86666666666673</v>
      </c>
      <c r="K25" s="277">
        <v>256.60000000000002</v>
      </c>
      <c r="L25" s="277">
        <v>241.6</v>
      </c>
      <c r="M25" s="277">
        <v>4.3175400000000002</v>
      </c>
    </row>
    <row r="26" spans="1:13">
      <c r="A26" s="268">
        <v>16</v>
      </c>
      <c r="B26" s="277" t="s">
        <v>832</v>
      </c>
      <c r="C26" s="278">
        <v>3036.15</v>
      </c>
      <c r="D26" s="279">
        <v>3057.0499999999997</v>
      </c>
      <c r="E26" s="279">
        <v>2995.0999999999995</v>
      </c>
      <c r="F26" s="279">
        <v>2954.0499999999997</v>
      </c>
      <c r="G26" s="279">
        <v>2892.0999999999995</v>
      </c>
      <c r="H26" s="279">
        <v>3098.0999999999995</v>
      </c>
      <c r="I26" s="279">
        <v>3160.0499999999993</v>
      </c>
      <c r="J26" s="279">
        <v>3201.0999999999995</v>
      </c>
      <c r="K26" s="277">
        <v>3119</v>
      </c>
      <c r="L26" s="277">
        <v>3016</v>
      </c>
      <c r="M26" s="277">
        <v>0.59994999999999998</v>
      </c>
    </row>
    <row r="27" spans="1:13">
      <c r="A27" s="268">
        <v>17</v>
      </c>
      <c r="B27" s="277" t="s">
        <v>292</v>
      </c>
      <c r="C27" s="278">
        <v>1759.9</v>
      </c>
      <c r="D27" s="279">
        <v>1776.6166666666668</v>
      </c>
      <c r="E27" s="279">
        <v>1734.7833333333335</v>
      </c>
      <c r="F27" s="279">
        <v>1709.6666666666667</v>
      </c>
      <c r="G27" s="279">
        <v>1667.8333333333335</v>
      </c>
      <c r="H27" s="279">
        <v>1801.7333333333336</v>
      </c>
      <c r="I27" s="279">
        <v>1843.5666666666666</v>
      </c>
      <c r="J27" s="279">
        <v>1868.6833333333336</v>
      </c>
      <c r="K27" s="277">
        <v>1818.45</v>
      </c>
      <c r="L27" s="277">
        <v>1751.5</v>
      </c>
      <c r="M27" s="277">
        <v>0.29049999999999998</v>
      </c>
    </row>
    <row r="28" spans="1:13">
      <c r="A28" s="268">
        <v>18</v>
      </c>
      <c r="B28" s="277" t="s">
        <v>229</v>
      </c>
      <c r="C28" s="278">
        <v>1544.85</v>
      </c>
      <c r="D28" s="279">
        <v>1537.95</v>
      </c>
      <c r="E28" s="279">
        <v>1516.9</v>
      </c>
      <c r="F28" s="279">
        <v>1488.95</v>
      </c>
      <c r="G28" s="279">
        <v>1467.9</v>
      </c>
      <c r="H28" s="279">
        <v>1565.9</v>
      </c>
      <c r="I28" s="279">
        <v>1586.9499999999998</v>
      </c>
      <c r="J28" s="279">
        <v>1614.9</v>
      </c>
      <c r="K28" s="277">
        <v>1559</v>
      </c>
      <c r="L28" s="277">
        <v>1510</v>
      </c>
      <c r="M28" s="277">
        <v>1.69251</v>
      </c>
    </row>
    <row r="29" spans="1:13">
      <c r="A29" s="268">
        <v>19</v>
      </c>
      <c r="B29" s="277" t="s">
        <v>301</v>
      </c>
      <c r="C29" s="278">
        <v>2117.15</v>
      </c>
      <c r="D29" s="279">
        <v>2116.0333333333333</v>
      </c>
      <c r="E29" s="279">
        <v>2094.4666666666667</v>
      </c>
      <c r="F29" s="279">
        <v>2071.7833333333333</v>
      </c>
      <c r="G29" s="279">
        <v>2050.2166666666667</v>
      </c>
      <c r="H29" s="279">
        <v>2138.7166666666667</v>
      </c>
      <c r="I29" s="279">
        <v>2160.2833333333333</v>
      </c>
      <c r="J29" s="279">
        <v>2182.9666666666667</v>
      </c>
      <c r="K29" s="277">
        <v>2137.6</v>
      </c>
      <c r="L29" s="277">
        <v>2093.35</v>
      </c>
      <c r="M29" s="277">
        <v>4.1939999999999998E-2</v>
      </c>
    </row>
    <row r="30" spans="1:13">
      <c r="A30" s="268">
        <v>20</v>
      </c>
      <c r="B30" s="277" t="s">
        <v>230</v>
      </c>
      <c r="C30" s="278">
        <v>2840.95</v>
      </c>
      <c r="D30" s="279">
        <v>2838.9666666666667</v>
      </c>
      <c r="E30" s="279">
        <v>2822.9833333333336</v>
      </c>
      <c r="F30" s="279">
        <v>2805.0166666666669</v>
      </c>
      <c r="G30" s="279">
        <v>2789.0333333333338</v>
      </c>
      <c r="H30" s="279">
        <v>2856.9333333333334</v>
      </c>
      <c r="I30" s="279">
        <v>2872.9166666666661</v>
      </c>
      <c r="J30" s="279">
        <v>2890.8833333333332</v>
      </c>
      <c r="K30" s="277">
        <v>2854.95</v>
      </c>
      <c r="L30" s="277">
        <v>2821</v>
      </c>
      <c r="M30" s="277">
        <v>0.77608999999999995</v>
      </c>
    </row>
    <row r="31" spans="1:13">
      <c r="A31" s="268">
        <v>21</v>
      </c>
      <c r="B31" s="277" t="s">
        <v>870</v>
      </c>
      <c r="C31" s="278">
        <v>3310.7</v>
      </c>
      <c r="D31" s="279">
        <v>3330.2666666666664</v>
      </c>
      <c r="E31" s="279">
        <v>3270.5333333333328</v>
      </c>
      <c r="F31" s="279">
        <v>3230.3666666666663</v>
      </c>
      <c r="G31" s="279">
        <v>3170.6333333333328</v>
      </c>
      <c r="H31" s="279">
        <v>3370.4333333333329</v>
      </c>
      <c r="I31" s="279">
        <v>3430.1666666666665</v>
      </c>
      <c r="J31" s="279">
        <v>3470.333333333333</v>
      </c>
      <c r="K31" s="277">
        <v>3390</v>
      </c>
      <c r="L31" s="277">
        <v>3290.1</v>
      </c>
      <c r="M31" s="277">
        <v>0.25403999999999999</v>
      </c>
    </row>
    <row r="32" spans="1:13">
      <c r="A32" s="268">
        <v>22</v>
      </c>
      <c r="B32" s="277" t="s">
        <v>303</v>
      </c>
      <c r="C32" s="278">
        <v>119.45</v>
      </c>
      <c r="D32" s="279">
        <v>121.01666666666665</v>
      </c>
      <c r="E32" s="279">
        <v>116.0333333333333</v>
      </c>
      <c r="F32" s="279">
        <v>112.61666666666665</v>
      </c>
      <c r="G32" s="279">
        <v>107.6333333333333</v>
      </c>
      <c r="H32" s="279">
        <v>124.43333333333331</v>
      </c>
      <c r="I32" s="279">
        <v>129.41666666666666</v>
      </c>
      <c r="J32" s="279">
        <v>132.83333333333331</v>
      </c>
      <c r="K32" s="277">
        <v>126</v>
      </c>
      <c r="L32" s="277">
        <v>117.6</v>
      </c>
      <c r="M32" s="277">
        <v>8.1701099999999993</v>
      </c>
    </row>
    <row r="33" spans="1:13">
      <c r="A33" s="268">
        <v>23</v>
      </c>
      <c r="B33" s="277" t="s">
        <v>45</v>
      </c>
      <c r="C33" s="278">
        <v>775.2</v>
      </c>
      <c r="D33" s="279">
        <v>772.73333333333323</v>
      </c>
      <c r="E33" s="279">
        <v>764.81666666666649</v>
      </c>
      <c r="F33" s="279">
        <v>754.43333333333328</v>
      </c>
      <c r="G33" s="279">
        <v>746.51666666666654</v>
      </c>
      <c r="H33" s="279">
        <v>783.11666666666645</v>
      </c>
      <c r="I33" s="279">
        <v>791.03333333333319</v>
      </c>
      <c r="J33" s="279">
        <v>801.4166666666664</v>
      </c>
      <c r="K33" s="277">
        <v>780.65</v>
      </c>
      <c r="L33" s="277">
        <v>762.35</v>
      </c>
      <c r="M33" s="277">
        <v>6.6124900000000002</v>
      </c>
    </row>
    <row r="34" spans="1:13">
      <c r="A34" s="268">
        <v>24</v>
      </c>
      <c r="B34" s="277" t="s">
        <v>304</v>
      </c>
      <c r="C34" s="278">
        <v>1978.15</v>
      </c>
      <c r="D34" s="279">
        <v>1992.7666666666664</v>
      </c>
      <c r="E34" s="279">
        <v>1948.7333333333329</v>
      </c>
      <c r="F34" s="279">
        <v>1919.3166666666664</v>
      </c>
      <c r="G34" s="279">
        <v>1875.2833333333328</v>
      </c>
      <c r="H34" s="279">
        <v>2022.1833333333329</v>
      </c>
      <c r="I34" s="279">
        <v>2066.2166666666667</v>
      </c>
      <c r="J34" s="279">
        <v>2095.6333333333332</v>
      </c>
      <c r="K34" s="277">
        <v>2036.8</v>
      </c>
      <c r="L34" s="277">
        <v>1963.35</v>
      </c>
      <c r="M34" s="277">
        <v>1.75928</v>
      </c>
    </row>
    <row r="35" spans="1:13">
      <c r="A35" s="268">
        <v>25</v>
      </c>
      <c r="B35" s="277" t="s">
        <v>46</v>
      </c>
      <c r="C35" s="278">
        <v>220.3</v>
      </c>
      <c r="D35" s="279">
        <v>220.13333333333333</v>
      </c>
      <c r="E35" s="279">
        <v>217.56666666666666</v>
      </c>
      <c r="F35" s="279">
        <v>214.83333333333334</v>
      </c>
      <c r="G35" s="279">
        <v>212.26666666666668</v>
      </c>
      <c r="H35" s="279">
        <v>222.86666666666665</v>
      </c>
      <c r="I35" s="279">
        <v>225.43333333333331</v>
      </c>
      <c r="J35" s="279">
        <v>228.16666666666663</v>
      </c>
      <c r="K35" s="277">
        <v>222.7</v>
      </c>
      <c r="L35" s="277">
        <v>217.4</v>
      </c>
      <c r="M35" s="277">
        <v>44.046880000000002</v>
      </c>
    </row>
    <row r="36" spans="1:13">
      <c r="A36" s="268">
        <v>26</v>
      </c>
      <c r="B36" s="277" t="s">
        <v>293</v>
      </c>
      <c r="C36" s="278">
        <v>2715.6</v>
      </c>
      <c r="D36" s="279">
        <v>2739.8166666666671</v>
      </c>
      <c r="E36" s="279">
        <v>2680.7833333333342</v>
      </c>
      <c r="F36" s="279">
        <v>2645.9666666666672</v>
      </c>
      <c r="G36" s="279">
        <v>2586.9333333333343</v>
      </c>
      <c r="H36" s="279">
        <v>2774.6333333333341</v>
      </c>
      <c r="I36" s="279">
        <v>2833.666666666667</v>
      </c>
      <c r="J36" s="279">
        <v>2868.483333333334</v>
      </c>
      <c r="K36" s="277">
        <v>2798.85</v>
      </c>
      <c r="L36" s="277">
        <v>2705</v>
      </c>
      <c r="M36" s="277">
        <v>0.32351000000000002</v>
      </c>
    </row>
    <row r="37" spans="1:13">
      <c r="A37" s="268">
        <v>27</v>
      </c>
      <c r="B37" s="277" t="s">
        <v>302</v>
      </c>
      <c r="C37" s="278">
        <v>973.1</v>
      </c>
      <c r="D37" s="279">
        <v>973.0333333333333</v>
      </c>
      <c r="E37" s="279">
        <v>960.06666666666661</v>
      </c>
      <c r="F37" s="279">
        <v>947.0333333333333</v>
      </c>
      <c r="G37" s="279">
        <v>934.06666666666661</v>
      </c>
      <c r="H37" s="279">
        <v>986.06666666666661</v>
      </c>
      <c r="I37" s="279">
        <v>999.0333333333333</v>
      </c>
      <c r="J37" s="279">
        <v>1012.0666666666666</v>
      </c>
      <c r="K37" s="277">
        <v>986</v>
      </c>
      <c r="L37" s="277">
        <v>960</v>
      </c>
      <c r="M37" s="277">
        <v>5.2883599999999999</v>
      </c>
    </row>
    <row r="38" spans="1:13">
      <c r="A38" s="268">
        <v>28</v>
      </c>
      <c r="B38" s="277" t="s">
        <v>47</v>
      </c>
      <c r="C38" s="278">
        <v>1777.1</v>
      </c>
      <c r="D38" s="279">
        <v>1749.1666666666667</v>
      </c>
      <c r="E38" s="279">
        <v>1711.3333333333335</v>
      </c>
      <c r="F38" s="279">
        <v>1645.5666666666668</v>
      </c>
      <c r="G38" s="279">
        <v>1607.7333333333336</v>
      </c>
      <c r="H38" s="279">
        <v>1814.9333333333334</v>
      </c>
      <c r="I38" s="279">
        <v>1852.7666666666669</v>
      </c>
      <c r="J38" s="279">
        <v>1918.5333333333333</v>
      </c>
      <c r="K38" s="277">
        <v>1787</v>
      </c>
      <c r="L38" s="277">
        <v>1683.4</v>
      </c>
      <c r="M38" s="277">
        <v>20.061910000000001</v>
      </c>
    </row>
    <row r="39" spans="1:13">
      <c r="A39" s="268">
        <v>29</v>
      </c>
      <c r="B39" s="277" t="s">
        <v>48</v>
      </c>
      <c r="C39" s="278">
        <v>134.55000000000001</v>
      </c>
      <c r="D39" s="279">
        <v>132.26666666666665</v>
      </c>
      <c r="E39" s="279">
        <v>129.18333333333331</v>
      </c>
      <c r="F39" s="279">
        <v>123.81666666666666</v>
      </c>
      <c r="G39" s="279">
        <v>120.73333333333332</v>
      </c>
      <c r="H39" s="279">
        <v>137.6333333333333</v>
      </c>
      <c r="I39" s="279">
        <v>140.71666666666667</v>
      </c>
      <c r="J39" s="279">
        <v>146.08333333333329</v>
      </c>
      <c r="K39" s="277">
        <v>135.35</v>
      </c>
      <c r="L39" s="277">
        <v>126.9</v>
      </c>
      <c r="M39" s="277">
        <v>135.89009999999999</v>
      </c>
    </row>
    <row r="40" spans="1:13">
      <c r="A40" s="268">
        <v>30</v>
      </c>
      <c r="B40" s="277" t="s">
        <v>305</v>
      </c>
      <c r="C40" s="278">
        <v>135.6</v>
      </c>
      <c r="D40" s="279">
        <v>136.41666666666666</v>
      </c>
      <c r="E40" s="279">
        <v>133.68333333333331</v>
      </c>
      <c r="F40" s="279">
        <v>131.76666666666665</v>
      </c>
      <c r="G40" s="279">
        <v>129.0333333333333</v>
      </c>
      <c r="H40" s="279">
        <v>138.33333333333331</v>
      </c>
      <c r="I40" s="279">
        <v>141.06666666666666</v>
      </c>
      <c r="J40" s="279">
        <v>142.98333333333332</v>
      </c>
      <c r="K40" s="277">
        <v>139.15</v>
      </c>
      <c r="L40" s="277">
        <v>134.5</v>
      </c>
      <c r="M40" s="277">
        <v>1.4676199999999999</v>
      </c>
    </row>
    <row r="41" spans="1:13">
      <c r="A41" s="268">
        <v>31</v>
      </c>
      <c r="B41" s="277" t="s">
        <v>937</v>
      </c>
      <c r="C41" s="278">
        <v>231.2</v>
      </c>
      <c r="D41" s="279">
        <v>228.95000000000002</v>
      </c>
      <c r="E41" s="279">
        <v>219.90000000000003</v>
      </c>
      <c r="F41" s="279">
        <v>208.60000000000002</v>
      </c>
      <c r="G41" s="279">
        <v>199.55000000000004</v>
      </c>
      <c r="H41" s="279">
        <v>240.25000000000003</v>
      </c>
      <c r="I41" s="279">
        <v>249.30000000000004</v>
      </c>
      <c r="J41" s="279">
        <v>260.60000000000002</v>
      </c>
      <c r="K41" s="277">
        <v>238</v>
      </c>
      <c r="L41" s="277">
        <v>217.65</v>
      </c>
      <c r="M41" s="277">
        <v>0.90864</v>
      </c>
    </row>
    <row r="42" spans="1:13">
      <c r="A42" s="268">
        <v>32</v>
      </c>
      <c r="B42" s="277" t="s">
        <v>306</v>
      </c>
      <c r="C42" s="278">
        <v>70.2</v>
      </c>
      <c r="D42" s="279">
        <v>70.216666666666654</v>
      </c>
      <c r="E42" s="279">
        <v>69.683333333333309</v>
      </c>
      <c r="F42" s="279">
        <v>69.166666666666657</v>
      </c>
      <c r="G42" s="279">
        <v>68.633333333333312</v>
      </c>
      <c r="H42" s="279">
        <v>70.733333333333306</v>
      </c>
      <c r="I42" s="279">
        <v>71.266666666666637</v>
      </c>
      <c r="J42" s="279">
        <v>71.783333333333303</v>
      </c>
      <c r="K42" s="277">
        <v>70.75</v>
      </c>
      <c r="L42" s="277">
        <v>69.7</v>
      </c>
      <c r="M42" s="277">
        <v>5.1877500000000003</v>
      </c>
    </row>
    <row r="43" spans="1:13">
      <c r="A43" s="268">
        <v>33</v>
      </c>
      <c r="B43" s="277" t="s">
        <v>49</v>
      </c>
      <c r="C43" s="278">
        <v>78.3</v>
      </c>
      <c r="D43" s="279">
        <v>78.2</v>
      </c>
      <c r="E43" s="279">
        <v>77.2</v>
      </c>
      <c r="F43" s="279">
        <v>76.099999999999994</v>
      </c>
      <c r="G43" s="279">
        <v>75.099999999999994</v>
      </c>
      <c r="H43" s="279">
        <v>79.300000000000011</v>
      </c>
      <c r="I43" s="279">
        <v>80.300000000000011</v>
      </c>
      <c r="J43" s="279">
        <v>81.40000000000002</v>
      </c>
      <c r="K43" s="277">
        <v>79.2</v>
      </c>
      <c r="L43" s="277">
        <v>77.099999999999994</v>
      </c>
      <c r="M43" s="277">
        <v>370.31375000000003</v>
      </c>
    </row>
    <row r="44" spans="1:13">
      <c r="A44" s="268">
        <v>34</v>
      </c>
      <c r="B44" s="277" t="s">
        <v>51</v>
      </c>
      <c r="C44" s="278">
        <v>2007.95</v>
      </c>
      <c r="D44" s="279">
        <v>2017.6499999999999</v>
      </c>
      <c r="E44" s="279">
        <v>1990.2999999999997</v>
      </c>
      <c r="F44" s="279">
        <v>1972.6499999999999</v>
      </c>
      <c r="G44" s="279">
        <v>1945.2999999999997</v>
      </c>
      <c r="H44" s="279">
        <v>2035.2999999999997</v>
      </c>
      <c r="I44" s="279">
        <v>2062.6499999999996</v>
      </c>
      <c r="J44" s="279">
        <v>2080.2999999999997</v>
      </c>
      <c r="K44" s="277">
        <v>2045</v>
      </c>
      <c r="L44" s="277">
        <v>2000</v>
      </c>
      <c r="M44" s="277">
        <v>24.169409999999999</v>
      </c>
    </row>
    <row r="45" spans="1:13">
      <c r="A45" s="268">
        <v>35</v>
      </c>
      <c r="B45" s="277" t="s">
        <v>307</v>
      </c>
      <c r="C45" s="278">
        <v>136.65</v>
      </c>
      <c r="D45" s="279">
        <v>136.33333333333334</v>
      </c>
      <c r="E45" s="279">
        <v>132.26666666666668</v>
      </c>
      <c r="F45" s="279">
        <v>127.88333333333333</v>
      </c>
      <c r="G45" s="279">
        <v>123.81666666666666</v>
      </c>
      <c r="H45" s="279">
        <v>140.7166666666667</v>
      </c>
      <c r="I45" s="279">
        <v>144.78333333333336</v>
      </c>
      <c r="J45" s="279">
        <v>149.16666666666671</v>
      </c>
      <c r="K45" s="277">
        <v>140.4</v>
      </c>
      <c r="L45" s="277">
        <v>131.94999999999999</v>
      </c>
      <c r="M45" s="277">
        <v>3.9212199999999999</v>
      </c>
    </row>
    <row r="46" spans="1:13">
      <c r="A46" s="268">
        <v>36</v>
      </c>
      <c r="B46" s="277" t="s">
        <v>309</v>
      </c>
      <c r="C46" s="278">
        <v>1159.25</v>
      </c>
      <c r="D46" s="279">
        <v>1166.75</v>
      </c>
      <c r="E46" s="279">
        <v>1142.5</v>
      </c>
      <c r="F46" s="279">
        <v>1125.75</v>
      </c>
      <c r="G46" s="279">
        <v>1101.5</v>
      </c>
      <c r="H46" s="279">
        <v>1183.5</v>
      </c>
      <c r="I46" s="279">
        <v>1207.75</v>
      </c>
      <c r="J46" s="279">
        <v>1224.5</v>
      </c>
      <c r="K46" s="277">
        <v>1191</v>
      </c>
      <c r="L46" s="277">
        <v>1150</v>
      </c>
      <c r="M46" s="277">
        <v>1.16439</v>
      </c>
    </row>
    <row r="47" spans="1:13">
      <c r="A47" s="268">
        <v>37</v>
      </c>
      <c r="B47" s="277" t="s">
        <v>308</v>
      </c>
      <c r="C47" s="278">
        <v>4243.25</v>
      </c>
      <c r="D47" s="279">
        <v>4262.083333333333</v>
      </c>
      <c r="E47" s="279">
        <v>4209.1666666666661</v>
      </c>
      <c r="F47" s="279">
        <v>4175.083333333333</v>
      </c>
      <c r="G47" s="279">
        <v>4122.1666666666661</v>
      </c>
      <c r="H47" s="279">
        <v>4296.1666666666661</v>
      </c>
      <c r="I47" s="279">
        <v>4349.0833333333321</v>
      </c>
      <c r="J47" s="279">
        <v>4383.1666666666661</v>
      </c>
      <c r="K47" s="277">
        <v>4315</v>
      </c>
      <c r="L47" s="277">
        <v>4228</v>
      </c>
      <c r="M47" s="277">
        <v>0.45938000000000001</v>
      </c>
    </row>
    <row r="48" spans="1:13">
      <c r="A48" s="268">
        <v>38</v>
      </c>
      <c r="B48" s="277" t="s">
        <v>310</v>
      </c>
      <c r="C48" s="278">
        <v>6827.7</v>
      </c>
      <c r="D48" s="279">
        <v>6863.1333333333341</v>
      </c>
      <c r="E48" s="279">
        <v>6736.3166666666684</v>
      </c>
      <c r="F48" s="279">
        <v>6644.9333333333343</v>
      </c>
      <c r="G48" s="279">
        <v>6518.1166666666686</v>
      </c>
      <c r="H48" s="279">
        <v>6954.5166666666682</v>
      </c>
      <c r="I48" s="279">
        <v>7081.3333333333339</v>
      </c>
      <c r="J48" s="279">
        <v>7172.7166666666681</v>
      </c>
      <c r="K48" s="277">
        <v>6989.95</v>
      </c>
      <c r="L48" s="277">
        <v>6771.75</v>
      </c>
      <c r="M48" s="277">
        <v>0.40022999999999997</v>
      </c>
    </row>
    <row r="49" spans="1:13">
      <c r="A49" s="268">
        <v>39</v>
      </c>
      <c r="B49" s="277" t="s">
        <v>226</v>
      </c>
      <c r="C49" s="278">
        <v>704.9</v>
      </c>
      <c r="D49" s="279">
        <v>703.1</v>
      </c>
      <c r="E49" s="279">
        <v>696.80000000000007</v>
      </c>
      <c r="F49" s="279">
        <v>688.7</v>
      </c>
      <c r="G49" s="279">
        <v>682.40000000000009</v>
      </c>
      <c r="H49" s="279">
        <v>711.2</v>
      </c>
      <c r="I49" s="279">
        <v>717.5</v>
      </c>
      <c r="J49" s="279">
        <v>725.6</v>
      </c>
      <c r="K49" s="277">
        <v>709.4</v>
      </c>
      <c r="L49" s="277">
        <v>695</v>
      </c>
      <c r="M49" s="277">
        <v>1.54552</v>
      </c>
    </row>
    <row r="50" spans="1:13">
      <c r="A50" s="268">
        <v>40</v>
      </c>
      <c r="B50" s="277" t="s">
        <v>53</v>
      </c>
      <c r="C50" s="278">
        <v>810.8</v>
      </c>
      <c r="D50" s="279">
        <v>814.93333333333339</v>
      </c>
      <c r="E50" s="279">
        <v>802.86666666666679</v>
      </c>
      <c r="F50" s="279">
        <v>794.93333333333339</v>
      </c>
      <c r="G50" s="279">
        <v>782.86666666666679</v>
      </c>
      <c r="H50" s="279">
        <v>822.86666666666679</v>
      </c>
      <c r="I50" s="279">
        <v>834.93333333333339</v>
      </c>
      <c r="J50" s="279">
        <v>842.86666666666679</v>
      </c>
      <c r="K50" s="277">
        <v>827</v>
      </c>
      <c r="L50" s="277">
        <v>807</v>
      </c>
      <c r="M50" s="277">
        <v>29.4175</v>
      </c>
    </row>
    <row r="51" spans="1:13">
      <c r="A51" s="268">
        <v>41</v>
      </c>
      <c r="B51" s="277" t="s">
        <v>311</v>
      </c>
      <c r="C51" s="278">
        <v>526.20000000000005</v>
      </c>
      <c r="D51" s="279">
        <v>526.73333333333335</v>
      </c>
      <c r="E51" s="279">
        <v>519.4666666666667</v>
      </c>
      <c r="F51" s="279">
        <v>512.73333333333335</v>
      </c>
      <c r="G51" s="279">
        <v>505.4666666666667</v>
      </c>
      <c r="H51" s="279">
        <v>533.4666666666667</v>
      </c>
      <c r="I51" s="279">
        <v>540.73333333333335</v>
      </c>
      <c r="J51" s="279">
        <v>547.4666666666667</v>
      </c>
      <c r="K51" s="277">
        <v>534</v>
      </c>
      <c r="L51" s="277">
        <v>520</v>
      </c>
      <c r="M51" s="277">
        <v>4.1152600000000001</v>
      </c>
    </row>
    <row r="52" spans="1:13">
      <c r="A52" s="268">
        <v>42</v>
      </c>
      <c r="B52" s="277" t="s">
        <v>55</v>
      </c>
      <c r="C52" s="278">
        <v>442.9</v>
      </c>
      <c r="D52" s="279">
        <v>442.61666666666662</v>
      </c>
      <c r="E52" s="279">
        <v>438.78333333333325</v>
      </c>
      <c r="F52" s="279">
        <v>434.66666666666663</v>
      </c>
      <c r="G52" s="279">
        <v>430.83333333333326</v>
      </c>
      <c r="H52" s="279">
        <v>446.73333333333323</v>
      </c>
      <c r="I52" s="279">
        <v>450.56666666666661</v>
      </c>
      <c r="J52" s="279">
        <v>454.68333333333322</v>
      </c>
      <c r="K52" s="277">
        <v>446.45</v>
      </c>
      <c r="L52" s="277">
        <v>438.5</v>
      </c>
      <c r="M52" s="277">
        <v>143.06532000000001</v>
      </c>
    </row>
    <row r="53" spans="1:13">
      <c r="A53" s="268">
        <v>43</v>
      </c>
      <c r="B53" s="277" t="s">
        <v>56</v>
      </c>
      <c r="C53" s="278">
        <v>3019.2</v>
      </c>
      <c r="D53" s="279">
        <v>3011.4666666666667</v>
      </c>
      <c r="E53" s="279">
        <v>2992.9833333333336</v>
      </c>
      <c r="F53" s="279">
        <v>2966.7666666666669</v>
      </c>
      <c r="G53" s="279">
        <v>2948.2833333333338</v>
      </c>
      <c r="H53" s="279">
        <v>3037.6833333333334</v>
      </c>
      <c r="I53" s="279">
        <v>3056.1666666666661</v>
      </c>
      <c r="J53" s="279">
        <v>3082.3833333333332</v>
      </c>
      <c r="K53" s="277">
        <v>3029.95</v>
      </c>
      <c r="L53" s="277">
        <v>2985.25</v>
      </c>
      <c r="M53" s="277">
        <v>6.8706899999999997</v>
      </c>
    </row>
    <row r="54" spans="1:13">
      <c r="A54" s="268">
        <v>44</v>
      </c>
      <c r="B54" s="277" t="s">
        <v>315</v>
      </c>
      <c r="C54" s="278">
        <v>192.3</v>
      </c>
      <c r="D54" s="279">
        <v>189.85</v>
      </c>
      <c r="E54" s="279">
        <v>185.39999999999998</v>
      </c>
      <c r="F54" s="279">
        <v>178.49999999999997</v>
      </c>
      <c r="G54" s="279">
        <v>174.04999999999995</v>
      </c>
      <c r="H54" s="279">
        <v>196.75</v>
      </c>
      <c r="I54" s="279">
        <v>201.2</v>
      </c>
      <c r="J54" s="279">
        <v>208.10000000000002</v>
      </c>
      <c r="K54" s="277">
        <v>194.3</v>
      </c>
      <c r="L54" s="277">
        <v>182.95</v>
      </c>
      <c r="M54" s="277">
        <v>18.908840000000001</v>
      </c>
    </row>
    <row r="55" spans="1:13">
      <c r="A55" s="268">
        <v>45</v>
      </c>
      <c r="B55" s="277" t="s">
        <v>316</v>
      </c>
      <c r="C55" s="278">
        <v>507.05</v>
      </c>
      <c r="D55" s="279">
        <v>508.48333333333335</v>
      </c>
      <c r="E55" s="279">
        <v>496.56666666666672</v>
      </c>
      <c r="F55" s="279">
        <v>486.08333333333337</v>
      </c>
      <c r="G55" s="279">
        <v>474.16666666666674</v>
      </c>
      <c r="H55" s="279">
        <v>518.9666666666667</v>
      </c>
      <c r="I55" s="279">
        <v>530.88333333333321</v>
      </c>
      <c r="J55" s="279">
        <v>541.36666666666667</v>
      </c>
      <c r="K55" s="277">
        <v>520.4</v>
      </c>
      <c r="L55" s="277">
        <v>498</v>
      </c>
      <c r="M55" s="277">
        <v>4.5019600000000004</v>
      </c>
    </row>
    <row r="56" spans="1:13">
      <c r="A56" s="268">
        <v>46</v>
      </c>
      <c r="B56" s="277" t="s">
        <v>58</v>
      </c>
      <c r="C56" s="278">
        <v>6007</v>
      </c>
      <c r="D56" s="279">
        <v>6040.25</v>
      </c>
      <c r="E56" s="279">
        <v>5956.85</v>
      </c>
      <c r="F56" s="279">
        <v>5906.7000000000007</v>
      </c>
      <c r="G56" s="279">
        <v>5823.3000000000011</v>
      </c>
      <c r="H56" s="279">
        <v>6090.4</v>
      </c>
      <c r="I56" s="279">
        <v>6173.7999999999993</v>
      </c>
      <c r="J56" s="279">
        <v>6223.9499999999989</v>
      </c>
      <c r="K56" s="277">
        <v>6123.65</v>
      </c>
      <c r="L56" s="277">
        <v>5990.1</v>
      </c>
      <c r="M56" s="277">
        <v>5.1925299999999996</v>
      </c>
    </row>
    <row r="57" spans="1:13">
      <c r="A57" s="268">
        <v>47</v>
      </c>
      <c r="B57" s="277" t="s">
        <v>232</v>
      </c>
      <c r="C57" s="278">
        <v>2486.6999999999998</v>
      </c>
      <c r="D57" s="279">
        <v>2497.6833333333329</v>
      </c>
      <c r="E57" s="279">
        <v>2465.3666666666659</v>
      </c>
      <c r="F57" s="279">
        <v>2444.0333333333328</v>
      </c>
      <c r="G57" s="279">
        <v>2411.7166666666658</v>
      </c>
      <c r="H57" s="279">
        <v>2519.016666666666</v>
      </c>
      <c r="I57" s="279">
        <v>2551.3333333333326</v>
      </c>
      <c r="J57" s="279">
        <v>2572.6666666666661</v>
      </c>
      <c r="K57" s="277">
        <v>2530</v>
      </c>
      <c r="L57" s="277">
        <v>2476.35</v>
      </c>
      <c r="M57" s="277">
        <v>0.10284</v>
      </c>
    </row>
    <row r="58" spans="1:13">
      <c r="A58" s="268">
        <v>48</v>
      </c>
      <c r="B58" s="277" t="s">
        <v>59</v>
      </c>
      <c r="C58" s="278">
        <v>3471.95</v>
      </c>
      <c r="D58" s="279">
        <v>3481.7166666666667</v>
      </c>
      <c r="E58" s="279">
        <v>3446.4333333333334</v>
      </c>
      <c r="F58" s="279">
        <v>3420.9166666666665</v>
      </c>
      <c r="G58" s="279">
        <v>3385.6333333333332</v>
      </c>
      <c r="H58" s="279">
        <v>3507.2333333333336</v>
      </c>
      <c r="I58" s="279">
        <v>3542.5166666666673</v>
      </c>
      <c r="J58" s="279">
        <v>3568.0333333333338</v>
      </c>
      <c r="K58" s="277">
        <v>3517</v>
      </c>
      <c r="L58" s="277">
        <v>3456.2</v>
      </c>
      <c r="M58" s="277">
        <v>27.811959999999999</v>
      </c>
    </row>
    <row r="59" spans="1:13">
      <c r="A59" s="268">
        <v>49</v>
      </c>
      <c r="B59" s="277" t="s">
        <v>60</v>
      </c>
      <c r="C59" s="278">
        <v>1381.2</v>
      </c>
      <c r="D59" s="279">
        <v>1376.3500000000001</v>
      </c>
      <c r="E59" s="279">
        <v>1363.0500000000002</v>
      </c>
      <c r="F59" s="279">
        <v>1344.9</v>
      </c>
      <c r="G59" s="279">
        <v>1331.6000000000001</v>
      </c>
      <c r="H59" s="279">
        <v>1394.5000000000002</v>
      </c>
      <c r="I59" s="279">
        <v>1407.8</v>
      </c>
      <c r="J59" s="279">
        <v>1425.9500000000003</v>
      </c>
      <c r="K59" s="277">
        <v>1389.65</v>
      </c>
      <c r="L59" s="277">
        <v>1358.2</v>
      </c>
      <c r="M59" s="277">
        <v>3.7594799999999999</v>
      </c>
    </row>
    <row r="60" spans="1:13" ht="12" customHeight="1">
      <c r="A60" s="268">
        <v>50</v>
      </c>
      <c r="B60" s="277" t="s">
        <v>317</v>
      </c>
      <c r="C60" s="278">
        <v>112.55</v>
      </c>
      <c r="D60" s="279">
        <v>112.53333333333335</v>
      </c>
      <c r="E60" s="279">
        <v>111.06666666666669</v>
      </c>
      <c r="F60" s="279">
        <v>109.58333333333334</v>
      </c>
      <c r="G60" s="279">
        <v>108.11666666666669</v>
      </c>
      <c r="H60" s="279">
        <v>114.01666666666669</v>
      </c>
      <c r="I60" s="279">
        <v>115.48333333333336</v>
      </c>
      <c r="J60" s="279">
        <v>116.9666666666667</v>
      </c>
      <c r="K60" s="277">
        <v>114</v>
      </c>
      <c r="L60" s="277">
        <v>111.05</v>
      </c>
      <c r="M60" s="277">
        <v>4.6093299999999999</v>
      </c>
    </row>
    <row r="61" spans="1:13">
      <c r="A61" s="268">
        <v>51</v>
      </c>
      <c r="B61" s="277" t="s">
        <v>318</v>
      </c>
      <c r="C61" s="278">
        <v>158.9</v>
      </c>
      <c r="D61" s="279">
        <v>158.04999999999998</v>
      </c>
      <c r="E61" s="279">
        <v>154.19999999999996</v>
      </c>
      <c r="F61" s="279">
        <v>149.49999999999997</v>
      </c>
      <c r="G61" s="279">
        <v>145.64999999999995</v>
      </c>
      <c r="H61" s="279">
        <v>162.74999999999997</v>
      </c>
      <c r="I61" s="279">
        <v>166.6</v>
      </c>
      <c r="J61" s="279">
        <v>171.29999999999998</v>
      </c>
      <c r="K61" s="277">
        <v>161.9</v>
      </c>
      <c r="L61" s="277">
        <v>153.35</v>
      </c>
      <c r="M61" s="277">
        <v>21.127659999999999</v>
      </c>
    </row>
    <row r="62" spans="1:13">
      <c r="A62" s="268">
        <v>52</v>
      </c>
      <c r="B62" s="277" t="s">
        <v>233</v>
      </c>
      <c r="C62" s="278">
        <v>305.3</v>
      </c>
      <c r="D62" s="279">
        <v>304.98333333333329</v>
      </c>
      <c r="E62" s="279">
        <v>300.96666666666658</v>
      </c>
      <c r="F62" s="279">
        <v>296.63333333333327</v>
      </c>
      <c r="G62" s="279">
        <v>292.61666666666656</v>
      </c>
      <c r="H62" s="279">
        <v>309.31666666666661</v>
      </c>
      <c r="I62" s="279">
        <v>313.33333333333337</v>
      </c>
      <c r="J62" s="279">
        <v>317.66666666666663</v>
      </c>
      <c r="K62" s="277">
        <v>309</v>
      </c>
      <c r="L62" s="277">
        <v>300.64999999999998</v>
      </c>
      <c r="M62" s="277">
        <v>67.861149999999995</v>
      </c>
    </row>
    <row r="63" spans="1:13">
      <c r="A63" s="268">
        <v>53</v>
      </c>
      <c r="B63" s="277" t="s">
        <v>61</v>
      </c>
      <c r="C63" s="278">
        <v>45.6</v>
      </c>
      <c r="D63" s="279">
        <v>45.800000000000004</v>
      </c>
      <c r="E63" s="279">
        <v>45.300000000000011</v>
      </c>
      <c r="F63" s="279">
        <v>45.000000000000007</v>
      </c>
      <c r="G63" s="279">
        <v>44.500000000000014</v>
      </c>
      <c r="H63" s="279">
        <v>46.100000000000009</v>
      </c>
      <c r="I63" s="279">
        <v>46.599999999999994</v>
      </c>
      <c r="J63" s="279">
        <v>46.900000000000006</v>
      </c>
      <c r="K63" s="277">
        <v>46.3</v>
      </c>
      <c r="L63" s="277">
        <v>45.5</v>
      </c>
      <c r="M63" s="277">
        <v>121.33544000000001</v>
      </c>
    </row>
    <row r="64" spans="1:13">
      <c r="A64" s="268">
        <v>54</v>
      </c>
      <c r="B64" s="277" t="s">
        <v>62</v>
      </c>
      <c r="C64" s="278">
        <v>45.35</v>
      </c>
      <c r="D64" s="279">
        <v>45.583333333333336</v>
      </c>
      <c r="E64" s="279">
        <v>44.766666666666673</v>
      </c>
      <c r="F64" s="279">
        <v>44.183333333333337</v>
      </c>
      <c r="G64" s="279">
        <v>43.366666666666674</v>
      </c>
      <c r="H64" s="279">
        <v>46.166666666666671</v>
      </c>
      <c r="I64" s="279">
        <v>46.983333333333334</v>
      </c>
      <c r="J64" s="279">
        <v>47.56666666666667</v>
      </c>
      <c r="K64" s="277">
        <v>46.4</v>
      </c>
      <c r="L64" s="277">
        <v>45</v>
      </c>
      <c r="M64" s="277">
        <v>28.884309999999999</v>
      </c>
    </row>
    <row r="65" spans="1:13">
      <c r="A65" s="268">
        <v>55</v>
      </c>
      <c r="B65" s="277" t="s">
        <v>312</v>
      </c>
      <c r="C65" s="278">
        <v>1518.7</v>
      </c>
      <c r="D65" s="279">
        <v>1529.5833333333333</v>
      </c>
      <c r="E65" s="279">
        <v>1497.1166666666666</v>
      </c>
      <c r="F65" s="279">
        <v>1475.5333333333333</v>
      </c>
      <c r="G65" s="279">
        <v>1443.0666666666666</v>
      </c>
      <c r="H65" s="279">
        <v>1551.1666666666665</v>
      </c>
      <c r="I65" s="279">
        <v>1583.6333333333332</v>
      </c>
      <c r="J65" s="279">
        <v>1605.2166666666665</v>
      </c>
      <c r="K65" s="277">
        <v>1562.05</v>
      </c>
      <c r="L65" s="277">
        <v>1508</v>
      </c>
      <c r="M65" s="277">
        <v>0.29304999999999998</v>
      </c>
    </row>
    <row r="66" spans="1:13">
      <c r="A66" s="268">
        <v>56</v>
      </c>
      <c r="B66" s="277" t="s">
        <v>63</v>
      </c>
      <c r="C66" s="278">
        <v>1330.15</v>
      </c>
      <c r="D66" s="279">
        <v>1331.5500000000002</v>
      </c>
      <c r="E66" s="279">
        <v>1314.6500000000003</v>
      </c>
      <c r="F66" s="279">
        <v>1299.1500000000001</v>
      </c>
      <c r="G66" s="279">
        <v>1282.2500000000002</v>
      </c>
      <c r="H66" s="279">
        <v>1347.0500000000004</v>
      </c>
      <c r="I66" s="279">
        <v>1363.95</v>
      </c>
      <c r="J66" s="279">
        <v>1379.4500000000005</v>
      </c>
      <c r="K66" s="277">
        <v>1348.45</v>
      </c>
      <c r="L66" s="277">
        <v>1316.05</v>
      </c>
      <c r="M66" s="277">
        <v>5.9583700000000004</v>
      </c>
    </row>
    <row r="67" spans="1:13">
      <c r="A67" s="268">
        <v>57</v>
      </c>
      <c r="B67" s="277" t="s">
        <v>320</v>
      </c>
      <c r="C67" s="278">
        <v>5945.7</v>
      </c>
      <c r="D67" s="279">
        <v>5971.9000000000005</v>
      </c>
      <c r="E67" s="279">
        <v>5903.8000000000011</v>
      </c>
      <c r="F67" s="279">
        <v>5861.9000000000005</v>
      </c>
      <c r="G67" s="279">
        <v>5793.8000000000011</v>
      </c>
      <c r="H67" s="279">
        <v>6013.8000000000011</v>
      </c>
      <c r="I67" s="279">
        <v>6081.9000000000015</v>
      </c>
      <c r="J67" s="279">
        <v>6123.8000000000011</v>
      </c>
      <c r="K67" s="277">
        <v>6040</v>
      </c>
      <c r="L67" s="277">
        <v>5930</v>
      </c>
      <c r="M67" s="277">
        <v>8.9929999999999996E-2</v>
      </c>
    </row>
    <row r="68" spans="1:13">
      <c r="A68" s="268">
        <v>58</v>
      </c>
      <c r="B68" s="277" t="s">
        <v>234</v>
      </c>
      <c r="C68" s="278">
        <v>1424.4</v>
      </c>
      <c r="D68" s="279">
        <v>1440.1499999999999</v>
      </c>
      <c r="E68" s="279">
        <v>1398.2999999999997</v>
      </c>
      <c r="F68" s="279">
        <v>1372.1999999999998</v>
      </c>
      <c r="G68" s="279">
        <v>1330.3499999999997</v>
      </c>
      <c r="H68" s="279">
        <v>1466.2499999999998</v>
      </c>
      <c r="I68" s="279">
        <v>1508.0999999999997</v>
      </c>
      <c r="J68" s="279">
        <v>1534.1999999999998</v>
      </c>
      <c r="K68" s="277">
        <v>1482</v>
      </c>
      <c r="L68" s="277">
        <v>1414.05</v>
      </c>
      <c r="M68" s="277">
        <v>2.4135499999999999</v>
      </c>
    </row>
    <row r="69" spans="1:13">
      <c r="A69" s="268">
        <v>59</v>
      </c>
      <c r="B69" s="277" t="s">
        <v>321</v>
      </c>
      <c r="C69" s="278">
        <v>314.10000000000002</v>
      </c>
      <c r="D69" s="279">
        <v>313.7166666666667</v>
      </c>
      <c r="E69" s="279">
        <v>311.68333333333339</v>
      </c>
      <c r="F69" s="279">
        <v>309.26666666666671</v>
      </c>
      <c r="G69" s="279">
        <v>307.23333333333341</v>
      </c>
      <c r="H69" s="279">
        <v>316.13333333333338</v>
      </c>
      <c r="I69" s="279">
        <v>318.16666666666669</v>
      </c>
      <c r="J69" s="279">
        <v>320.58333333333337</v>
      </c>
      <c r="K69" s="277">
        <v>315.75</v>
      </c>
      <c r="L69" s="277">
        <v>311.3</v>
      </c>
      <c r="M69" s="277">
        <v>3.2573099999999999</v>
      </c>
    </row>
    <row r="70" spans="1:13">
      <c r="A70" s="268">
        <v>60</v>
      </c>
      <c r="B70" s="277" t="s">
        <v>65</v>
      </c>
      <c r="C70" s="278">
        <v>103.55</v>
      </c>
      <c r="D70" s="279">
        <v>103.61666666666667</v>
      </c>
      <c r="E70" s="279">
        <v>102.33333333333334</v>
      </c>
      <c r="F70" s="279">
        <v>101.11666666666667</v>
      </c>
      <c r="G70" s="279">
        <v>99.833333333333343</v>
      </c>
      <c r="H70" s="279">
        <v>104.83333333333334</v>
      </c>
      <c r="I70" s="279">
        <v>106.11666666666667</v>
      </c>
      <c r="J70" s="279">
        <v>107.33333333333334</v>
      </c>
      <c r="K70" s="277">
        <v>104.9</v>
      </c>
      <c r="L70" s="277">
        <v>102.4</v>
      </c>
      <c r="M70" s="277">
        <v>72.404610000000005</v>
      </c>
    </row>
    <row r="71" spans="1:13">
      <c r="A71" s="268">
        <v>61</v>
      </c>
      <c r="B71" s="277" t="s">
        <v>313</v>
      </c>
      <c r="C71" s="278">
        <v>639.54999999999995</v>
      </c>
      <c r="D71" s="279">
        <v>637.73333333333335</v>
      </c>
      <c r="E71" s="279">
        <v>627.61666666666667</v>
      </c>
      <c r="F71" s="279">
        <v>615.68333333333328</v>
      </c>
      <c r="G71" s="279">
        <v>605.56666666666661</v>
      </c>
      <c r="H71" s="279">
        <v>649.66666666666674</v>
      </c>
      <c r="I71" s="279">
        <v>659.78333333333353</v>
      </c>
      <c r="J71" s="279">
        <v>671.71666666666681</v>
      </c>
      <c r="K71" s="277">
        <v>647.85</v>
      </c>
      <c r="L71" s="277">
        <v>625.79999999999995</v>
      </c>
      <c r="M71" s="277">
        <v>1.8005500000000001</v>
      </c>
    </row>
    <row r="72" spans="1:13">
      <c r="A72" s="268">
        <v>62</v>
      </c>
      <c r="B72" s="277" t="s">
        <v>66</v>
      </c>
      <c r="C72" s="278">
        <v>577.95000000000005</v>
      </c>
      <c r="D72" s="279">
        <v>580.80000000000007</v>
      </c>
      <c r="E72" s="279">
        <v>573.65000000000009</v>
      </c>
      <c r="F72" s="279">
        <v>569.35</v>
      </c>
      <c r="G72" s="279">
        <v>562.20000000000005</v>
      </c>
      <c r="H72" s="279">
        <v>585.10000000000014</v>
      </c>
      <c r="I72" s="279">
        <v>592.25</v>
      </c>
      <c r="J72" s="279">
        <v>596.55000000000018</v>
      </c>
      <c r="K72" s="277">
        <v>587.95000000000005</v>
      </c>
      <c r="L72" s="277">
        <v>576.5</v>
      </c>
      <c r="M72" s="277">
        <v>5.15252</v>
      </c>
    </row>
    <row r="73" spans="1:13">
      <c r="A73" s="268">
        <v>63</v>
      </c>
      <c r="B73" s="277" t="s">
        <v>67</v>
      </c>
      <c r="C73" s="278">
        <v>478.65</v>
      </c>
      <c r="D73" s="279">
        <v>477.09999999999997</v>
      </c>
      <c r="E73" s="279">
        <v>470.59999999999991</v>
      </c>
      <c r="F73" s="279">
        <v>462.54999999999995</v>
      </c>
      <c r="G73" s="279">
        <v>456.0499999999999</v>
      </c>
      <c r="H73" s="279">
        <v>485.14999999999992</v>
      </c>
      <c r="I73" s="279">
        <v>491.65000000000003</v>
      </c>
      <c r="J73" s="279">
        <v>499.69999999999993</v>
      </c>
      <c r="K73" s="277">
        <v>483.6</v>
      </c>
      <c r="L73" s="277">
        <v>469.05</v>
      </c>
      <c r="M73" s="277">
        <v>11.813929999999999</v>
      </c>
    </row>
    <row r="74" spans="1:13">
      <c r="A74" s="268">
        <v>64</v>
      </c>
      <c r="B74" s="277" t="s">
        <v>1045</v>
      </c>
      <c r="C74" s="278">
        <v>9906.2999999999993</v>
      </c>
      <c r="D74" s="279">
        <v>9933.1</v>
      </c>
      <c r="E74" s="279">
        <v>9703.2000000000007</v>
      </c>
      <c r="F74" s="279">
        <v>9500.1</v>
      </c>
      <c r="G74" s="279">
        <v>9270.2000000000007</v>
      </c>
      <c r="H74" s="279">
        <v>10136.200000000001</v>
      </c>
      <c r="I74" s="279">
        <v>10366.099999999999</v>
      </c>
      <c r="J74" s="279">
        <v>10569.2</v>
      </c>
      <c r="K74" s="277">
        <v>10163</v>
      </c>
      <c r="L74" s="277">
        <v>9730</v>
      </c>
      <c r="M74" s="277">
        <v>6.658E-2</v>
      </c>
    </row>
    <row r="75" spans="1:13">
      <c r="A75" s="268">
        <v>65</v>
      </c>
      <c r="B75" s="277" t="s">
        <v>69</v>
      </c>
      <c r="C75" s="278">
        <v>479</v>
      </c>
      <c r="D75" s="279">
        <v>478.45</v>
      </c>
      <c r="E75" s="279">
        <v>474.54999999999995</v>
      </c>
      <c r="F75" s="279">
        <v>470.09999999999997</v>
      </c>
      <c r="G75" s="279">
        <v>466.19999999999993</v>
      </c>
      <c r="H75" s="279">
        <v>482.9</v>
      </c>
      <c r="I75" s="279">
        <v>486.79999999999995</v>
      </c>
      <c r="J75" s="279">
        <v>491.25</v>
      </c>
      <c r="K75" s="277">
        <v>482.35</v>
      </c>
      <c r="L75" s="277">
        <v>474</v>
      </c>
      <c r="M75" s="277">
        <v>134.97202999999999</v>
      </c>
    </row>
    <row r="76" spans="1:13" s="16" customFormat="1">
      <c r="A76" s="268">
        <v>66</v>
      </c>
      <c r="B76" s="277" t="s">
        <v>70</v>
      </c>
      <c r="C76" s="278">
        <v>35.15</v>
      </c>
      <c r="D76" s="279">
        <v>35.283333333333331</v>
      </c>
      <c r="E76" s="279">
        <v>34.86666666666666</v>
      </c>
      <c r="F76" s="279">
        <v>34.583333333333329</v>
      </c>
      <c r="G76" s="279">
        <v>34.166666666666657</v>
      </c>
      <c r="H76" s="279">
        <v>35.566666666666663</v>
      </c>
      <c r="I76" s="279">
        <v>35.983333333333334</v>
      </c>
      <c r="J76" s="279">
        <v>36.266666666666666</v>
      </c>
      <c r="K76" s="277">
        <v>35.700000000000003</v>
      </c>
      <c r="L76" s="277">
        <v>35</v>
      </c>
      <c r="M76" s="277">
        <v>199.62862999999999</v>
      </c>
    </row>
    <row r="77" spans="1:13" s="16" customFormat="1">
      <c r="A77" s="268">
        <v>67</v>
      </c>
      <c r="B77" s="277" t="s">
        <v>71</v>
      </c>
      <c r="C77" s="278">
        <v>442.2</v>
      </c>
      <c r="D77" s="279">
        <v>439.86666666666662</v>
      </c>
      <c r="E77" s="279">
        <v>434.88333333333321</v>
      </c>
      <c r="F77" s="279">
        <v>427.56666666666661</v>
      </c>
      <c r="G77" s="279">
        <v>422.5833333333332</v>
      </c>
      <c r="H77" s="279">
        <v>447.18333333333322</v>
      </c>
      <c r="I77" s="279">
        <v>452.16666666666669</v>
      </c>
      <c r="J77" s="279">
        <v>459.48333333333323</v>
      </c>
      <c r="K77" s="277">
        <v>444.85</v>
      </c>
      <c r="L77" s="277">
        <v>432.55</v>
      </c>
      <c r="M77" s="277">
        <v>44.31118</v>
      </c>
    </row>
    <row r="78" spans="1:13" s="16" customFormat="1">
      <c r="A78" s="268">
        <v>68</v>
      </c>
      <c r="B78" s="277" t="s">
        <v>322</v>
      </c>
      <c r="C78" s="278">
        <v>709.25</v>
      </c>
      <c r="D78" s="279">
        <v>712.80000000000007</v>
      </c>
      <c r="E78" s="279">
        <v>701.20000000000016</v>
      </c>
      <c r="F78" s="279">
        <v>693.15000000000009</v>
      </c>
      <c r="G78" s="279">
        <v>681.55000000000018</v>
      </c>
      <c r="H78" s="279">
        <v>720.85000000000014</v>
      </c>
      <c r="I78" s="279">
        <v>732.45</v>
      </c>
      <c r="J78" s="279">
        <v>740.50000000000011</v>
      </c>
      <c r="K78" s="277">
        <v>724.4</v>
      </c>
      <c r="L78" s="277">
        <v>704.75</v>
      </c>
      <c r="M78" s="277">
        <v>1.39602</v>
      </c>
    </row>
    <row r="79" spans="1:13" s="16" customFormat="1">
      <c r="A79" s="268">
        <v>69</v>
      </c>
      <c r="B79" s="277" t="s">
        <v>324</v>
      </c>
      <c r="C79" s="278">
        <v>152.35</v>
      </c>
      <c r="D79" s="279">
        <v>152.98333333333332</v>
      </c>
      <c r="E79" s="279">
        <v>150.41666666666663</v>
      </c>
      <c r="F79" s="279">
        <v>148.48333333333332</v>
      </c>
      <c r="G79" s="279">
        <v>145.91666666666663</v>
      </c>
      <c r="H79" s="279">
        <v>154.91666666666663</v>
      </c>
      <c r="I79" s="279">
        <v>157.48333333333329</v>
      </c>
      <c r="J79" s="279">
        <v>159.41666666666663</v>
      </c>
      <c r="K79" s="277">
        <v>155.55000000000001</v>
      </c>
      <c r="L79" s="277">
        <v>151.05000000000001</v>
      </c>
      <c r="M79" s="277">
        <v>8.6849600000000002</v>
      </c>
    </row>
    <row r="80" spans="1:13" s="16" customFormat="1">
      <c r="A80" s="268">
        <v>70</v>
      </c>
      <c r="B80" s="277" t="s">
        <v>325</v>
      </c>
      <c r="C80" s="278">
        <v>2806.15</v>
      </c>
      <c r="D80" s="279">
        <v>2808.5166666666664</v>
      </c>
      <c r="E80" s="279">
        <v>2767.0333333333328</v>
      </c>
      <c r="F80" s="279">
        <v>2727.9166666666665</v>
      </c>
      <c r="G80" s="279">
        <v>2686.4333333333329</v>
      </c>
      <c r="H80" s="279">
        <v>2847.6333333333328</v>
      </c>
      <c r="I80" s="279">
        <v>2889.1166666666663</v>
      </c>
      <c r="J80" s="279">
        <v>2928.2333333333327</v>
      </c>
      <c r="K80" s="277">
        <v>2850</v>
      </c>
      <c r="L80" s="277">
        <v>2769.4</v>
      </c>
      <c r="M80" s="277">
        <v>0.25917000000000001</v>
      </c>
    </row>
    <row r="81" spans="1:13" s="16" customFormat="1">
      <c r="A81" s="268">
        <v>71</v>
      </c>
      <c r="B81" s="277" t="s">
        <v>326</v>
      </c>
      <c r="C81" s="278">
        <v>654.45000000000005</v>
      </c>
      <c r="D81" s="279">
        <v>660.69999999999993</v>
      </c>
      <c r="E81" s="279">
        <v>646.34999999999991</v>
      </c>
      <c r="F81" s="279">
        <v>638.25</v>
      </c>
      <c r="G81" s="279">
        <v>623.9</v>
      </c>
      <c r="H81" s="279">
        <v>668.79999999999984</v>
      </c>
      <c r="I81" s="279">
        <v>683.15</v>
      </c>
      <c r="J81" s="279">
        <v>691.24999999999977</v>
      </c>
      <c r="K81" s="277">
        <v>675.05</v>
      </c>
      <c r="L81" s="277">
        <v>652.6</v>
      </c>
      <c r="M81" s="277">
        <v>1.05531</v>
      </c>
    </row>
    <row r="82" spans="1:13" s="16" customFormat="1">
      <c r="A82" s="268">
        <v>72</v>
      </c>
      <c r="B82" s="277" t="s">
        <v>327</v>
      </c>
      <c r="C82" s="278">
        <v>68.099999999999994</v>
      </c>
      <c r="D82" s="279">
        <v>68.333333333333329</v>
      </c>
      <c r="E82" s="279">
        <v>67.266666666666652</v>
      </c>
      <c r="F82" s="279">
        <v>66.433333333333323</v>
      </c>
      <c r="G82" s="279">
        <v>65.366666666666646</v>
      </c>
      <c r="H82" s="279">
        <v>69.166666666666657</v>
      </c>
      <c r="I82" s="279">
        <v>70.233333333333348</v>
      </c>
      <c r="J82" s="279">
        <v>71.066666666666663</v>
      </c>
      <c r="K82" s="277">
        <v>69.400000000000006</v>
      </c>
      <c r="L82" s="277">
        <v>67.5</v>
      </c>
      <c r="M82" s="277">
        <v>10.170669999999999</v>
      </c>
    </row>
    <row r="83" spans="1:13" s="16" customFormat="1">
      <c r="A83" s="268">
        <v>73</v>
      </c>
      <c r="B83" s="277" t="s">
        <v>72</v>
      </c>
      <c r="C83" s="278">
        <v>12963.25</v>
      </c>
      <c r="D83" s="279">
        <v>12936.15</v>
      </c>
      <c r="E83" s="279">
        <v>12792.3</v>
      </c>
      <c r="F83" s="279">
        <v>12621.35</v>
      </c>
      <c r="G83" s="279">
        <v>12477.5</v>
      </c>
      <c r="H83" s="279">
        <v>13107.099999999999</v>
      </c>
      <c r="I83" s="279">
        <v>13250.95</v>
      </c>
      <c r="J83" s="279">
        <v>13421.899999999998</v>
      </c>
      <c r="K83" s="277">
        <v>13080</v>
      </c>
      <c r="L83" s="277">
        <v>12765.2</v>
      </c>
      <c r="M83" s="277">
        <v>0.96565999999999996</v>
      </c>
    </row>
    <row r="84" spans="1:13" s="16" customFormat="1">
      <c r="A84" s="268">
        <v>74</v>
      </c>
      <c r="B84" s="277" t="s">
        <v>74</v>
      </c>
      <c r="C84" s="278">
        <v>415.6</v>
      </c>
      <c r="D84" s="279">
        <v>415.38333333333338</v>
      </c>
      <c r="E84" s="279">
        <v>411.76666666666677</v>
      </c>
      <c r="F84" s="279">
        <v>407.93333333333339</v>
      </c>
      <c r="G84" s="279">
        <v>404.31666666666678</v>
      </c>
      <c r="H84" s="279">
        <v>419.21666666666675</v>
      </c>
      <c r="I84" s="279">
        <v>422.83333333333343</v>
      </c>
      <c r="J84" s="279">
        <v>426.66666666666674</v>
      </c>
      <c r="K84" s="277">
        <v>419</v>
      </c>
      <c r="L84" s="277">
        <v>411.55</v>
      </c>
      <c r="M84" s="277">
        <v>68.548339999999996</v>
      </c>
    </row>
    <row r="85" spans="1:13" s="16" customFormat="1">
      <c r="A85" s="268">
        <v>75</v>
      </c>
      <c r="B85" s="277" t="s">
        <v>328</v>
      </c>
      <c r="C85" s="278">
        <v>169.05</v>
      </c>
      <c r="D85" s="279">
        <v>168.86666666666667</v>
      </c>
      <c r="E85" s="279">
        <v>166.18333333333334</v>
      </c>
      <c r="F85" s="279">
        <v>163.31666666666666</v>
      </c>
      <c r="G85" s="279">
        <v>160.63333333333333</v>
      </c>
      <c r="H85" s="279">
        <v>171.73333333333335</v>
      </c>
      <c r="I85" s="279">
        <v>174.41666666666669</v>
      </c>
      <c r="J85" s="279">
        <v>177.28333333333336</v>
      </c>
      <c r="K85" s="277">
        <v>171.55</v>
      </c>
      <c r="L85" s="277">
        <v>166</v>
      </c>
      <c r="M85" s="277">
        <v>3.95045</v>
      </c>
    </row>
    <row r="86" spans="1:13" s="16" customFormat="1">
      <c r="A86" s="268">
        <v>76</v>
      </c>
      <c r="B86" s="277" t="s">
        <v>75</v>
      </c>
      <c r="C86" s="278">
        <v>3815.65</v>
      </c>
      <c r="D86" s="279">
        <v>3825.1166666666668</v>
      </c>
      <c r="E86" s="279">
        <v>3759.2833333333338</v>
      </c>
      <c r="F86" s="279">
        <v>3702.916666666667</v>
      </c>
      <c r="G86" s="279">
        <v>3637.0833333333339</v>
      </c>
      <c r="H86" s="279">
        <v>3881.4833333333336</v>
      </c>
      <c r="I86" s="279">
        <v>3947.3166666666666</v>
      </c>
      <c r="J86" s="279">
        <v>4003.6833333333334</v>
      </c>
      <c r="K86" s="277">
        <v>3890.95</v>
      </c>
      <c r="L86" s="277">
        <v>3768.75</v>
      </c>
      <c r="M86" s="277">
        <v>7.4100999999999999</v>
      </c>
    </row>
    <row r="87" spans="1:13" s="16" customFormat="1">
      <c r="A87" s="268">
        <v>77</v>
      </c>
      <c r="B87" s="277" t="s">
        <v>314</v>
      </c>
      <c r="C87" s="278">
        <v>577.6</v>
      </c>
      <c r="D87" s="279">
        <v>581.0333333333333</v>
      </c>
      <c r="E87" s="279">
        <v>571.06666666666661</v>
      </c>
      <c r="F87" s="279">
        <v>564.5333333333333</v>
      </c>
      <c r="G87" s="279">
        <v>554.56666666666661</v>
      </c>
      <c r="H87" s="279">
        <v>587.56666666666661</v>
      </c>
      <c r="I87" s="279">
        <v>597.5333333333333</v>
      </c>
      <c r="J87" s="279">
        <v>604.06666666666661</v>
      </c>
      <c r="K87" s="277">
        <v>591</v>
      </c>
      <c r="L87" s="277">
        <v>574.5</v>
      </c>
      <c r="M87" s="277">
        <v>4.0747099999999996</v>
      </c>
    </row>
    <row r="88" spans="1:13" s="16" customFormat="1">
      <c r="A88" s="268">
        <v>78</v>
      </c>
      <c r="B88" s="277" t="s">
        <v>323</v>
      </c>
      <c r="C88" s="278">
        <v>194</v>
      </c>
      <c r="D88" s="279">
        <v>196.66666666666666</v>
      </c>
      <c r="E88" s="279">
        <v>189.33333333333331</v>
      </c>
      <c r="F88" s="279">
        <v>184.66666666666666</v>
      </c>
      <c r="G88" s="279">
        <v>177.33333333333331</v>
      </c>
      <c r="H88" s="279">
        <v>201.33333333333331</v>
      </c>
      <c r="I88" s="279">
        <v>208.66666666666663</v>
      </c>
      <c r="J88" s="279">
        <v>213.33333333333331</v>
      </c>
      <c r="K88" s="277">
        <v>204</v>
      </c>
      <c r="L88" s="277">
        <v>192</v>
      </c>
      <c r="M88" s="277">
        <v>42.368589999999998</v>
      </c>
    </row>
    <row r="89" spans="1:13" s="16" customFormat="1">
      <c r="A89" s="268">
        <v>79</v>
      </c>
      <c r="B89" s="277" t="s">
        <v>76</v>
      </c>
      <c r="C89" s="278">
        <v>393.7</v>
      </c>
      <c r="D89" s="279">
        <v>391.56666666666661</v>
      </c>
      <c r="E89" s="279">
        <v>386.53333333333319</v>
      </c>
      <c r="F89" s="279">
        <v>379.36666666666656</v>
      </c>
      <c r="G89" s="279">
        <v>374.33333333333314</v>
      </c>
      <c r="H89" s="279">
        <v>398.73333333333323</v>
      </c>
      <c r="I89" s="279">
        <v>403.76666666666665</v>
      </c>
      <c r="J89" s="279">
        <v>410.93333333333328</v>
      </c>
      <c r="K89" s="277">
        <v>396.6</v>
      </c>
      <c r="L89" s="277">
        <v>384.4</v>
      </c>
      <c r="M89" s="277">
        <v>63.23433</v>
      </c>
    </row>
    <row r="90" spans="1:13" s="16" customFormat="1">
      <c r="A90" s="268">
        <v>80</v>
      </c>
      <c r="B90" s="277" t="s">
        <v>77</v>
      </c>
      <c r="C90" s="278">
        <v>99.6</v>
      </c>
      <c r="D90" s="279">
        <v>99.683333333333323</v>
      </c>
      <c r="E90" s="279">
        <v>99.066666666666649</v>
      </c>
      <c r="F90" s="279">
        <v>98.533333333333331</v>
      </c>
      <c r="G90" s="279">
        <v>97.916666666666657</v>
      </c>
      <c r="H90" s="279">
        <v>100.21666666666664</v>
      </c>
      <c r="I90" s="279">
        <v>100.83333333333331</v>
      </c>
      <c r="J90" s="279">
        <v>101.36666666666663</v>
      </c>
      <c r="K90" s="277">
        <v>100.3</v>
      </c>
      <c r="L90" s="277">
        <v>99.15</v>
      </c>
      <c r="M90" s="277">
        <v>19.821619999999999</v>
      </c>
    </row>
    <row r="91" spans="1:13" s="16" customFormat="1">
      <c r="A91" s="268">
        <v>81</v>
      </c>
      <c r="B91" s="277" t="s">
        <v>332</v>
      </c>
      <c r="C91" s="278">
        <v>434.85</v>
      </c>
      <c r="D91" s="279">
        <v>437.7166666666667</v>
      </c>
      <c r="E91" s="279">
        <v>427.43333333333339</v>
      </c>
      <c r="F91" s="279">
        <v>420.01666666666671</v>
      </c>
      <c r="G91" s="279">
        <v>409.73333333333341</v>
      </c>
      <c r="H91" s="279">
        <v>445.13333333333338</v>
      </c>
      <c r="I91" s="279">
        <v>455.41666666666669</v>
      </c>
      <c r="J91" s="279">
        <v>462.83333333333337</v>
      </c>
      <c r="K91" s="277">
        <v>448</v>
      </c>
      <c r="L91" s="277">
        <v>430.3</v>
      </c>
      <c r="M91" s="277">
        <v>9.0398999999999994</v>
      </c>
    </row>
    <row r="92" spans="1:13" s="16" customFormat="1">
      <c r="A92" s="268">
        <v>82</v>
      </c>
      <c r="B92" s="277" t="s">
        <v>333</v>
      </c>
      <c r="C92" s="278">
        <v>571.04999999999995</v>
      </c>
      <c r="D92" s="279">
        <v>571.31666666666661</v>
      </c>
      <c r="E92" s="279">
        <v>562.73333333333323</v>
      </c>
      <c r="F92" s="279">
        <v>554.41666666666663</v>
      </c>
      <c r="G92" s="279">
        <v>545.83333333333326</v>
      </c>
      <c r="H92" s="279">
        <v>579.63333333333321</v>
      </c>
      <c r="I92" s="279">
        <v>588.2166666666667</v>
      </c>
      <c r="J92" s="279">
        <v>596.53333333333319</v>
      </c>
      <c r="K92" s="277">
        <v>579.9</v>
      </c>
      <c r="L92" s="277">
        <v>563</v>
      </c>
      <c r="M92" s="277">
        <v>3.4569000000000001</v>
      </c>
    </row>
    <row r="93" spans="1:13" s="16" customFormat="1">
      <c r="A93" s="268">
        <v>83</v>
      </c>
      <c r="B93" s="277" t="s">
        <v>335</v>
      </c>
      <c r="C93" s="278">
        <v>276</v>
      </c>
      <c r="D93" s="279">
        <v>277.33333333333331</v>
      </c>
      <c r="E93" s="279">
        <v>271.66666666666663</v>
      </c>
      <c r="F93" s="279">
        <v>267.33333333333331</v>
      </c>
      <c r="G93" s="279">
        <v>261.66666666666663</v>
      </c>
      <c r="H93" s="279">
        <v>281.66666666666663</v>
      </c>
      <c r="I93" s="279">
        <v>287.33333333333326</v>
      </c>
      <c r="J93" s="279">
        <v>291.66666666666663</v>
      </c>
      <c r="K93" s="277">
        <v>283</v>
      </c>
      <c r="L93" s="277">
        <v>273</v>
      </c>
      <c r="M93" s="277">
        <v>1.7253400000000001</v>
      </c>
    </row>
    <row r="94" spans="1:13" s="16" customFormat="1">
      <c r="A94" s="268">
        <v>84</v>
      </c>
      <c r="B94" s="277" t="s">
        <v>329</v>
      </c>
      <c r="C94" s="278">
        <v>392.3</v>
      </c>
      <c r="D94" s="279">
        <v>394.45</v>
      </c>
      <c r="E94" s="279">
        <v>388.84999999999997</v>
      </c>
      <c r="F94" s="279">
        <v>385.4</v>
      </c>
      <c r="G94" s="279">
        <v>379.79999999999995</v>
      </c>
      <c r="H94" s="279">
        <v>397.9</v>
      </c>
      <c r="I94" s="279">
        <v>403.5</v>
      </c>
      <c r="J94" s="279">
        <v>406.95</v>
      </c>
      <c r="K94" s="277">
        <v>400.05</v>
      </c>
      <c r="L94" s="277">
        <v>391</v>
      </c>
      <c r="M94" s="277">
        <v>0.27196999999999999</v>
      </c>
    </row>
    <row r="95" spans="1:13" s="16" customFormat="1">
      <c r="A95" s="268">
        <v>85</v>
      </c>
      <c r="B95" s="277" t="s">
        <v>78</v>
      </c>
      <c r="C95" s="278">
        <v>118.6</v>
      </c>
      <c r="D95" s="279">
        <v>118.60000000000001</v>
      </c>
      <c r="E95" s="279">
        <v>117.75000000000001</v>
      </c>
      <c r="F95" s="279">
        <v>116.9</v>
      </c>
      <c r="G95" s="279">
        <v>116.05000000000001</v>
      </c>
      <c r="H95" s="279">
        <v>119.45000000000002</v>
      </c>
      <c r="I95" s="279">
        <v>120.30000000000001</v>
      </c>
      <c r="J95" s="279">
        <v>121.15000000000002</v>
      </c>
      <c r="K95" s="277">
        <v>119.45</v>
      </c>
      <c r="L95" s="277">
        <v>117.75</v>
      </c>
      <c r="M95" s="277">
        <v>8.8480299999999996</v>
      </c>
    </row>
    <row r="96" spans="1:13" s="16" customFormat="1">
      <c r="A96" s="268">
        <v>86</v>
      </c>
      <c r="B96" s="277" t="s">
        <v>330</v>
      </c>
      <c r="C96" s="278">
        <v>270.45</v>
      </c>
      <c r="D96" s="279">
        <v>274.18333333333334</v>
      </c>
      <c r="E96" s="279">
        <v>264.36666666666667</v>
      </c>
      <c r="F96" s="279">
        <v>258.28333333333336</v>
      </c>
      <c r="G96" s="279">
        <v>248.4666666666667</v>
      </c>
      <c r="H96" s="279">
        <v>280.26666666666665</v>
      </c>
      <c r="I96" s="279">
        <v>290.08333333333337</v>
      </c>
      <c r="J96" s="279">
        <v>296.16666666666663</v>
      </c>
      <c r="K96" s="277">
        <v>284</v>
      </c>
      <c r="L96" s="277">
        <v>268.10000000000002</v>
      </c>
      <c r="M96" s="277">
        <v>1.25176</v>
      </c>
    </row>
    <row r="97" spans="1:13" s="16" customFormat="1">
      <c r="A97" s="268">
        <v>87</v>
      </c>
      <c r="B97" s="277" t="s">
        <v>338</v>
      </c>
      <c r="C97" s="278">
        <v>476.7</v>
      </c>
      <c r="D97" s="279">
        <v>478.08333333333331</v>
      </c>
      <c r="E97" s="279">
        <v>468.66666666666663</v>
      </c>
      <c r="F97" s="279">
        <v>460.63333333333333</v>
      </c>
      <c r="G97" s="279">
        <v>451.21666666666664</v>
      </c>
      <c r="H97" s="279">
        <v>486.11666666666662</v>
      </c>
      <c r="I97" s="279">
        <v>495.53333333333325</v>
      </c>
      <c r="J97" s="279">
        <v>503.56666666666661</v>
      </c>
      <c r="K97" s="277">
        <v>487.5</v>
      </c>
      <c r="L97" s="277">
        <v>470.05</v>
      </c>
      <c r="M97" s="277">
        <v>9.4370899999999995</v>
      </c>
    </row>
    <row r="98" spans="1:13" s="16" customFormat="1">
      <c r="A98" s="268">
        <v>88</v>
      </c>
      <c r="B98" s="277" t="s">
        <v>336</v>
      </c>
      <c r="C98" s="278">
        <v>950.55</v>
      </c>
      <c r="D98" s="279">
        <v>954.51666666666677</v>
      </c>
      <c r="E98" s="279">
        <v>941.03333333333353</v>
      </c>
      <c r="F98" s="279">
        <v>931.51666666666677</v>
      </c>
      <c r="G98" s="279">
        <v>918.03333333333353</v>
      </c>
      <c r="H98" s="279">
        <v>964.03333333333353</v>
      </c>
      <c r="I98" s="279">
        <v>977.51666666666688</v>
      </c>
      <c r="J98" s="279">
        <v>987.03333333333353</v>
      </c>
      <c r="K98" s="277">
        <v>968</v>
      </c>
      <c r="L98" s="277">
        <v>945</v>
      </c>
      <c r="M98" s="277">
        <v>1.20234</v>
      </c>
    </row>
    <row r="99" spans="1:13" s="16" customFormat="1">
      <c r="A99" s="268">
        <v>89</v>
      </c>
      <c r="B99" s="277" t="s">
        <v>337</v>
      </c>
      <c r="C99" s="278">
        <v>16.2</v>
      </c>
      <c r="D99" s="279">
        <v>16.233333333333331</v>
      </c>
      <c r="E99" s="279">
        <v>16.066666666666663</v>
      </c>
      <c r="F99" s="279">
        <v>15.933333333333334</v>
      </c>
      <c r="G99" s="279">
        <v>15.766666666666666</v>
      </c>
      <c r="H99" s="279">
        <v>16.36666666666666</v>
      </c>
      <c r="I99" s="279">
        <v>16.533333333333324</v>
      </c>
      <c r="J99" s="279">
        <v>16.666666666666657</v>
      </c>
      <c r="K99" s="277">
        <v>16.399999999999999</v>
      </c>
      <c r="L99" s="277">
        <v>16.100000000000001</v>
      </c>
      <c r="M99" s="277">
        <v>3.41628</v>
      </c>
    </row>
    <row r="100" spans="1:13" s="16" customFormat="1">
      <c r="A100" s="268">
        <v>90</v>
      </c>
      <c r="B100" s="277" t="s">
        <v>339</v>
      </c>
      <c r="C100" s="278">
        <v>184.2</v>
      </c>
      <c r="D100" s="279">
        <v>182.69999999999996</v>
      </c>
      <c r="E100" s="279">
        <v>179.79999999999993</v>
      </c>
      <c r="F100" s="279">
        <v>175.39999999999998</v>
      </c>
      <c r="G100" s="279">
        <v>172.49999999999994</v>
      </c>
      <c r="H100" s="279">
        <v>187.09999999999991</v>
      </c>
      <c r="I100" s="279">
        <v>189.99999999999994</v>
      </c>
      <c r="J100" s="279">
        <v>194.39999999999989</v>
      </c>
      <c r="K100" s="277">
        <v>185.6</v>
      </c>
      <c r="L100" s="277">
        <v>178.3</v>
      </c>
      <c r="M100" s="277">
        <v>3.2387700000000001</v>
      </c>
    </row>
    <row r="101" spans="1:13">
      <c r="A101" s="268">
        <v>91</v>
      </c>
      <c r="B101" s="277" t="s">
        <v>80</v>
      </c>
      <c r="C101" s="278">
        <v>363.1</v>
      </c>
      <c r="D101" s="279">
        <v>364.66666666666669</v>
      </c>
      <c r="E101" s="279">
        <v>359.53333333333336</v>
      </c>
      <c r="F101" s="279">
        <v>355.9666666666667</v>
      </c>
      <c r="G101" s="279">
        <v>350.83333333333337</v>
      </c>
      <c r="H101" s="279">
        <v>368.23333333333335</v>
      </c>
      <c r="I101" s="279">
        <v>373.36666666666667</v>
      </c>
      <c r="J101" s="279">
        <v>376.93333333333334</v>
      </c>
      <c r="K101" s="277">
        <v>369.8</v>
      </c>
      <c r="L101" s="277">
        <v>361.1</v>
      </c>
      <c r="M101" s="277">
        <v>7.77623</v>
      </c>
    </row>
    <row r="102" spans="1:13">
      <c r="A102" s="268">
        <v>92</v>
      </c>
      <c r="B102" s="277" t="s">
        <v>340</v>
      </c>
      <c r="C102" s="278">
        <v>2489.25</v>
      </c>
      <c r="D102" s="279">
        <v>2501.0833333333335</v>
      </c>
      <c r="E102" s="279">
        <v>2472.166666666667</v>
      </c>
      <c r="F102" s="279">
        <v>2455.0833333333335</v>
      </c>
      <c r="G102" s="279">
        <v>2426.166666666667</v>
      </c>
      <c r="H102" s="279">
        <v>2518.166666666667</v>
      </c>
      <c r="I102" s="279">
        <v>2547.0833333333339</v>
      </c>
      <c r="J102" s="279">
        <v>2564.166666666667</v>
      </c>
      <c r="K102" s="277">
        <v>2530</v>
      </c>
      <c r="L102" s="277">
        <v>2484</v>
      </c>
      <c r="M102" s="277">
        <v>2.0389999999999998E-2</v>
      </c>
    </row>
    <row r="103" spans="1:13">
      <c r="A103" s="268">
        <v>93</v>
      </c>
      <c r="B103" s="277" t="s">
        <v>81</v>
      </c>
      <c r="C103" s="278">
        <v>656.1</v>
      </c>
      <c r="D103" s="279">
        <v>660.36666666666667</v>
      </c>
      <c r="E103" s="279">
        <v>643.98333333333335</v>
      </c>
      <c r="F103" s="279">
        <v>631.86666666666667</v>
      </c>
      <c r="G103" s="279">
        <v>615.48333333333335</v>
      </c>
      <c r="H103" s="279">
        <v>672.48333333333335</v>
      </c>
      <c r="I103" s="279">
        <v>688.86666666666679</v>
      </c>
      <c r="J103" s="279">
        <v>700.98333333333335</v>
      </c>
      <c r="K103" s="277">
        <v>676.75</v>
      </c>
      <c r="L103" s="277">
        <v>648.25</v>
      </c>
      <c r="M103" s="277">
        <v>2.4643999999999999</v>
      </c>
    </row>
    <row r="104" spans="1:13">
      <c r="A104" s="268">
        <v>94</v>
      </c>
      <c r="B104" s="277" t="s">
        <v>334</v>
      </c>
      <c r="C104" s="278">
        <v>217.95</v>
      </c>
      <c r="D104" s="279">
        <v>219.81666666666669</v>
      </c>
      <c r="E104" s="279">
        <v>214.63333333333338</v>
      </c>
      <c r="F104" s="279">
        <v>211.31666666666669</v>
      </c>
      <c r="G104" s="279">
        <v>206.13333333333338</v>
      </c>
      <c r="H104" s="279">
        <v>223.13333333333338</v>
      </c>
      <c r="I104" s="279">
        <v>228.31666666666672</v>
      </c>
      <c r="J104" s="279">
        <v>231.63333333333338</v>
      </c>
      <c r="K104" s="277">
        <v>225</v>
      </c>
      <c r="L104" s="277">
        <v>216.5</v>
      </c>
      <c r="M104" s="277">
        <v>0.55213999999999996</v>
      </c>
    </row>
    <row r="105" spans="1:13">
      <c r="A105" s="268">
        <v>95</v>
      </c>
      <c r="B105" s="277" t="s">
        <v>342</v>
      </c>
      <c r="C105" s="278">
        <v>153.19999999999999</v>
      </c>
      <c r="D105" s="279">
        <v>153.45000000000002</v>
      </c>
      <c r="E105" s="279">
        <v>152.00000000000003</v>
      </c>
      <c r="F105" s="279">
        <v>150.80000000000001</v>
      </c>
      <c r="G105" s="279">
        <v>149.35000000000002</v>
      </c>
      <c r="H105" s="279">
        <v>154.65000000000003</v>
      </c>
      <c r="I105" s="279">
        <v>156.10000000000002</v>
      </c>
      <c r="J105" s="279">
        <v>157.30000000000004</v>
      </c>
      <c r="K105" s="277">
        <v>154.9</v>
      </c>
      <c r="L105" s="277">
        <v>152.25</v>
      </c>
      <c r="M105" s="277">
        <v>16.937999999999999</v>
      </c>
    </row>
    <row r="106" spans="1:13">
      <c r="A106" s="268">
        <v>96</v>
      </c>
      <c r="B106" s="277" t="s">
        <v>343</v>
      </c>
      <c r="C106" s="278">
        <v>77.5</v>
      </c>
      <c r="D106" s="279">
        <v>78.083333333333329</v>
      </c>
      <c r="E106" s="279">
        <v>76.766666666666652</v>
      </c>
      <c r="F106" s="279">
        <v>76.033333333333317</v>
      </c>
      <c r="G106" s="279">
        <v>74.71666666666664</v>
      </c>
      <c r="H106" s="279">
        <v>78.816666666666663</v>
      </c>
      <c r="I106" s="279">
        <v>80.133333333333354</v>
      </c>
      <c r="J106" s="279">
        <v>80.866666666666674</v>
      </c>
      <c r="K106" s="277">
        <v>79.400000000000006</v>
      </c>
      <c r="L106" s="277">
        <v>77.349999999999994</v>
      </c>
      <c r="M106" s="277">
        <v>2.8386100000000001</v>
      </c>
    </row>
    <row r="107" spans="1:13">
      <c r="A107" s="268">
        <v>97</v>
      </c>
      <c r="B107" s="277" t="s">
        <v>82</v>
      </c>
      <c r="C107" s="278">
        <v>239.55</v>
      </c>
      <c r="D107" s="279">
        <v>240.01666666666668</v>
      </c>
      <c r="E107" s="279">
        <v>236.63333333333335</v>
      </c>
      <c r="F107" s="279">
        <v>233.71666666666667</v>
      </c>
      <c r="G107" s="279">
        <v>230.33333333333334</v>
      </c>
      <c r="H107" s="279">
        <v>242.93333333333337</v>
      </c>
      <c r="I107" s="279">
        <v>246.31666666666669</v>
      </c>
      <c r="J107" s="279">
        <v>249.23333333333338</v>
      </c>
      <c r="K107" s="277">
        <v>243.4</v>
      </c>
      <c r="L107" s="277">
        <v>237.1</v>
      </c>
      <c r="M107" s="277">
        <v>70.421289999999999</v>
      </c>
    </row>
    <row r="108" spans="1:13">
      <c r="A108" s="268">
        <v>98</v>
      </c>
      <c r="B108" s="285" t="s">
        <v>344</v>
      </c>
      <c r="C108" s="278">
        <v>442.15</v>
      </c>
      <c r="D108" s="279">
        <v>440.33333333333331</v>
      </c>
      <c r="E108" s="279">
        <v>435.66666666666663</v>
      </c>
      <c r="F108" s="279">
        <v>429.18333333333334</v>
      </c>
      <c r="G108" s="279">
        <v>424.51666666666665</v>
      </c>
      <c r="H108" s="279">
        <v>446.81666666666661</v>
      </c>
      <c r="I108" s="279">
        <v>451.48333333333323</v>
      </c>
      <c r="J108" s="279">
        <v>457.96666666666658</v>
      </c>
      <c r="K108" s="277">
        <v>445</v>
      </c>
      <c r="L108" s="277">
        <v>433.85</v>
      </c>
      <c r="M108" s="277">
        <v>0.14976</v>
      </c>
    </row>
    <row r="109" spans="1:13">
      <c r="A109" s="268">
        <v>99</v>
      </c>
      <c r="B109" s="277" t="s">
        <v>83</v>
      </c>
      <c r="C109" s="278">
        <v>751.5</v>
      </c>
      <c r="D109" s="279">
        <v>753.4</v>
      </c>
      <c r="E109" s="279">
        <v>744.8</v>
      </c>
      <c r="F109" s="279">
        <v>738.1</v>
      </c>
      <c r="G109" s="279">
        <v>729.5</v>
      </c>
      <c r="H109" s="279">
        <v>760.09999999999991</v>
      </c>
      <c r="I109" s="279">
        <v>768.7</v>
      </c>
      <c r="J109" s="279">
        <v>775.39999999999986</v>
      </c>
      <c r="K109" s="277">
        <v>762</v>
      </c>
      <c r="L109" s="277">
        <v>746.7</v>
      </c>
      <c r="M109" s="277">
        <v>71.058729999999997</v>
      </c>
    </row>
    <row r="110" spans="1:13">
      <c r="A110" s="268">
        <v>100</v>
      </c>
      <c r="B110" s="277" t="s">
        <v>84</v>
      </c>
      <c r="C110" s="278">
        <v>124.3</v>
      </c>
      <c r="D110" s="279">
        <v>124.58333333333333</v>
      </c>
      <c r="E110" s="279">
        <v>123.26666666666665</v>
      </c>
      <c r="F110" s="279">
        <v>122.23333333333332</v>
      </c>
      <c r="G110" s="279">
        <v>120.91666666666664</v>
      </c>
      <c r="H110" s="279">
        <v>125.61666666666666</v>
      </c>
      <c r="I110" s="279">
        <v>126.93333333333335</v>
      </c>
      <c r="J110" s="279">
        <v>127.96666666666667</v>
      </c>
      <c r="K110" s="277">
        <v>125.9</v>
      </c>
      <c r="L110" s="277">
        <v>123.55</v>
      </c>
      <c r="M110" s="277">
        <v>130.49746999999999</v>
      </c>
    </row>
    <row r="111" spans="1:13">
      <c r="A111" s="268">
        <v>101</v>
      </c>
      <c r="B111" s="277" t="s">
        <v>345</v>
      </c>
      <c r="C111" s="278">
        <v>347.55</v>
      </c>
      <c r="D111" s="279">
        <v>347.26666666666665</v>
      </c>
      <c r="E111" s="279">
        <v>344.5333333333333</v>
      </c>
      <c r="F111" s="279">
        <v>341.51666666666665</v>
      </c>
      <c r="G111" s="279">
        <v>338.7833333333333</v>
      </c>
      <c r="H111" s="279">
        <v>350.2833333333333</v>
      </c>
      <c r="I111" s="279">
        <v>353.01666666666665</v>
      </c>
      <c r="J111" s="279">
        <v>356.0333333333333</v>
      </c>
      <c r="K111" s="277">
        <v>350</v>
      </c>
      <c r="L111" s="277">
        <v>344.25</v>
      </c>
      <c r="M111" s="277">
        <v>1.6165499999999999</v>
      </c>
    </row>
    <row r="112" spans="1:13">
      <c r="A112" s="268">
        <v>102</v>
      </c>
      <c r="B112" s="277" t="s">
        <v>3642</v>
      </c>
      <c r="C112" s="278">
        <v>2257.6999999999998</v>
      </c>
      <c r="D112" s="279">
        <v>2228.6333333333332</v>
      </c>
      <c r="E112" s="279">
        <v>2185.2666666666664</v>
      </c>
      <c r="F112" s="279">
        <v>2112.833333333333</v>
      </c>
      <c r="G112" s="279">
        <v>2069.4666666666662</v>
      </c>
      <c r="H112" s="279">
        <v>2301.0666666666666</v>
      </c>
      <c r="I112" s="279">
        <v>2344.4333333333334</v>
      </c>
      <c r="J112" s="279">
        <v>2416.8666666666668</v>
      </c>
      <c r="K112" s="277">
        <v>2272</v>
      </c>
      <c r="L112" s="277">
        <v>2156.1999999999998</v>
      </c>
      <c r="M112" s="277">
        <v>6.91066</v>
      </c>
    </row>
    <row r="113" spans="1:13">
      <c r="A113" s="268">
        <v>103</v>
      </c>
      <c r="B113" s="277" t="s">
        <v>85</v>
      </c>
      <c r="C113" s="278">
        <v>1397.5</v>
      </c>
      <c r="D113" s="279">
        <v>1403.25</v>
      </c>
      <c r="E113" s="279">
        <v>1387.55</v>
      </c>
      <c r="F113" s="279">
        <v>1377.6</v>
      </c>
      <c r="G113" s="279">
        <v>1361.8999999999999</v>
      </c>
      <c r="H113" s="279">
        <v>1413.2</v>
      </c>
      <c r="I113" s="279">
        <v>1428.8999999999999</v>
      </c>
      <c r="J113" s="279">
        <v>1438.8500000000001</v>
      </c>
      <c r="K113" s="277">
        <v>1418.95</v>
      </c>
      <c r="L113" s="277">
        <v>1393.3</v>
      </c>
      <c r="M113" s="277">
        <v>4.2352699999999999</v>
      </c>
    </row>
    <row r="114" spans="1:13">
      <c r="A114" s="268">
        <v>104</v>
      </c>
      <c r="B114" s="277" t="s">
        <v>86</v>
      </c>
      <c r="C114" s="278">
        <v>388.85</v>
      </c>
      <c r="D114" s="279">
        <v>388.56666666666666</v>
      </c>
      <c r="E114" s="279">
        <v>384.33333333333331</v>
      </c>
      <c r="F114" s="279">
        <v>379.81666666666666</v>
      </c>
      <c r="G114" s="279">
        <v>375.58333333333331</v>
      </c>
      <c r="H114" s="279">
        <v>393.08333333333331</v>
      </c>
      <c r="I114" s="279">
        <v>397.31666666666666</v>
      </c>
      <c r="J114" s="279">
        <v>401.83333333333331</v>
      </c>
      <c r="K114" s="277">
        <v>392.8</v>
      </c>
      <c r="L114" s="277">
        <v>384.05</v>
      </c>
      <c r="M114" s="277">
        <v>26.2089</v>
      </c>
    </row>
    <row r="115" spans="1:13">
      <c r="A115" s="268">
        <v>105</v>
      </c>
      <c r="B115" s="277" t="s">
        <v>236</v>
      </c>
      <c r="C115" s="278">
        <v>817.8</v>
      </c>
      <c r="D115" s="279">
        <v>817.9</v>
      </c>
      <c r="E115" s="279">
        <v>800.9</v>
      </c>
      <c r="F115" s="279">
        <v>784</v>
      </c>
      <c r="G115" s="279">
        <v>767</v>
      </c>
      <c r="H115" s="279">
        <v>834.8</v>
      </c>
      <c r="I115" s="279">
        <v>851.8</v>
      </c>
      <c r="J115" s="279">
        <v>868.69999999999993</v>
      </c>
      <c r="K115" s="277">
        <v>834.9</v>
      </c>
      <c r="L115" s="277">
        <v>801</v>
      </c>
      <c r="M115" s="277">
        <v>4.4307100000000004</v>
      </c>
    </row>
    <row r="116" spans="1:13">
      <c r="A116" s="268">
        <v>106</v>
      </c>
      <c r="B116" s="277" t="s">
        <v>346</v>
      </c>
      <c r="C116" s="278">
        <v>722.9</v>
      </c>
      <c r="D116" s="279">
        <v>727.53333333333342</v>
      </c>
      <c r="E116" s="279">
        <v>711.56666666666683</v>
      </c>
      <c r="F116" s="279">
        <v>700.23333333333346</v>
      </c>
      <c r="G116" s="279">
        <v>684.26666666666688</v>
      </c>
      <c r="H116" s="279">
        <v>738.86666666666679</v>
      </c>
      <c r="I116" s="279">
        <v>754.83333333333326</v>
      </c>
      <c r="J116" s="279">
        <v>766.16666666666674</v>
      </c>
      <c r="K116" s="277">
        <v>743.5</v>
      </c>
      <c r="L116" s="277">
        <v>716.2</v>
      </c>
      <c r="M116" s="277">
        <v>1.5169699999999999</v>
      </c>
    </row>
    <row r="117" spans="1:13">
      <c r="A117" s="268">
        <v>107</v>
      </c>
      <c r="B117" s="277" t="s">
        <v>331</v>
      </c>
      <c r="C117" s="278">
        <v>1767.25</v>
      </c>
      <c r="D117" s="279">
        <v>1783.7</v>
      </c>
      <c r="E117" s="279">
        <v>1741.5500000000002</v>
      </c>
      <c r="F117" s="279">
        <v>1715.8500000000001</v>
      </c>
      <c r="G117" s="279">
        <v>1673.7000000000003</v>
      </c>
      <c r="H117" s="279">
        <v>1809.4</v>
      </c>
      <c r="I117" s="279">
        <v>1851.5500000000002</v>
      </c>
      <c r="J117" s="279">
        <v>1877.25</v>
      </c>
      <c r="K117" s="277">
        <v>1825.85</v>
      </c>
      <c r="L117" s="277">
        <v>1758</v>
      </c>
      <c r="M117" s="277">
        <v>0.24440999999999999</v>
      </c>
    </row>
    <row r="118" spans="1:13">
      <c r="A118" s="268">
        <v>108</v>
      </c>
      <c r="B118" s="277" t="s">
        <v>237</v>
      </c>
      <c r="C118" s="278">
        <v>279.10000000000002</v>
      </c>
      <c r="D118" s="279">
        <v>278.58333333333331</v>
      </c>
      <c r="E118" s="279">
        <v>274.16666666666663</v>
      </c>
      <c r="F118" s="279">
        <v>269.23333333333329</v>
      </c>
      <c r="G118" s="279">
        <v>264.81666666666661</v>
      </c>
      <c r="H118" s="279">
        <v>283.51666666666665</v>
      </c>
      <c r="I118" s="279">
        <v>287.93333333333328</v>
      </c>
      <c r="J118" s="279">
        <v>292.86666666666667</v>
      </c>
      <c r="K118" s="277">
        <v>283</v>
      </c>
      <c r="L118" s="277">
        <v>273.64999999999998</v>
      </c>
      <c r="M118" s="277">
        <v>2.9410799999999999</v>
      </c>
    </row>
    <row r="119" spans="1:13">
      <c r="A119" s="268">
        <v>109</v>
      </c>
      <c r="B119" s="277" t="s">
        <v>2995</v>
      </c>
      <c r="C119" s="278">
        <v>224.7</v>
      </c>
      <c r="D119" s="279">
        <v>225.70000000000002</v>
      </c>
      <c r="E119" s="279">
        <v>221.60000000000002</v>
      </c>
      <c r="F119" s="279">
        <v>218.5</v>
      </c>
      <c r="G119" s="279">
        <v>214.4</v>
      </c>
      <c r="H119" s="279">
        <v>228.80000000000004</v>
      </c>
      <c r="I119" s="279">
        <v>232.9</v>
      </c>
      <c r="J119" s="279">
        <v>236.00000000000006</v>
      </c>
      <c r="K119" s="277">
        <v>229.8</v>
      </c>
      <c r="L119" s="277">
        <v>222.6</v>
      </c>
      <c r="M119" s="277">
        <v>2.7365200000000001</v>
      </c>
    </row>
    <row r="120" spans="1:13">
      <c r="A120" s="268">
        <v>110</v>
      </c>
      <c r="B120" s="277" t="s">
        <v>235</v>
      </c>
      <c r="C120" s="278">
        <v>142.44999999999999</v>
      </c>
      <c r="D120" s="279">
        <v>143.20000000000002</v>
      </c>
      <c r="E120" s="279">
        <v>140.40000000000003</v>
      </c>
      <c r="F120" s="279">
        <v>138.35000000000002</v>
      </c>
      <c r="G120" s="279">
        <v>135.55000000000004</v>
      </c>
      <c r="H120" s="279">
        <v>145.25000000000003</v>
      </c>
      <c r="I120" s="279">
        <v>148.05000000000004</v>
      </c>
      <c r="J120" s="279">
        <v>150.10000000000002</v>
      </c>
      <c r="K120" s="277">
        <v>146</v>
      </c>
      <c r="L120" s="277">
        <v>141.15</v>
      </c>
      <c r="M120" s="277">
        <v>14.62992</v>
      </c>
    </row>
    <row r="121" spans="1:13">
      <c r="A121" s="268">
        <v>111</v>
      </c>
      <c r="B121" s="277" t="s">
        <v>87</v>
      </c>
      <c r="C121" s="278">
        <v>487.8</v>
      </c>
      <c r="D121" s="279">
        <v>484.41666666666669</v>
      </c>
      <c r="E121" s="279">
        <v>477.53333333333336</v>
      </c>
      <c r="F121" s="279">
        <v>467.26666666666665</v>
      </c>
      <c r="G121" s="279">
        <v>460.38333333333333</v>
      </c>
      <c r="H121" s="279">
        <v>494.68333333333339</v>
      </c>
      <c r="I121" s="279">
        <v>501.56666666666672</v>
      </c>
      <c r="J121" s="279">
        <v>511.83333333333343</v>
      </c>
      <c r="K121" s="277">
        <v>491.3</v>
      </c>
      <c r="L121" s="277">
        <v>474.15</v>
      </c>
      <c r="M121" s="277">
        <v>17.40279</v>
      </c>
    </row>
    <row r="122" spans="1:13">
      <c r="A122" s="268">
        <v>112</v>
      </c>
      <c r="B122" s="277" t="s">
        <v>347</v>
      </c>
      <c r="C122" s="278">
        <v>417.9</v>
      </c>
      <c r="D122" s="279">
        <v>418.3</v>
      </c>
      <c r="E122" s="279">
        <v>410.6</v>
      </c>
      <c r="F122" s="279">
        <v>403.3</v>
      </c>
      <c r="G122" s="279">
        <v>395.6</v>
      </c>
      <c r="H122" s="279">
        <v>425.6</v>
      </c>
      <c r="I122" s="279">
        <v>433.29999999999995</v>
      </c>
      <c r="J122" s="279">
        <v>440.6</v>
      </c>
      <c r="K122" s="277">
        <v>426</v>
      </c>
      <c r="L122" s="277">
        <v>411</v>
      </c>
      <c r="M122" s="277">
        <v>5.3164499999999997</v>
      </c>
    </row>
    <row r="123" spans="1:13">
      <c r="A123" s="268">
        <v>113</v>
      </c>
      <c r="B123" s="277" t="s">
        <v>88</v>
      </c>
      <c r="C123" s="278">
        <v>502.55</v>
      </c>
      <c r="D123" s="279">
        <v>504.88333333333338</v>
      </c>
      <c r="E123" s="279">
        <v>498.81666666666678</v>
      </c>
      <c r="F123" s="279">
        <v>495.08333333333337</v>
      </c>
      <c r="G123" s="279">
        <v>489.01666666666677</v>
      </c>
      <c r="H123" s="279">
        <v>508.61666666666679</v>
      </c>
      <c r="I123" s="279">
        <v>514.68333333333339</v>
      </c>
      <c r="J123" s="279">
        <v>518.41666666666674</v>
      </c>
      <c r="K123" s="277">
        <v>510.95</v>
      </c>
      <c r="L123" s="277">
        <v>501.15</v>
      </c>
      <c r="M123" s="277">
        <v>20.87642</v>
      </c>
    </row>
    <row r="124" spans="1:13">
      <c r="A124" s="268">
        <v>114</v>
      </c>
      <c r="B124" s="277" t="s">
        <v>238</v>
      </c>
      <c r="C124" s="278">
        <v>792.75</v>
      </c>
      <c r="D124" s="279">
        <v>786.6</v>
      </c>
      <c r="E124" s="279">
        <v>776.2</v>
      </c>
      <c r="F124" s="279">
        <v>759.65</v>
      </c>
      <c r="G124" s="279">
        <v>749.25</v>
      </c>
      <c r="H124" s="279">
        <v>803.15000000000009</v>
      </c>
      <c r="I124" s="279">
        <v>813.55</v>
      </c>
      <c r="J124" s="279">
        <v>830.10000000000014</v>
      </c>
      <c r="K124" s="277">
        <v>797</v>
      </c>
      <c r="L124" s="277">
        <v>770.05</v>
      </c>
      <c r="M124" s="277">
        <v>1.8940699999999999</v>
      </c>
    </row>
    <row r="125" spans="1:13">
      <c r="A125" s="268">
        <v>115</v>
      </c>
      <c r="B125" s="277" t="s">
        <v>348</v>
      </c>
      <c r="C125" s="278">
        <v>79</v>
      </c>
      <c r="D125" s="279">
        <v>79</v>
      </c>
      <c r="E125" s="279">
        <v>78</v>
      </c>
      <c r="F125" s="279">
        <v>77</v>
      </c>
      <c r="G125" s="279">
        <v>76</v>
      </c>
      <c r="H125" s="279">
        <v>80</v>
      </c>
      <c r="I125" s="279">
        <v>81</v>
      </c>
      <c r="J125" s="279">
        <v>82</v>
      </c>
      <c r="K125" s="277">
        <v>80</v>
      </c>
      <c r="L125" s="277">
        <v>78</v>
      </c>
      <c r="M125" s="277">
        <v>0.75239</v>
      </c>
    </row>
    <row r="126" spans="1:13">
      <c r="A126" s="268">
        <v>116</v>
      </c>
      <c r="B126" s="277" t="s">
        <v>355</v>
      </c>
      <c r="C126" s="278">
        <v>374.9</v>
      </c>
      <c r="D126" s="279">
        <v>374.89999999999992</v>
      </c>
      <c r="E126" s="279">
        <v>370.89999999999986</v>
      </c>
      <c r="F126" s="279">
        <v>366.89999999999992</v>
      </c>
      <c r="G126" s="279">
        <v>362.89999999999986</v>
      </c>
      <c r="H126" s="279">
        <v>378.89999999999986</v>
      </c>
      <c r="I126" s="279">
        <v>382.9</v>
      </c>
      <c r="J126" s="279">
        <v>386.89999999999986</v>
      </c>
      <c r="K126" s="277">
        <v>378.9</v>
      </c>
      <c r="L126" s="277">
        <v>370.9</v>
      </c>
      <c r="M126" s="277">
        <v>0.97750000000000004</v>
      </c>
    </row>
    <row r="127" spans="1:13">
      <c r="A127" s="268">
        <v>117</v>
      </c>
      <c r="B127" s="277" t="s">
        <v>356</v>
      </c>
      <c r="C127" s="278">
        <v>170.1</v>
      </c>
      <c r="D127" s="279">
        <v>172.20000000000002</v>
      </c>
      <c r="E127" s="279">
        <v>166.65000000000003</v>
      </c>
      <c r="F127" s="279">
        <v>163.20000000000002</v>
      </c>
      <c r="G127" s="279">
        <v>157.65000000000003</v>
      </c>
      <c r="H127" s="279">
        <v>175.65000000000003</v>
      </c>
      <c r="I127" s="279">
        <v>181.20000000000005</v>
      </c>
      <c r="J127" s="279">
        <v>184.65000000000003</v>
      </c>
      <c r="K127" s="277">
        <v>177.75</v>
      </c>
      <c r="L127" s="277">
        <v>168.75</v>
      </c>
      <c r="M127" s="277">
        <v>2.5258699999999998</v>
      </c>
    </row>
    <row r="128" spans="1:13">
      <c r="A128" s="268">
        <v>118</v>
      </c>
      <c r="B128" s="277" t="s">
        <v>349</v>
      </c>
      <c r="C128" s="278">
        <v>92.4</v>
      </c>
      <c r="D128" s="279">
        <v>92.516666666666666</v>
      </c>
      <c r="E128" s="279">
        <v>91.383333333333326</v>
      </c>
      <c r="F128" s="279">
        <v>90.36666666666666</v>
      </c>
      <c r="G128" s="279">
        <v>89.23333333333332</v>
      </c>
      <c r="H128" s="279">
        <v>93.533333333333331</v>
      </c>
      <c r="I128" s="279">
        <v>94.666666666666686</v>
      </c>
      <c r="J128" s="279">
        <v>95.683333333333337</v>
      </c>
      <c r="K128" s="277">
        <v>93.65</v>
      </c>
      <c r="L128" s="277">
        <v>91.5</v>
      </c>
      <c r="M128" s="277">
        <v>12.35928</v>
      </c>
    </row>
    <row r="129" spans="1:13">
      <c r="A129" s="268">
        <v>119</v>
      </c>
      <c r="B129" s="277" t="s">
        <v>350</v>
      </c>
      <c r="C129" s="278">
        <v>380.25</v>
      </c>
      <c r="D129" s="279">
        <v>378.36666666666662</v>
      </c>
      <c r="E129" s="279">
        <v>371.73333333333323</v>
      </c>
      <c r="F129" s="279">
        <v>363.21666666666664</v>
      </c>
      <c r="G129" s="279">
        <v>356.58333333333326</v>
      </c>
      <c r="H129" s="279">
        <v>386.88333333333321</v>
      </c>
      <c r="I129" s="279">
        <v>393.51666666666654</v>
      </c>
      <c r="J129" s="279">
        <v>402.03333333333319</v>
      </c>
      <c r="K129" s="277">
        <v>385</v>
      </c>
      <c r="L129" s="277">
        <v>369.85</v>
      </c>
      <c r="M129" s="277">
        <v>3.0443500000000001</v>
      </c>
    </row>
    <row r="130" spans="1:13">
      <c r="A130" s="268">
        <v>120</v>
      </c>
      <c r="B130" s="277" t="s">
        <v>351</v>
      </c>
      <c r="C130" s="278">
        <v>847.4</v>
      </c>
      <c r="D130" s="279">
        <v>852.95000000000016</v>
      </c>
      <c r="E130" s="279">
        <v>834.90000000000032</v>
      </c>
      <c r="F130" s="279">
        <v>822.4000000000002</v>
      </c>
      <c r="G130" s="279">
        <v>804.35000000000036</v>
      </c>
      <c r="H130" s="279">
        <v>865.45000000000027</v>
      </c>
      <c r="I130" s="279">
        <v>883.50000000000023</v>
      </c>
      <c r="J130" s="279">
        <v>896.00000000000023</v>
      </c>
      <c r="K130" s="277">
        <v>871</v>
      </c>
      <c r="L130" s="277">
        <v>840.45</v>
      </c>
      <c r="M130" s="277">
        <v>17.660119999999999</v>
      </c>
    </row>
    <row r="131" spans="1:13">
      <c r="A131" s="268">
        <v>121</v>
      </c>
      <c r="B131" s="277" t="s">
        <v>352</v>
      </c>
      <c r="C131" s="278">
        <v>108.05</v>
      </c>
      <c r="D131" s="279">
        <v>108.58333333333333</v>
      </c>
      <c r="E131" s="279">
        <v>106.56666666666666</v>
      </c>
      <c r="F131" s="279">
        <v>105.08333333333333</v>
      </c>
      <c r="G131" s="279">
        <v>103.06666666666666</v>
      </c>
      <c r="H131" s="279">
        <v>110.06666666666666</v>
      </c>
      <c r="I131" s="279">
        <v>112.08333333333334</v>
      </c>
      <c r="J131" s="279">
        <v>113.56666666666666</v>
      </c>
      <c r="K131" s="277">
        <v>110.6</v>
      </c>
      <c r="L131" s="277">
        <v>107.1</v>
      </c>
      <c r="M131" s="277">
        <v>6.6148699999999998</v>
      </c>
    </row>
    <row r="132" spans="1:13">
      <c r="A132" s="268">
        <v>122</v>
      </c>
      <c r="B132" s="277" t="s">
        <v>1220</v>
      </c>
      <c r="C132" s="278">
        <v>821.85</v>
      </c>
      <c r="D132" s="279">
        <v>820.41666666666663</v>
      </c>
      <c r="E132" s="279">
        <v>801.43333333333328</v>
      </c>
      <c r="F132" s="279">
        <v>781.01666666666665</v>
      </c>
      <c r="G132" s="279">
        <v>762.0333333333333</v>
      </c>
      <c r="H132" s="279">
        <v>840.83333333333326</v>
      </c>
      <c r="I132" s="279">
        <v>859.81666666666661</v>
      </c>
      <c r="J132" s="279">
        <v>880.23333333333323</v>
      </c>
      <c r="K132" s="277">
        <v>839.4</v>
      </c>
      <c r="L132" s="277">
        <v>800</v>
      </c>
      <c r="M132" s="277">
        <v>4.0461099999999997</v>
      </c>
    </row>
    <row r="133" spans="1:13">
      <c r="A133" s="268">
        <v>123</v>
      </c>
      <c r="B133" s="277" t="s">
        <v>90</v>
      </c>
      <c r="C133" s="278">
        <v>14</v>
      </c>
      <c r="D133" s="279">
        <v>14.216666666666667</v>
      </c>
      <c r="E133" s="279">
        <v>13.783333333333333</v>
      </c>
      <c r="F133" s="279">
        <v>13.566666666666666</v>
      </c>
      <c r="G133" s="279">
        <v>13.133333333333333</v>
      </c>
      <c r="H133" s="279">
        <v>14.433333333333334</v>
      </c>
      <c r="I133" s="279">
        <v>14.866666666666667</v>
      </c>
      <c r="J133" s="279">
        <v>15.083333333333334</v>
      </c>
      <c r="K133" s="277">
        <v>14.65</v>
      </c>
      <c r="L133" s="277">
        <v>14</v>
      </c>
      <c r="M133" s="277">
        <v>126.3784</v>
      </c>
    </row>
    <row r="134" spans="1:13">
      <c r="A134" s="268">
        <v>124</v>
      </c>
      <c r="B134" s="277" t="s">
        <v>91</v>
      </c>
      <c r="C134" s="278">
        <v>3211.15</v>
      </c>
      <c r="D134" s="279">
        <v>3225.1166666666668</v>
      </c>
      <c r="E134" s="279">
        <v>3186.0333333333338</v>
      </c>
      <c r="F134" s="279">
        <v>3160.916666666667</v>
      </c>
      <c r="G134" s="279">
        <v>3121.8333333333339</v>
      </c>
      <c r="H134" s="279">
        <v>3250.2333333333336</v>
      </c>
      <c r="I134" s="279">
        <v>3289.3166666666666</v>
      </c>
      <c r="J134" s="279">
        <v>3314.4333333333334</v>
      </c>
      <c r="K134" s="277">
        <v>3264.2</v>
      </c>
      <c r="L134" s="277">
        <v>3200</v>
      </c>
      <c r="M134" s="277">
        <v>6.8878899999999996</v>
      </c>
    </row>
    <row r="135" spans="1:13">
      <c r="A135" s="268">
        <v>125</v>
      </c>
      <c r="B135" s="277" t="s">
        <v>357</v>
      </c>
      <c r="C135" s="278">
        <v>9742.7000000000007</v>
      </c>
      <c r="D135" s="279">
        <v>9814.5833333333339</v>
      </c>
      <c r="E135" s="279">
        <v>9634.1666666666679</v>
      </c>
      <c r="F135" s="279">
        <v>9525.6333333333332</v>
      </c>
      <c r="G135" s="279">
        <v>9345.2166666666672</v>
      </c>
      <c r="H135" s="279">
        <v>9923.1166666666686</v>
      </c>
      <c r="I135" s="279">
        <v>10103.533333333336</v>
      </c>
      <c r="J135" s="279">
        <v>10212.066666666669</v>
      </c>
      <c r="K135" s="277">
        <v>9995</v>
      </c>
      <c r="L135" s="277">
        <v>9706.0499999999993</v>
      </c>
      <c r="M135" s="277">
        <v>0.38882</v>
      </c>
    </row>
    <row r="136" spans="1:13">
      <c r="A136" s="268">
        <v>126</v>
      </c>
      <c r="B136" s="277" t="s">
        <v>93</v>
      </c>
      <c r="C136" s="278">
        <v>156.85</v>
      </c>
      <c r="D136" s="279">
        <v>158.76666666666665</v>
      </c>
      <c r="E136" s="279">
        <v>154.43333333333331</v>
      </c>
      <c r="F136" s="279">
        <v>152.01666666666665</v>
      </c>
      <c r="G136" s="279">
        <v>147.68333333333331</v>
      </c>
      <c r="H136" s="279">
        <v>161.18333333333331</v>
      </c>
      <c r="I136" s="279">
        <v>165.51666666666668</v>
      </c>
      <c r="J136" s="279">
        <v>167.93333333333331</v>
      </c>
      <c r="K136" s="277">
        <v>163.1</v>
      </c>
      <c r="L136" s="277">
        <v>156.35</v>
      </c>
      <c r="M136" s="277">
        <v>103.47762</v>
      </c>
    </row>
    <row r="137" spans="1:13">
      <c r="A137" s="268">
        <v>127</v>
      </c>
      <c r="B137" s="277" t="s">
        <v>231</v>
      </c>
      <c r="C137" s="278">
        <v>2139.0500000000002</v>
      </c>
      <c r="D137" s="279">
        <v>2146.3833333333332</v>
      </c>
      <c r="E137" s="279">
        <v>2125.7666666666664</v>
      </c>
      <c r="F137" s="279">
        <v>2112.4833333333331</v>
      </c>
      <c r="G137" s="279">
        <v>2091.8666666666663</v>
      </c>
      <c r="H137" s="279">
        <v>2159.6666666666665</v>
      </c>
      <c r="I137" s="279">
        <v>2180.2833333333333</v>
      </c>
      <c r="J137" s="279">
        <v>2193.5666666666666</v>
      </c>
      <c r="K137" s="277">
        <v>2167</v>
      </c>
      <c r="L137" s="277">
        <v>2133.1</v>
      </c>
      <c r="M137" s="277">
        <v>2.4438399999999998</v>
      </c>
    </row>
    <row r="138" spans="1:13">
      <c r="A138" s="268">
        <v>128</v>
      </c>
      <c r="B138" s="277" t="s">
        <v>94</v>
      </c>
      <c r="C138" s="278">
        <v>4827.25</v>
      </c>
      <c r="D138" s="279">
        <v>4775.916666666667</v>
      </c>
      <c r="E138" s="279">
        <v>4706.2833333333338</v>
      </c>
      <c r="F138" s="279">
        <v>4585.3166666666666</v>
      </c>
      <c r="G138" s="279">
        <v>4515.6833333333334</v>
      </c>
      <c r="H138" s="279">
        <v>4896.8833333333341</v>
      </c>
      <c r="I138" s="279">
        <v>4966.5166666666673</v>
      </c>
      <c r="J138" s="279">
        <v>5087.4833333333345</v>
      </c>
      <c r="K138" s="277">
        <v>4845.55</v>
      </c>
      <c r="L138" s="277">
        <v>4654.95</v>
      </c>
      <c r="M138" s="277">
        <v>84.299189999999996</v>
      </c>
    </row>
    <row r="139" spans="1:13">
      <c r="A139" s="268">
        <v>129</v>
      </c>
      <c r="B139" s="277" t="s">
        <v>1263</v>
      </c>
      <c r="C139" s="278">
        <v>766.65</v>
      </c>
      <c r="D139" s="279">
        <v>774</v>
      </c>
      <c r="E139" s="279">
        <v>754.8</v>
      </c>
      <c r="F139" s="279">
        <v>742.94999999999993</v>
      </c>
      <c r="G139" s="279">
        <v>723.74999999999989</v>
      </c>
      <c r="H139" s="279">
        <v>785.85</v>
      </c>
      <c r="I139" s="279">
        <v>805.05000000000007</v>
      </c>
      <c r="J139" s="279">
        <v>816.90000000000009</v>
      </c>
      <c r="K139" s="277">
        <v>793.2</v>
      </c>
      <c r="L139" s="277">
        <v>762.15</v>
      </c>
      <c r="M139" s="277">
        <v>0.95030999999999999</v>
      </c>
    </row>
    <row r="140" spans="1:13">
      <c r="A140" s="268">
        <v>130</v>
      </c>
      <c r="B140" s="277" t="s">
        <v>239</v>
      </c>
      <c r="C140" s="278">
        <v>71.05</v>
      </c>
      <c r="D140" s="279">
        <v>71.966666666666669</v>
      </c>
      <c r="E140" s="279">
        <v>69.683333333333337</v>
      </c>
      <c r="F140" s="279">
        <v>68.316666666666663</v>
      </c>
      <c r="G140" s="279">
        <v>66.033333333333331</v>
      </c>
      <c r="H140" s="279">
        <v>73.333333333333343</v>
      </c>
      <c r="I140" s="279">
        <v>75.616666666666674</v>
      </c>
      <c r="J140" s="279">
        <v>76.983333333333348</v>
      </c>
      <c r="K140" s="277">
        <v>74.25</v>
      </c>
      <c r="L140" s="277">
        <v>70.599999999999994</v>
      </c>
      <c r="M140" s="277">
        <v>10.1905</v>
      </c>
    </row>
    <row r="141" spans="1:13">
      <c r="A141" s="268">
        <v>131</v>
      </c>
      <c r="B141" s="277" t="s">
        <v>95</v>
      </c>
      <c r="C141" s="278">
        <v>2145.4499999999998</v>
      </c>
      <c r="D141" s="279">
        <v>2144.1333333333332</v>
      </c>
      <c r="E141" s="279">
        <v>2126.3166666666666</v>
      </c>
      <c r="F141" s="279">
        <v>2107.1833333333334</v>
      </c>
      <c r="G141" s="279">
        <v>2089.3666666666668</v>
      </c>
      <c r="H141" s="279">
        <v>2163.2666666666664</v>
      </c>
      <c r="I141" s="279">
        <v>2181.083333333333</v>
      </c>
      <c r="J141" s="279">
        <v>2200.2166666666662</v>
      </c>
      <c r="K141" s="277">
        <v>2161.9499999999998</v>
      </c>
      <c r="L141" s="277">
        <v>2125</v>
      </c>
      <c r="M141" s="277">
        <v>7.6895199999999999</v>
      </c>
    </row>
    <row r="142" spans="1:13">
      <c r="A142" s="268">
        <v>132</v>
      </c>
      <c r="B142" s="277" t="s">
        <v>359</v>
      </c>
      <c r="C142" s="278">
        <v>312.10000000000002</v>
      </c>
      <c r="D142" s="279">
        <v>314.06666666666666</v>
      </c>
      <c r="E142" s="279">
        <v>309.0333333333333</v>
      </c>
      <c r="F142" s="279">
        <v>305.96666666666664</v>
      </c>
      <c r="G142" s="279">
        <v>300.93333333333328</v>
      </c>
      <c r="H142" s="279">
        <v>317.13333333333333</v>
      </c>
      <c r="I142" s="279">
        <v>322.16666666666674</v>
      </c>
      <c r="J142" s="279">
        <v>325.23333333333335</v>
      </c>
      <c r="K142" s="277">
        <v>319.10000000000002</v>
      </c>
      <c r="L142" s="277">
        <v>311</v>
      </c>
      <c r="M142" s="277">
        <v>2.9984799999999998</v>
      </c>
    </row>
    <row r="143" spans="1:13">
      <c r="A143" s="268">
        <v>133</v>
      </c>
      <c r="B143" s="277" t="s">
        <v>360</v>
      </c>
      <c r="C143" s="278">
        <v>86.35</v>
      </c>
      <c r="D143" s="279">
        <v>86.983333333333334</v>
      </c>
      <c r="E143" s="279">
        <v>85.466666666666669</v>
      </c>
      <c r="F143" s="279">
        <v>84.583333333333329</v>
      </c>
      <c r="G143" s="279">
        <v>83.066666666666663</v>
      </c>
      <c r="H143" s="279">
        <v>87.866666666666674</v>
      </c>
      <c r="I143" s="279">
        <v>89.383333333333354</v>
      </c>
      <c r="J143" s="279">
        <v>90.26666666666668</v>
      </c>
      <c r="K143" s="277">
        <v>88.5</v>
      </c>
      <c r="L143" s="277">
        <v>86.1</v>
      </c>
      <c r="M143" s="277">
        <v>4.4304399999999999</v>
      </c>
    </row>
    <row r="144" spans="1:13">
      <c r="A144" s="268">
        <v>134</v>
      </c>
      <c r="B144" s="277" t="s">
        <v>361</v>
      </c>
      <c r="C144" s="278">
        <v>239.9</v>
      </c>
      <c r="D144" s="279">
        <v>238.79999999999998</v>
      </c>
      <c r="E144" s="279">
        <v>237.09999999999997</v>
      </c>
      <c r="F144" s="279">
        <v>234.29999999999998</v>
      </c>
      <c r="G144" s="279">
        <v>232.59999999999997</v>
      </c>
      <c r="H144" s="279">
        <v>241.59999999999997</v>
      </c>
      <c r="I144" s="279">
        <v>243.29999999999995</v>
      </c>
      <c r="J144" s="279">
        <v>246.09999999999997</v>
      </c>
      <c r="K144" s="277">
        <v>240.5</v>
      </c>
      <c r="L144" s="277">
        <v>236</v>
      </c>
      <c r="M144" s="277">
        <v>1.71662</v>
      </c>
    </row>
    <row r="145" spans="1:13">
      <c r="A145" s="268">
        <v>135</v>
      </c>
      <c r="B145" s="277" t="s">
        <v>240</v>
      </c>
      <c r="C145" s="278">
        <v>381.25</v>
      </c>
      <c r="D145" s="279">
        <v>382.61666666666662</v>
      </c>
      <c r="E145" s="279">
        <v>375.68333333333322</v>
      </c>
      <c r="F145" s="279">
        <v>370.11666666666662</v>
      </c>
      <c r="G145" s="279">
        <v>363.18333333333322</v>
      </c>
      <c r="H145" s="279">
        <v>388.18333333333322</v>
      </c>
      <c r="I145" s="279">
        <v>395.11666666666662</v>
      </c>
      <c r="J145" s="279">
        <v>400.68333333333322</v>
      </c>
      <c r="K145" s="277">
        <v>389.55</v>
      </c>
      <c r="L145" s="277">
        <v>377.05</v>
      </c>
      <c r="M145" s="277">
        <v>3.2515900000000002</v>
      </c>
    </row>
    <row r="146" spans="1:13">
      <c r="A146" s="268">
        <v>136</v>
      </c>
      <c r="B146" s="277" t="s">
        <v>241</v>
      </c>
      <c r="C146" s="278">
        <v>1138</v>
      </c>
      <c r="D146" s="279">
        <v>1131.3166666666666</v>
      </c>
      <c r="E146" s="279">
        <v>1116.6833333333332</v>
      </c>
      <c r="F146" s="279">
        <v>1095.3666666666666</v>
      </c>
      <c r="G146" s="279">
        <v>1080.7333333333331</v>
      </c>
      <c r="H146" s="279">
        <v>1152.6333333333332</v>
      </c>
      <c r="I146" s="279">
        <v>1167.2666666666664</v>
      </c>
      <c r="J146" s="279">
        <v>1188.5833333333333</v>
      </c>
      <c r="K146" s="277">
        <v>1145.95</v>
      </c>
      <c r="L146" s="277">
        <v>1110</v>
      </c>
      <c r="M146" s="277">
        <v>0.36307</v>
      </c>
    </row>
    <row r="147" spans="1:13">
      <c r="A147" s="268">
        <v>137</v>
      </c>
      <c r="B147" s="277" t="s">
        <v>242</v>
      </c>
      <c r="C147" s="278">
        <v>69.55</v>
      </c>
      <c r="D147" s="279">
        <v>69.249999999999986</v>
      </c>
      <c r="E147" s="279">
        <v>67.899999999999977</v>
      </c>
      <c r="F147" s="279">
        <v>66.249999999999986</v>
      </c>
      <c r="G147" s="279">
        <v>64.899999999999977</v>
      </c>
      <c r="H147" s="279">
        <v>70.899999999999977</v>
      </c>
      <c r="I147" s="279">
        <v>72.249999999999972</v>
      </c>
      <c r="J147" s="279">
        <v>73.899999999999977</v>
      </c>
      <c r="K147" s="277">
        <v>70.599999999999994</v>
      </c>
      <c r="L147" s="277">
        <v>67.599999999999994</v>
      </c>
      <c r="M147" s="277">
        <v>29.408059999999999</v>
      </c>
    </row>
    <row r="148" spans="1:13">
      <c r="A148" s="268">
        <v>138</v>
      </c>
      <c r="B148" s="277" t="s">
        <v>96</v>
      </c>
      <c r="C148" s="278">
        <v>54.8</v>
      </c>
      <c r="D148" s="279">
        <v>54.833333333333336</v>
      </c>
      <c r="E148" s="279">
        <v>53.56666666666667</v>
      </c>
      <c r="F148" s="279">
        <v>52.333333333333336</v>
      </c>
      <c r="G148" s="279">
        <v>51.06666666666667</v>
      </c>
      <c r="H148" s="279">
        <v>56.06666666666667</v>
      </c>
      <c r="I148" s="279">
        <v>57.333333333333336</v>
      </c>
      <c r="J148" s="279">
        <v>58.56666666666667</v>
      </c>
      <c r="K148" s="277">
        <v>56.1</v>
      </c>
      <c r="L148" s="277">
        <v>53.6</v>
      </c>
      <c r="M148" s="277">
        <v>62.05809</v>
      </c>
    </row>
    <row r="149" spans="1:13">
      <c r="A149" s="268">
        <v>139</v>
      </c>
      <c r="B149" s="277" t="s">
        <v>362</v>
      </c>
      <c r="C149" s="278">
        <v>533.75</v>
      </c>
      <c r="D149" s="279">
        <v>536.25</v>
      </c>
      <c r="E149" s="279">
        <v>527.5</v>
      </c>
      <c r="F149" s="279">
        <v>521.25</v>
      </c>
      <c r="G149" s="279">
        <v>512.5</v>
      </c>
      <c r="H149" s="279">
        <v>542.5</v>
      </c>
      <c r="I149" s="279">
        <v>551.25</v>
      </c>
      <c r="J149" s="279">
        <v>557.5</v>
      </c>
      <c r="K149" s="277">
        <v>545</v>
      </c>
      <c r="L149" s="277">
        <v>530</v>
      </c>
      <c r="M149" s="277">
        <v>0.97621000000000002</v>
      </c>
    </row>
    <row r="150" spans="1:13">
      <c r="A150" s="268">
        <v>140</v>
      </c>
      <c r="B150" s="277" t="s">
        <v>1297</v>
      </c>
      <c r="C150" s="278">
        <v>1402.35</v>
      </c>
      <c r="D150" s="279">
        <v>1405.1166666666668</v>
      </c>
      <c r="E150" s="279">
        <v>1387.2333333333336</v>
      </c>
      <c r="F150" s="279">
        <v>1372.1166666666668</v>
      </c>
      <c r="G150" s="279">
        <v>1354.2333333333336</v>
      </c>
      <c r="H150" s="279">
        <v>1420.2333333333336</v>
      </c>
      <c r="I150" s="279">
        <v>1438.1166666666668</v>
      </c>
      <c r="J150" s="279">
        <v>1453.2333333333336</v>
      </c>
      <c r="K150" s="277">
        <v>1423</v>
      </c>
      <c r="L150" s="277">
        <v>1390</v>
      </c>
      <c r="M150" s="277">
        <v>2.1669999999999998E-2</v>
      </c>
    </row>
    <row r="151" spans="1:13">
      <c r="A151" s="268">
        <v>141</v>
      </c>
      <c r="B151" s="277" t="s">
        <v>97</v>
      </c>
      <c r="C151" s="278">
        <v>1243.8499999999999</v>
      </c>
      <c r="D151" s="279">
        <v>1245.95</v>
      </c>
      <c r="E151" s="279">
        <v>1232.9000000000001</v>
      </c>
      <c r="F151" s="279">
        <v>1221.95</v>
      </c>
      <c r="G151" s="279">
        <v>1208.9000000000001</v>
      </c>
      <c r="H151" s="279">
        <v>1256.9000000000001</v>
      </c>
      <c r="I151" s="279">
        <v>1269.9499999999998</v>
      </c>
      <c r="J151" s="279">
        <v>1280.9000000000001</v>
      </c>
      <c r="K151" s="277">
        <v>1259</v>
      </c>
      <c r="L151" s="277">
        <v>1235</v>
      </c>
      <c r="M151" s="277">
        <v>10.382429999999999</v>
      </c>
    </row>
    <row r="152" spans="1:13">
      <c r="A152" s="268">
        <v>142</v>
      </c>
      <c r="B152" s="277" t="s">
        <v>363</v>
      </c>
      <c r="C152" s="278">
        <v>272.75</v>
      </c>
      <c r="D152" s="279">
        <v>279.06666666666666</v>
      </c>
      <c r="E152" s="279">
        <v>265.68333333333334</v>
      </c>
      <c r="F152" s="279">
        <v>258.61666666666667</v>
      </c>
      <c r="G152" s="279">
        <v>245.23333333333335</v>
      </c>
      <c r="H152" s="279">
        <v>286.13333333333333</v>
      </c>
      <c r="I152" s="279">
        <v>299.51666666666665</v>
      </c>
      <c r="J152" s="279">
        <v>306.58333333333331</v>
      </c>
      <c r="K152" s="277">
        <v>292.45</v>
      </c>
      <c r="L152" s="277">
        <v>272</v>
      </c>
      <c r="M152" s="277">
        <v>2.98359</v>
      </c>
    </row>
    <row r="153" spans="1:13">
      <c r="A153" s="268">
        <v>143</v>
      </c>
      <c r="B153" s="277" t="s">
        <v>98</v>
      </c>
      <c r="C153" s="278">
        <v>167.35</v>
      </c>
      <c r="D153" s="279">
        <v>166.01666666666668</v>
      </c>
      <c r="E153" s="279">
        <v>164.13333333333335</v>
      </c>
      <c r="F153" s="279">
        <v>160.91666666666669</v>
      </c>
      <c r="G153" s="279">
        <v>159.03333333333336</v>
      </c>
      <c r="H153" s="279">
        <v>169.23333333333335</v>
      </c>
      <c r="I153" s="279">
        <v>171.11666666666667</v>
      </c>
      <c r="J153" s="279">
        <v>174.33333333333334</v>
      </c>
      <c r="K153" s="277">
        <v>167.9</v>
      </c>
      <c r="L153" s="277">
        <v>162.80000000000001</v>
      </c>
      <c r="M153" s="277">
        <v>24.702169999999999</v>
      </c>
    </row>
    <row r="154" spans="1:13">
      <c r="A154" s="268">
        <v>144</v>
      </c>
      <c r="B154" s="277" t="s">
        <v>243</v>
      </c>
      <c r="C154" s="278">
        <v>9.6</v>
      </c>
      <c r="D154" s="279">
        <v>9.65</v>
      </c>
      <c r="E154" s="279">
        <v>9.4500000000000011</v>
      </c>
      <c r="F154" s="279">
        <v>9.3000000000000007</v>
      </c>
      <c r="G154" s="279">
        <v>9.1000000000000014</v>
      </c>
      <c r="H154" s="279">
        <v>9.8000000000000007</v>
      </c>
      <c r="I154" s="279">
        <v>10</v>
      </c>
      <c r="J154" s="279">
        <v>10.15</v>
      </c>
      <c r="K154" s="277">
        <v>9.85</v>
      </c>
      <c r="L154" s="277">
        <v>9.5</v>
      </c>
      <c r="M154" s="277">
        <v>86.870930000000001</v>
      </c>
    </row>
    <row r="155" spans="1:13">
      <c r="A155" s="268">
        <v>145</v>
      </c>
      <c r="B155" s="277" t="s">
        <v>364</v>
      </c>
      <c r="C155" s="278">
        <v>354.7</v>
      </c>
      <c r="D155" s="279">
        <v>355.40000000000003</v>
      </c>
      <c r="E155" s="279">
        <v>350.30000000000007</v>
      </c>
      <c r="F155" s="279">
        <v>345.90000000000003</v>
      </c>
      <c r="G155" s="279">
        <v>340.80000000000007</v>
      </c>
      <c r="H155" s="279">
        <v>359.80000000000007</v>
      </c>
      <c r="I155" s="279">
        <v>364.90000000000009</v>
      </c>
      <c r="J155" s="279">
        <v>369.30000000000007</v>
      </c>
      <c r="K155" s="277">
        <v>360.5</v>
      </c>
      <c r="L155" s="277">
        <v>351</v>
      </c>
      <c r="M155" s="277">
        <v>2.6616</v>
      </c>
    </row>
    <row r="156" spans="1:13">
      <c r="A156" s="268">
        <v>146</v>
      </c>
      <c r="B156" s="277" t="s">
        <v>99</v>
      </c>
      <c r="C156" s="278">
        <v>52.65</v>
      </c>
      <c r="D156" s="279">
        <v>53</v>
      </c>
      <c r="E156" s="279">
        <v>52.05</v>
      </c>
      <c r="F156" s="279">
        <v>51.449999999999996</v>
      </c>
      <c r="G156" s="279">
        <v>50.499999999999993</v>
      </c>
      <c r="H156" s="279">
        <v>53.6</v>
      </c>
      <c r="I156" s="279">
        <v>54.550000000000004</v>
      </c>
      <c r="J156" s="279">
        <v>55.150000000000006</v>
      </c>
      <c r="K156" s="277">
        <v>53.95</v>
      </c>
      <c r="L156" s="277">
        <v>52.4</v>
      </c>
      <c r="M156" s="277">
        <v>279.26202999999998</v>
      </c>
    </row>
    <row r="157" spans="1:13">
      <c r="A157" s="268">
        <v>147</v>
      </c>
      <c r="B157" s="277" t="s">
        <v>367</v>
      </c>
      <c r="C157" s="278">
        <v>287.8</v>
      </c>
      <c r="D157" s="279">
        <v>288.61666666666662</v>
      </c>
      <c r="E157" s="279">
        <v>283.23333333333323</v>
      </c>
      <c r="F157" s="279">
        <v>278.66666666666663</v>
      </c>
      <c r="G157" s="279">
        <v>273.28333333333325</v>
      </c>
      <c r="H157" s="279">
        <v>293.18333333333322</v>
      </c>
      <c r="I157" s="279">
        <v>298.56666666666655</v>
      </c>
      <c r="J157" s="279">
        <v>303.13333333333321</v>
      </c>
      <c r="K157" s="277">
        <v>294</v>
      </c>
      <c r="L157" s="277">
        <v>284.05</v>
      </c>
      <c r="M157" s="277">
        <v>1.0256799999999999</v>
      </c>
    </row>
    <row r="158" spans="1:13">
      <c r="A158" s="268">
        <v>148</v>
      </c>
      <c r="B158" s="277" t="s">
        <v>366</v>
      </c>
      <c r="C158" s="278">
        <v>2941.8</v>
      </c>
      <c r="D158" s="279">
        <v>2985.9500000000003</v>
      </c>
      <c r="E158" s="279">
        <v>2875.9500000000007</v>
      </c>
      <c r="F158" s="279">
        <v>2810.1000000000004</v>
      </c>
      <c r="G158" s="279">
        <v>2700.1000000000008</v>
      </c>
      <c r="H158" s="279">
        <v>3051.8000000000006</v>
      </c>
      <c r="I158" s="279">
        <v>3161.7999999999997</v>
      </c>
      <c r="J158" s="279">
        <v>3227.6500000000005</v>
      </c>
      <c r="K158" s="277">
        <v>3095.95</v>
      </c>
      <c r="L158" s="277">
        <v>2920.1</v>
      </c>
      <c r="M158" s="277">
        <v>0.74712999999999996</v>
      </c>
    </row>
    <row r="159" spans="1:13">
      <c r="A159" s="268">
        <v>149</v>
      </c>
      <c r="B159" s="277" t="s">
        <v>368</v>
      </c>
      <c r="C159" s="278">
        <v>535.1</v>
      </c>
      <c r="D159" s="279">
        <v>535.63333333333333</v>
      </c>
      <c r="E159" s="279">
        <v>526.51666666666665</v>
      </c>
      <c r="F159" s="279">
        <v>517.93333333333328</v>
      </c>
      <c r="G159" s="279">
        <v>508.81666666666661</v>
      </c>
      <c r="H159" s="279">
        <v>544.2166666666667</v>
      </c>
      <c r="I159" s="279">
        <v>553.33333333333326</v>
      </c>
      <c r="J159" s="279">
        <v>561.91666666666674</v>
      </c>
      <c r="K159" s="277">
        <v>544.75</v>
      </c>
      <c r="L159" s="277">
        <v>527.04999999999995</v>
      </c>
      <c r="M159" s="277">
        <v>0.41178999999999999</v>
      </c>
    </row>
    <row r="160" spans="1:13">
      <c r="A160" s="268">
        <v>150</v>
      </c>
      <c r="B160" s="277" t="s">
        <v>2940</v>
      </c>
      <c r="C160" s="278">
        <v>523.04999999999995</v>
      </c>
      <c r="D160" s="279">
        <v>526.63333333333333</v>
      </c>
      <c r="E160" s="279">
        <v>517.56666666666661</v>
      </c>
      <c r="F160" s="279">
        <v>512.08333333333326</v>
      </c>
      <c r="G160" s="279">
        <v>503.01666666666654</v>
      </c>
      <c r="H160" s="279">
        <v>532.11666666666667</v>
      </c>
      <c r="I160" s="279">
        <v>541.18333333333351</v>
      </c>
      <c r="J160" s="279">
        <v>546.66666666666674</v>
      </c>
      <c r="K160" s="277">
        <v>535.70000000000005</v>
      </c>
      <c r="L160" s="277">
        <v>521.15</v>
      </c>
      <c r="M160" s="277">
        <v>0.19120999999999999</v>
      </c>
    </row>
    <row r="161" spans="1:13">
      <c r="A161" s="268">
        <v>151</v>
      </c>
      <c r="B161" s="277" t="s">
        <v>370</v>
      </c>
      <c r="C161" s="278">
        <v>134.69999999999999</v>
      </c>
      <c r="D161" s="279">
        <v>133.98333333333332</v>
      </c>
      <c r="E161" s="279">
        <v>132.21666666666664</v>
      </c>
      <c r="F161" s="279">
        <v>129.73333333333332</v>
      </c>
      <c r="G161" s="279">
        <v>127.96666666666664</v>
      </c>
      <c r="H161" s="279">
        <v>136.46666666666664</v>
      </c>
      <c r="I161" s="279">
        <v>138.23333333333335</v>
      </c>
      <c r="J161" s="279">
        <v>140.71666666666664</v>
      </c>
      <c r="K161" s="277">
        <v>135.75</v>
      </c>
      <c r="L161" s="277">
        <v>131.5</v>
      </c>
      <c r="M161" s="277">
        <v>7.3929200000000002</v>
      </c>
    </row>
    <row r="162" spans="1:13">
      <c r="A162" s="268">
        <v>152</v>
      </c>
      <c r="B162" s="277" t="s">
        <v>244</v>
      </c>
      <c r="C162" s="278">
        <v>99.9</v>
      </c>
      <c r="D162" s="279">
        <v>100.46666666666665</v>
      </c>
      <c r="E162" s="279">
        <v>98.933333333333309</v>
      </c>
      <c r="F162" s="279">
        <v>97.966666666666654</v>
      </c>
      <c r="G162" s="279">
        <v>96.433333333333309</v>
      </c>
      <c r="H162" s="279">
        <v>101.43333333333331</v>
      </c>
      <c r="I162" s="279">
        <v>102.96666666666664</v>
      </c>
      <c r="J162" s="279">
        <v>103.93333333333331</v>
      </c>
      <c r="K162" s="277">
        <v>102</v>
      </c>
      <c r="L162" s="277">
        <v>99.5</v>
      </c>
      <c r="M162" s="277">
        <v>34.59675</v>
      </c>
    </row>
    <row r="163" spans="1:13">
      <c r="A163" s="268">
        <v>153</v>
      </c>
      <c r="B163" s="277" t="s">
        <v>369</v>
      </c>
      <c r="C163" s="278">
        <v>73.349999999999994</v>
      </c>
      <c r="D163" s="279">
        <v>72.916666666666671</v>
      </c>
      <c r="E163" s="279">
        <v>71.833333333333343</v>
      </c>
      <c r="F163" s="279">
        <v>70.316666666666677</v>
      </c>
      <c r="G163" s="279">
        <v>69.233333333333348</v>
      </c>
      <c r="H163" s="279">
        <v>74.433333333333337</v>
      </c>
      <c r="I163" s="279">
        <v>75.51666666666668</v>
      </c>
      <c r="J163" s="279">
        <v>77.033333333333331</v>
      </c>
      <c r="K163" s="277">
        <v>74</v>
      </c>
      <c r="L163" s="277">
        <v>71.400000000000006</v>
      </c>
      <c r="M163" s="277">
        <v>44.578530000000001</v>
      </c>
    </row>
    <row r="164" spans="1:13">
      <c r="A164" s="268">
        <v>154</v>
      </c>
      <c r="B164" s="277" t="s">
        <v>100</v>
      </c>
      <c r="C164" s="278">
        <v>90.75</v>
      </c>
      <c r="D164" s="279">
        <v>91.033333333333346</v>
      </c>
      <c r="E164" s="279">
        <v>90.216666666666697</v>
      </c>
      <c r="F164" s="279">
        <v>89.683333333333351</v>
      </c>
      <c r="G164" s="279">
        <v>88.866666666666703</v>
      </c>
      <c r="H164" s="279">
        <v>91.566666666666691</v>
      </c>
      <c r="I164" s="279">
        <v>92.383333333333326</v>
      </c>
      <c r="J164" s="279">
        <v>92.916666666666686</v>
      </c>
      <c r="K164" s="277">
        <v>91.85</v>
      </c>
      <c r="L164" s="277">
        <v>90.5</v>
      </c>
      <c r="M164" s="277">
        <v>79.921049999999994</v>
      </c>
    </row>
    <row r="165" spans="1:13">
      <c r="A165" s="268">
        <v>155</v>
      </c>
      <c r="B165" s="277" t="s">
        <v>375</v>
      </c>
      <c r="C165" s="278">
        <v>1953</v>
      </c>
      <c r="D165" s="279">
        <v>1936.05</v>
      </c>
      <c r="E165" s="279">
        <v>1891.9499999999998</v>
      </c>
      <c r="F165" s="279">
        <v>1830.8999999999999</v>
      </c>
      <c r="G165" s="279">
        <v>1786.7999999999997</v>
      </c>
      <c r="H165" s="279">
        <v>1997.1</v>
      </c>
      <c r="I165" s="279">
        <v>2041.1999999999998</v>
      </c>
      <c r="J165" s="279">
        <v>2102.25</v>
      </c>
      <c r="K165" s="277">
        <v>1980.15</v>
      </c>
      <c r="L165" s="277">
        <v>1875</v>
      </c>
      <c r="M165" s="277">
        <v>0.53432999999999997</v>
      </c>
    </row>
    <row r="166" spans="1:13">
      <c r="A166" s="268">
        <v>156</v>
      </c>
      <c r="B166" s="277" t="s">
        <v>376</v>
      </c>
      <c r="C166" s="278">
        <v>1994.1</v>
      </c>
      <c r="D166" s="279">
        <v>1999.2333333333333</v>
      </c>
      <c r="E166" s="279">
        <v>1978.4666666666667</v>
      </c>
      <c r="F166" s="279">
        <v>1962.8333333333333</v>
      </c>
      <c r="G166" s="279">
        <v>1942.0666666666666</v>
      </c>
      <c r="H166" s="279">
        <v>2014.8666666666668</v>
      </c>
      <c r="I166" s="279">
        <v>2035.6333333333337</v>
      </c>
      <c r="J166" s="279">
        <v>2051.2666666666669</v>
      </c>
      <c r="K166" s="277">
        <v>2020</v>
      </c>
      <c r="L166" s="277">
        <v>1983.6</v>
      </c>
      <c r="M166" s="277">
        <v>0.24099999999999999</v>
      </c>
    </row>
    <row r="167" spans="1:13">
      <c r="A167" s="268">
        <v>157</v>
      </c>
      <c r="B167" s="277" t="s">
        <v>372</v>
      </c>
      <c r="C167" s="278">
        <v>473.05</v>
      </c>
      <c r="D167" s="279">
        <v>477.81666666666666</v>
      </c>
      <c r="E167" s="279">
        <v>466.73333333333335</v>
      </c>
      <c r="F167" s="279">
        <v>460.41666666666669</v>
      </c>
      <c r="G167" s="279">
        <v>449.33333333333337</v>
      </c>
      <c r="H167" s="279">
        <v>484.13333333333333</v>
      </c>
      <c r="I167" s="279">
        <v>495.2166666666667</v>
      </c>
      <c r="J167" s="279">
        <v>501.5333333333333</v>
      </c>
      <c r="K167" s="277">
        <v>488.9</v>
      </c>
      <c r="L167" s="277">
        <v>471.5</v>
      </c>
      <c r="M167" s="277">
        <v>0.15873999999999999</v>
      </c>
    </row>
    <row r="168" spans="1:13">
      <c r="A168" s="268">
        <v>158</v>
      </c>
      <c r="B168" s="277" t="s">
        <v>382</v>
      </c>
      <c r="C168" s="278">
        <v>256.8</v>
      </c>
      <c r="D168" s="279">
        <v>259.13333333333333</v>
      </c>
      <c r="E168" s="279">
        <v>254.26666666666665</v>
      </c>
      <c r="F168" s="279">
        <v>251.73333333333335</v>
      </c>
      <c r="G168" s="279">
        <v>246.86666666666667</v>
      </c>
      <c r="H168" s="279">
        <v>261.66666666666663</v>
      </c>
      <c r="I168" s="279">
        <v>266.5333333333333</v>
      </c>
      <c r="J168" s="279">
        <v>269.06666666666661</v>
      </c>
      <c r="K168" s="277">
        <v>264</v>
      </c>
      <c r="L168" s="277">
        <v>256.60000000000002</v>
      </c>
      <c r="M168" s="277">
        <v>0.56723000000000001</v>
      </c>
    </row>
    <row r="169" spans="1:13">
      <c r="A169" s="268">
        <v>159</v>
      </c>
      <c r="B169" s="277" t="s">
        <v>373</v>
      </c>
      <c r="C169" s="278">
        <v>98.95</v>
      </c>
      <c r="D169" s="279">
        <v>100.39999999999999</v>
      </c>
      <c r="E169" s="279">
        <v>96.049999999999983</v>
      </c>
      <c r="F169" s="279">
        <v>93.149999999999991</v>
      </c>
      <c r="G169" s="279">
        <v>88.799999999999983</v>
      </c>
      <c r="H169" s="279">
        <v>103.29999999999998</v>
      </c>
      <c r="I169" s="279">
        <v>107.64999999999998</v>
      </c>
      <c r="J169" s="279">
        <v>110.54999999999998</v>
      </c>
      <c r="K169" s="277">
        <v>104.75</v>
      </c>
      <c r="L169" s="277">
        <v>97.5</v>
      </c>
      <c r="M169" s="277">
        <v>0.88627999999999996</v>
      </c>
    </row>
    <row r="170" spans="1:13">
      <c r="A170" s="268">
        <v>160</v>
      </c>
      <c r="B170" s="277" t="s">
        <v>374</v>
      </c>
      <c r="C170" s="278">
        <v>168.9</v>
      </c>
      <c r="D170" s="279">
        <v>170.3</v>
      </c>
      <c r="E170" s="279">
        <v>166.90000000000003</v>
      </c>
      <c r="F170" s="279">
        <v>164.90000000000003</v>
      </c>
      <c r="G170" s="279">
        <v>161.50000000000006</v>
      </c>
      <c r="H170" s="279">
        <v>172.3</v>
      </c>
      <c r="I170" s="279">
        <v>175.7</v>
      </c>
      <c r="J170" s="279">
        <v>177.7</v>
      </c>
      <c r="K170" s="277">
        <v>173.7</v>
      </c>
      <c r="L170" s="277">
        <v>168.3</v>
      </c>
      <c r="M170" s="277">
        <v>2.0756700000000001</v>
      </c>
    </row>
    <row r="171" spans="1:13">
      <c r="A171" s="268">
        <v>161</v>
      </c>
      <c r="B171" s="277" t="s">
        <v>245</v>
      </c>
      <c r="C171" s="278">
        <v>133.05000000000001</v>
      </c>
      <c r="D171" s="279">
        <v>133.54999999999998</v>
      </c>
      <c r="E171" s="279">
        <v>132.24999999999997</v>
      </c>
      <c r="F171" s="279">
        <v>131.44999999999999</v>
      </c>
      <c r="G171" s="279">
        <v>130.14999999999998</v>
      </c>
      <c r="H171" s="279">
        <v>134.34999999999997</v>
      </c>
      <c r="I171" s="279">
        <v>135.64999999999998</v>
      </c>
      <c r="J171" s="279">
        <v>136.44999999999996</v>
      </c>
      <c r="K171" s="277">
        <v>134.85</v>
      </c>
      <c r="L171" s="277">
        <v>132.75</v>
      </c>
      <c r="M171" s="277">
        <v>1.5976699999999999</v>
      </c>
    </row>
    <row r="172" spans="1:13">
      <c r="A172" s="268">
        <v>162</v>
      </c>
      <c r="B172" s="277" t="s">
        <v>378</v>
      </c>
      <c r="C172" s="278">
        <v>5551.6</v>
      </c>
      <c r="D172" s="279">
        <v>5548.7666666666664</v>
      </c>
      <c r="E172" s="279">
        <v>5508.5333333333328</v>
      </c>
      <c r="F172" s="279">
        <v>5465.4666666666662</v>
      </c>
      <c r="G172" s="279">
        <v>5425.2333333333327</v>
      </c>
      <c r="H172" s="279">
        <v>5591.833333333333</v>
      </c>
      <c r="I172" s="279">
        <v>5632.0666666666666</v>
      </c>
      <c r="J172" s="279">
        <v>5675.1333333333332</v>
      </c>
      <c r="K172" s="277">
        <v>5589</v>
      </c>
      <c r="L172" s="277">
        <v>5505.7</v>
      </c>
      <c r="M172" s="277">
        <v>3.3419999999999998E-2</v>
      </c>
    </row>
    <row r="173" spans="1:13">
      <c r="A173" s="268">
        <v>163</v>
      </c>
      <c r="B173" s="277" t="s">
        <v>379</v>
      </c>
      <c r="C173" s="278">
        <v>1763.5</v>
      </c>
      <c r="D173" s="279">
        <v>1771.1666666666667</v>
      </c>
      <c r="E173" s="279">
        <v>1742.3333333333335</v>
      </c>
      <c r="F173" s="279">
        <v>1721.1666666666667</v>
      </c>
      <c r="G173" s="279">
        <v>1692.3333333333335</v>
      </c>
      <c r="H173" s="279">
        <v>1792.3333333333335</v>
      </c>
      <c r="I173" s="279">
        <v>1821.166666666667</v>
      </c>
      <c r="J173" s="279">
        <v>1842.3333333333335</v>
      </c>
      <c r="K173" s="277">
        <v>1800</v>
      </c>
      <c r="L173" s="277">
        <v>1750</v>
      </c>
      <c r="M173" s="277">
        <v>0.88815</v>
      </c>
    </row>
    <row r="174" spans="1:13">
      <c r="A174" s="268">
        <v>164</v>
      </c>
      <c r="B174" s="277" t="s">
        <v>101</v>
      </c>
      <c r="C174" s="278">
        <v>492.7</v>
      </c>
      <c r="D174" s="279">
        <v>493.7166666666667</v>
      </c>
      <c r="E174" s="279">
        <v>484.43333333333339</v>
      </c>
      <c r="F174" s="279">
        <v>476.16666666666669</v>
      </c>
      <c r="G174" s="279">
        <v>466.88333333333338</v>
      </c>
      <c r="H174" s="279">
        <v>501.98333333333341</v>
      </c>
      <c r="I174" s="279">
        <v>511.26666666666671</v>
      </c>
      <c r="J174" s="279">
        <v>519.53333333333342</v>
      </c>
      <c r="K174" s="277">
        <v>503</v>
      </c>
      <c r="L174" s="277">
        <v>485.45</v>
      </c>
      <c r="M174" s="277">
        <v>18.656759999999998</v>
      </c>
    </row>
    <row r="175" spans="1:13">
      <c r="A175" s="268">
        <v>165</v>
      </c>
      <c r="B175" s="277" t="s">
        <v>387</v>
      </c>
      <c r="C175" s="278">
        <v>45.5</v>
      </c>
      <c r="D175" s="279">
        <v>45.916666666666664</v>
      </c>
      <c r="E175" s="279">
        <v>44.983333333333327</v>
      </c>
      <c r="F175" s="279">
        <v>44.466666666666661</v>
      </c>
      <c r="G175" s="279">
        <v>43.533333333333324</v>
      </c>
      <c r="H175" s="279">
        <v>46.43333333333333</v>
      </c>
      <c r="I175" s="279">
        <v>47.366666666666667</v>
      </c>
      <c r="J175" s="279">
        <v>47.883333333333333</v>
      </c>
      <c r="K175" s="277">
        <v>46.85</v>
      </c>
      <c r="L175" s="277">
        <v>45.4</v>
      </c>
      <c r="M175" s="277">
        <v>4.3916599999999999</v>
      </c>
    </row>
    <row r="176" spans="1:13">
      <c r="A176" s="268">
        <v>166</v>
      </c>
      <c r="B176" s="277" t="s">
        <v>1396</v>
      </c>
      <c r="C176" s="278">
        <v>5391.55</v>
      </c>
      <c r="D176" s="279">
        <v>5480.2166666666672</v>
      </c>
      <c r="E176" s="279">
        <v>5161.4333333333343</v>
      </c>
      <c r="F176" s="279">
        <v>4931.3166666666675</v>
      </c>
      <c r="G176" s="279">
        <v>4612.5333333333347</v>
      </c>
      <c r="H176" s="279">
        <v>5710.3333333333339</v>
      </c>
      <c r="I176" s="279">
        <v>6029.1166666666668</v>
      </c>
      <c r="J176" s="279">
        <v>6259.2333333333336</v>
      </c>
      <c r="K176" s="277">
        <v>5799</v>
      </c>
      <c r="L176" s="277">
        <v>5250.1</v>
      </c>
      <c r="M176" s="277">
        <v>2.4345300000000001</v>
      </c>
    </row>
    <row r="177" spans="1:13">
      <c r="A177" s="268">
        <v>167</v>
      </c>
      <c r="B177" s="277" t="s">
        <v>103</v>
      </c>
      <c r="C177" s="278">
        <v>23.8</v>
      </c>
      <c r="D177" s="279">
        <v>23.716666666666669</v>
      </c>
      <c r="E177" s="279">
        <v>23.533333333333339</v>
      </c>
      <c r="F177" s="279">
        <v>23.266666666666669</v>
      </c>
      <c r="G177" s="279">
        <v>23.083333333333339</v>
      </c>
      <c r="H177" s="279">
        <v>23.983333333333338</v>
      </c>
      <c r="I177" s="279">
        <v>24.166666666666668</v>
      </c>
      <c r="J177" s="279">
        <v>24.433333333333337</v>
      </c>
      <c r="K177" s="277">
        <v>23.9</v>
      </c>
      <c r="L177" s="277">
        <v>23.45</v>
      </c>
      <c r="M177" s="277">
        <v>76.143180000000001</v>
      </c>
    </row>
    <row r="178" spans="1:13">
      <c r="A178" s="268">
        <v>168</v>
      </c>
      <c r="B178" s="277" t="s">
        <v>388</v>
      </c>
      <c r="C178" s="278">
        <v>214.45</v>
      </c>
      <c r="D178" s="279">
        <v>212.68333333333331</v>
      </c>
      <c r="E178" s="279">
        <v>208.36666666666662</v>
      </c>
      <c r="F178" s="279">
        <v>202.2833333333333</v>
      </c>
      <c r="G178" s="279">
        <v>197.96666666666661</v>
      </c>
      <c r="H178" s="279">
        <v>218.76666666666662</v>
      </c>
      <c r="I178" s="279">
        <v>223.08333333333329</v>
      </c>
      <c r="J178" s="279">
        <v>229.16666666666663</v>
      </c>
      <c r="K178" s="277">
        <v>217</v>
      </c>
      <c r="L178" s="277">
        <v>206.6</v>
      </c>
      <c r="M178" s="277">
        <v>25.783059999999999</v>
      </c>
    </row>
    <row r="179" spans="1:13">
      <c r="A179" s="268">
        <v>169</v>
      </c>
      <c r="B179" s="277" t="s">
        <v>380</v>
      </c>
      <c r="C179" s="278">
        <v>946.6</v>
      </c>
      <c r="D179" s="279">
        <v>941.19999999999993</v>
      </c>
      <c r="E179" s="279">
        <v>930.39999999999986</v>
      </c>
      <c r="F179" s="279">
        <v>914.19999999999993</v>
      </c>
      <c r="G179" s="279">
        <v>903.39999999999986</v>
      </c>
      <c r="H179" s="279">
        <v>957.39999999999986</v>
      </c>
      <c r="I179" s="279">
        <v>968.19999999999982</v>
      </c>
      <c r="J179" s="279">
        <v>984.39999999999986</v>
      </c>
      <c r="K179" s="277">
        <v>952</v>
      </c>
      <c r="L179" s="277">
        <v>925</v>
      </c>
      <c r="M179" s="277">
        <v>0.39452999999999999</v>
      </c>
    </row>
    <row r="180" spans="1:13">
      <c r="A180" s="268">
        <v>170</v>
      </c>
      <c r="B180" s="277" t="s">
        <v>246</v>
      </c>
      <c r="C180" s="278">
        <v>521.6</v>
      </c>
      <c r="D180" s="279">
        <v>522.63333333333333</v>
      </c>
      <c r="E180" s="279">
        <v>516.56666666666661</v>
      </c>
      <c r="F180" s="279">
        <v>511.5333333333333</v>
      </c>
      <c r="G180" s="279">
        <v>505.46666666666658</v>
      </c>
      <c r="H180" s="279">
        <v>527.66666666666663</v>
      </c>
      <c r="I180" s="279">
        <v>533.73333333333346</v>
      </c>
      <c r="J180" s="279">
        <v>538.76666666666665</v>
      </c>
      <c r="K180" s="277">
        <v>528.70000000000005</v>
      </c>
      <c r="L180" s="277">
        <v>517.6</v>
      </c>
      <c r="M180" s="277">
        <v>0.98211000000000004</v>
      </c>
    </row>
    <row r="181" spans="1:13">
      <c r="A181" s="268">
        <v>171</v>
      </c>
      <c r="B181" s="277" t="s">
        <v>104</v>
      </c>
      <c r="C181" s="278">
        <v>709.2</v>
      </c>
      <c r="D181" s="279">
        <v>711.86666666666667</v>
      </c>
      <c r="E181" s="279">
        <v>700.83333333333337</v>
      </c>
      <c r="F181" s="279">
        <v>692.4666666666667</v>
      </c>
      <c r="G181" s="279">
        <v>681.43333333333339</v>
      </c>
      <c r="H181" s="279">
        <v>720.23333333333335</v>
      </c>
      <c r="I181" s="279">
        <v>731.26666666666665</v>
      </c>
      <c r="J181" s="279">
        <v>739.63333333333333</v>
      </c>
      <c r="K181" s="277">
        <v>722.9</v>
      </c>
      <c r="L181" s="277">
        <v>703.5</v>
      </c>
      <c r="M181" s="277">
        <v>26.946570000000001</v>
      </c>
    </row>
    <row r="182" spans="1:13">
      <c r="A182" s="268">
        <v>172</v>
      </c>
      <c r="B182" s="277" t="s">
        <v>247</v>
      </c>
      <c r="C182" s="278">
        <v>410.15</v>
      </c>
      <c r="D182" s="279">
        <v>411.16666666666669</v>
      </c>
      <c r="E182" s="279">
        <v>406.13333333333338</v>
      </c>
      <c r="F182" s="279">
        <v>402.11666666666667</v>
      </c>
      <c r="G182" s="279">
        <v>397.08333333333337</v>
      </c>
      <c r="H182" s="279">
        <v>415.18333333333339</v>
      </c>
      <c r="I182" s="279">
        <v>420.2166666666667</v>
      </c>
      <c r="J182" s="279">
        <v>424.23333333333341</v>
      </c>
      <c r="K182" s="277">
        <v>416.2</v>
      </c>
      <c r="L182" s="277">
        <v>407.15</v>
      </c>
      <c r="M182" s="277">
        <v>0.60550000000000004</v>
      </c>
    </row>
    <row r="183" spans="1:13">
      <c r="A183" s="268">
        <v>173</v>
      </c>
      <c r="B183" s="277" t="s">
        <v>248</v>
      </c>
      <c r="C183" s="278">
        <v>903.35</v>
      </c>
      <c r="D183" s="279">
        <v>899.80000000000007</v>
      </c>
      <c r="E183" s="279">
        <v>891.80000000000018</v>
      </c>
      <c r="F183" s="279">
        <v>880.25000000000011</v>
      </c>
      <c r="G183" s="279">
        <v>872.25000000000023</v>
      </c>
      <c r="H183" s="279">
        <v>911.35000000000014</v>
      </c>
      <c r="I183" s="279">
        <v>919.34999999999991</v>
      </c>
      <c r="J183" s="279">
        <v>930.90000000000009</v>
      </c>
      <c r="K183" s="277">
        <v>907.8</v>
      </c>
      <c r="L183" s="277">
        <v>888.25</v>
      </c>
      <c r="M183" s="277">
        <v>1.77359</v>
      </c>
    </row>
    <row r="184" spans="1:13">
      <c r="A184" s="268">
        <v>174</v>
      </c>
      <c r="B184" s="277" t="s">
        <v>389</v>
      </c>
      <c r="C184" s="278">
        <v>83.15</v>
      </c>
      <c r="D184" s="279">
        <v>83.516666666666666</v>
      </c>
      <c r="E184" s="279">
        <v>82.083333333333329</v>
      </c>
      <c r="F184" s="279">
        <v>81.016666666666666</v>
      </c>
      <c r="G184" s="279">
        <v>79.583333333333329</v>
      </c>
      <c r="H184" s="279">
        <v>84.583333333333329</v>
      </c>
      <c r="I184" s="279">
        <v>86.016666666666666</v>
      </c>
      <c r="J184" s="279">
        <v>87.083333333333329</v>
      </c>
      <c r="K184" s="277">
        <v>84.95</v>
      </c>
      <c r="L184" s="277">
        <v>82.45</v>
      </c>
      <c r="M184" s="277">
        <v>1.5164299999999999</v>
      </c>
    </row>
    <row r="185" spans="1:13">
      <c r="A185" s="268">
        <v>175</v>
      </c>
      <c r="B185" s="277" t="s">
        <v>381</v>
      </c>
      <c r="C185" s="278">
        <v>364.35</v>
      </c>
      <c r="D185" s="279">
        <v>366.75</v>
      </c>
      <c r="E185" s="279">
        <v>359.6</v>
      </c>
      <c r="F185" s="279">
        <v>354.85</v>
      </c>
      <c r="G185" s="279">
        <v>347.70000000000005</v>
      </c>
      <c r="H185" s="279">
        <v>371.5</v>
      </c>
      <c r="I185" s="279">
        <v>378.65</v>
      </c>
      <c r="J185" s="279">
        <v>383.4</v>
      </c>
      <c r="K185" s="277">
        <v>373.9</v>
      </c>
      <c r="L185" s="277">
        <v>362</v>
      </c>
      <c r="M185" s="277">
        <v>22.087319999999998</v>
      </c>
    </row>
    <row r="186" spans="1:13">
      <c r="A186" s="268">
        <v>176</v>
      </c>
      <c r="B186" s="277" t="s">
        <v>249</v>
      </c>
      <c r="C186" s="278">
        <v>182.85</v>
      </c>
      <c r="D186" s="279">
        <v>183.75</v>
      </c>
      <c r="E186" s="279">
        <v>180.1</v>
      </c>
      <c r="F186" s="279">
        <v>177.35</v>
      </c>
      <c r="G186" s="279">
        <v>173.7</v>
      </c>
      <c r="H186" s="279">
        <v>186.5</v>
      </c>
      <c r="I186" s="279">
        <v>190.14999999999998</v>
      </c>
      <c r="J186" s="279">
        <v>192.9</v>
      </c>
      <c r="K186" s="277">
        <v>187.4</v>
      </c>
      <c r="L186" s="277">
        <v>181</v>
      </c>
      <c r="M186" s="277">
        <v>2.6016499999999998</v>
      </c>
    </row>
    <row r="187" spans="1:13">
      <c r="A187" s="268">
        <v>177</v>
      </c>
      <c r="B187" s="277" t="s">
        <v>105</v>
      </c>
      <c r="C187" s="278">
        <v>724.7</v>
      </c>
      <c r="D187" s="279">
        <v>726.66666666666663</v>
      </c>
      <c r="E187" s="279">
        <v>714.58333333333326</v>
      </c>
      <c r="F187" s="279">
        <v>704.46666666666658</v>
      </c>
      <c r="G187" s="279">
        <v>692.38333333333321</v>
      </c>
      <c r="H187" s="279">
        <v>736.7833333333333</v>
      </c>
      <c r="I187" s="279">
        <v>748.86666666666656</v>
      </c>
      <c r="J187" s="279">
        <v>758.98333333333335</v>
      </c>
      <c r="K187" s="277">
        <v>738.75</v>
      </c>
      <c r="L187" s="277">
        <v>716.55</v>
      </c>
      <c r="M187" s="277">
        <v>39.273240000000001</v>
      </c>
    </row>
    <row r="188" spans="1:13">
      <c r="A188" s="268">
        <v>178</v>
      </c>
      <c r="B188" s="277" t="s">
        <v>383</v>
      </c>
      <c r="C188" s="278">
        <v>78.849999999999994</v>
      </c>
      <c r="D188" s="279">
        <v>79.383333333333326</v>
      </c>
      <c r="E188" s="279">
        <v>77.966666666666654</v>
      </c>
      <c r="F188" s="279">
        <v>77.083333333333329</v>
      </c>
      <c r="G188" s="279">
        <v>75.666666666666657</v>
      </c>
      <c r="H188" s="279">
        <v>80.266666666666652</v>
      </c>
      <c r="I188" s="279">
        <v>81.683333333333337</v>
      </c>
      <c r="J188" s="279">
        <v>82.566666666666649</v>
      </c>
      <c r="K188" s="277">
        <v>80.8</v>
      </c>
      <c r="L188" s="277">
        <v>78.5</v>
      </c>
      <c r="M188" s="277">
        <v>2.5955499999999998</v>
      </c>
    </row>
    <row r="189" spans="1:13">
      <c r="A189" s="268">
        <v>179</v>
      </c>
      <c r="B189" s="277" t="s">
        <v>384</v>
      </c>
      <c r="C189" s="278">
        <v>559.04999999999995</v>
      </c>
      <c r="D189" s="279">
        <v>562.01666666666665</v>
      </c>
      <c r="E189" s="279">
        <v>553.58333333333326</v>
      </c>
      <c r="F189" s="279">
        <v>548.11666666666656</v>
      </c>
      <c r="G189" s="279">
        <v>539.68333333333317</v>
      </c>
      <c r="H189" s="279">
        <v>567.48333333333335</v>
      </c>
      <c r="I189" s="279">
        <v>575.91666666666674</v>
      </c>
      <c r="J189" s="279">
        <v>581.38333333333344</v>
      </c>
      <c r="K189" s="277">
        <v>570.45000000000005</v>
      </c>
      <c r="L189" s="277">
        <v>556.54999999999995</v>
      </c>
      <c r="M189" s="277">
        <v>0.19377</v>
      </c>
    </row>
    <row r="190" spans="1:13">
      <c r="A190" s="268">
        <v>180</v>
      </c>
      <c r="B190" s="277" t="s">
        <v>1439</v>
      </c>
      <c r="C190" s="278">
        <v>184.3</v>
      </c>
      <c r="D190" s="279">
        <v>185.28333333333333</v>
      </c>
      <c r="E190" s="279">
        <v>180.11666666666667</v>
      </c>
      <c r="F190" s="279">
        <v>175.93333333333334</v>
      </c>
      <c r="G190" s="279">
        <v>170.76666666666668</v>
      </c>
      <c r="H190" s="279">
        <v>189.46666666666667</v>
      </c>
      <c r="I190" s="279">
        <v>194.63333333333335</v>
      </c>
      <c r="J190" s="279">
        <v>198.81666666666666</v>
      </c>
      <c r="K190" s="277">
        <v>190.45</v>
      </c>
      <c r="L190" s="277">
        <v>181.1</v>
      </c>
      <c r="M190" s="277">
        <v>1.19171</v>
      </c>
    </row>
    <row r="191" spans="1:13">
      <c r="A191" s="268">
        <v>181</v>
      </c>
      <c r="B191" s="277" t="s">
        <v>390</v>
      </c>
      <c r="C191" s="278">
        <v>61.55</v>
      </c>
      <c r="D191" s="279">
        <v>62.166666666666664</v>
      </c>
      <c r="E191" s="279">
        <v>60.733333333333327</v>
      </c>
      <c r="F191" s="279">
        <v>59.916666666666664</v>
      </c>
      <c r="G191" s="279">
        <v>58.483333333333327</v>
      </c>
      <c r="H191" s="279">
        <v>62.983333333333327</v>
      </c>
      <c r="I191" s="279">
        <v>64.416666666666657</v>
      </c>
      <c r="J191" s="279">
        <v>65.23333333333332</v>
      </c>
      <c r="K191" s="277">
        <v>63.6</v>
      </c>
      <c r="L191" s="277">
        <v>61.35</v>
      </c>
      <c r="M191" s="277">
        <v>6.9716800000000001</v>
      </c>
    </row>
    <row r="192" spans="1:13">
      <c r="A192" s="268">
        <v>182</v>
      </c>
      <c r="B192" s="277" t="s">
        <v>250</v>
      </c>
      <c r="C192" s="278">
        <v>206.9</v>
      </c>
      <c r="D192" s="279">
        <v>207.7166666666667</v>
      </c>
      <c r="E192" s="279">
        <v>205.23333333333341</v>
      </c>
      <c r="F192" s="279">
        <v>203.56666666666672</v>
      </c>
      <c r="G192" s="279">
        <v>201.08333333333343</v>
      </c>
      <c r="H192" s="279">
        <v>209.38333333333338</v>
      </c>
      <c r="I192" s="279">
        <v>211.86666666666667</v>
      </c>
      <c r="J192" s="279">
        <v>213.53333333333336</v>
      </c>
      <c r="K192" s="277">
        <v>210.2</v>
      </c>
      <c r="L192" s="277">
        <v>206.05</v>
      </c>
      <c r="M192" s="277">
        <v>8.7901500000000006</v>
      </c>
    </row>
    <row r="193" spans="1:13">
      <c r="A193" s="268">
        <v>183</v>
      </c>
      <c r="B193" s="277" t="s">
        <v>385</v>
      </c>
      <c r="C193" s="278">
        <v>339.55</v>
      </c>
      <c r="D193" s="279">
        <v>341.90000000000003</v>
      </c>
      <c r="E193" s="279">
        <v>336.40000000000009</v>
      </c>
      <c r="F193" s="279">
        <v>333.25000000000006</v>
      </c>
      <c r="G193" s="279">
        <v>327.75000000000011</v>
      </c>
      <c r="H193" s="279">
        <v>345.05000000000007</v>
      </c>
      <c r="I193" s="279">
        <v>350.54999999999995</v>
      </c>
      <c r="J193" s="279">
        <v>353.70000000000005</v>
      </c>
      <c r="K193" s="277">
        <v>347.4</v>
      </c>
      <c r="L193" s="277">
        <v>338.75</v>
      </c>
      <c r="M193" s="277">
        <v>1.3360300000000001</v>
      </c>
    </row>
    <row r="194" spans="1:13">
      <c r="A194" s="268">
        <v>184</v>
      </c>
      <c r="B194" s="277" t="s">
        <v>386</v>
      </c>
      <c r="C194" s="278">
        <v>304.64999999999998</v>
      </c>
      <c r="D194" s="279">
        <v>304.2833333333333</v>
      </c>
      <c r="E194" s="279">
        <v>301.56666666666661</v>
      </c>
      <c r="F194" s="279">
        <v>298.48333333333329</v>
      </c>
      <c r="G194" s="279">
        <v>295.76666666666659</v>
      </c>
      <c r="H194" s="279">
        <v>307.36666666666662</v>
      </c>
      <c r="I194" s="279">
        <v>310.08333333333331</v>
      </c>
      <c r="J194" s="279">
        <v>313.16666666666663</v>
      </c>
      <c r="K194" s="277">
        <v>307</v>
      </c>
      <c r="L194" s="277">
        <v>301.2</v>
      </c>
      <c r="M194" s="277">
        <v>4.0192600000000001</v>
      </c>
    </row>
    <row r="195" spans="1:13">
      <c r="A195" s="268">
        <v>185</v>
      </c>
      <c r="B195" s="277" t="s">
        <v>391</v>
      </c>
      <c r="C195" s="278">
        <v>666.75</v>
      </c>
      <c r="D195" s="279">
        <v>671.96666666666658</v>
      </c>
      <c r="E195" s="279">
        <v>655.83333333333314</v>
      </c>
      <c r="F195" s="279">
        <v>644.91666666666652</v>
      </c>
      <c r="G195" s="279">
        <v>628.78333333333308</v>
      </c>
      <c r="H195" s="279">
        <v>682.88333333333321</v>
      </c>
      <c r="I195" s="279">
        <v>699.01666666666665</v>
      </c>
      <c r="J195" s="279">
        <v>709.93333333333328</v>
      </c>
      <c r="K195" s="277">
        <v>688.1</v>
      </c>
      <c r="L195" s="277">
        <v>661.05</v>
      </c>
      <c r="M195" s="277">
        <v>8.9469999999999994E-2</v>
      </c>
    </row>
    <row r="196" spans="1:13">
      <c r="A196" s="268">
        <v>186</v>
      </c>
      <c r="B196" s="277" t="s">
        <v>399</v>
      </c>
      <c r="C196" s="278">
        <v>830</v>
      </c>
      <c r="D196" s="279">
        <v>834.35</v>
      </c>
      <c r="E196" s="279">
        <v>823.7</v>
      </c>
      <c r="F196" s="279">
        <v>817.4</v>
      </c>
      <c r="G196" s="279">
        <v>806.75</v>
      </c>
      <c r="H196" s="279">
        <v>840.65000000000009</v>
      </c>
      <c r="I196" s="279">
        <v>851.3</v>
      </c>
      <c r="J196" s="279">
        <v>857.60000000000014</v>
      </c>
      <c r="K196" s="277">
        <v>845</v>
      </c>
      <c r="L196" s="277">
        <v>828.05</v>
      </c>
      <c r="M196" s="277">
        <v>3.99573</v>
      </c>
    </row>
    <row r="197" spans="1:13">
      <c r="A197" s="268">
        <v>187</v>
      </c>
      <c r="B197" s="277" t="s">
        <v>392</v>
      </c>
      <c r="C197" s="278">
        <v>32.9</v>
      </c>
      <c r="D197" s="279">
        <v>32.866666666666667</v>
      </c>
      <c r="E197" s="279">
        <v>31.983333333333334</v>
      </c>
      <c r="F197" s="279">
        <v>31.066666666666666</v>
      </c>
      <c r="G197" s="279">
        <v>30.183333333333334</v>
      </c>
      <c r="H197" s="279">
        <v>33.783333333333331</v>
      </c>
      <c r="I197" s="279">
        <v>34.666666666666671</v>
      </c>
      <c r="J197" s="279">
        <v>35.583333333333336</v>
      </c>
      <c r="K197" s="277">
        <v>33.75</v>
      </c>
      <c r="L197" s="277">
        <v>31.95</v>
      </c>
      <c r="M197" s="277">
        <v>1.48237</v>
      </c>
    </row>
    <row r="198" spans="1:13">
      <c r="A198" s="268">
        <v>188</v>
      </c>
      <c r="B198" s="277" t="s">
        <v>393</v>
      </c>
      <c r="C198" s="278">
        <v>847.45</v>
      </c>
      <c r="D198" s="279">
        <v>850.06666666666661</v>
      </c>
      <c r="E198" s="279">
        <v>842.33333333333326</v>
      </c>
      <c r="F198" s="279">
        <v>837.2166666666667</v>
      </c>
      <c r="G198" s="279">
        <v>829.48333333333335</v>
      </c>
      <c r="H198" s="279">
        <v>855.18333333333317</v>
      </c>
      <c r="I198" s="279">
        <v>862.91666666666652</v>
      </c>
      <c r="J198" s="279">
        <v>868.03333333333308</v>
      </c>
      <c r="K198" s="277">
        <v>857.8</v>
      </c>
      <c r="L198" s="277">
        <v>844.95</v>
      </c>
      <c r="M198" s="277">
        <v>0.23877999999999999</v>
      </c>
    </row>
    <row r="199" spans="1:13">
      <c r="A199" s="268">
        <v>189</v>
      </c>
      <c r="B199" s="277" t="s">
        <v>106</v>
      </c>
      <c r="C199" s="278">
        <v>681.85</v>
      </c>
      <c r="D199" s="279">
        <v>681.85</v>
      </c>
      <c r="E199" s="279">
        <v>675</v>
      </c>
      <c r="F199" s="279">
        <v>668.15</v>
      </c>
      <c r="G199" s="279">
        <v>661.3</v>
      </c>
      <c r="H199" s="279">
        <v>688.7</v>
      </c>
      <c r="I199" s="279">
        <v>695.55000000000018</v>
      </c>
      <c r="J199" s="279">
        <v>702.40000000000009</v>
      </c>
      <c r="K199" s="277">
        <v>688.7</v>
      </c>
      <c r="L199" s="277">
        <v>675</v>
      </c>
      <c r="M199" s="277">
        <v>14.407019999999999</v>
      </c>
    </row>
    <row r="200" spans="1:13">
      <c r="A200" s="268">
        <v>190</v>
      </c>
      <c r="B200" s="277" t="s">
        <v>108</v>
      </c>
      <c r="C200" s="278">
        <v>808.3</v>
      </c>
      <c r="D200" s="279">
        <v>805.1</v>
      </c>
      <c r="E200" s="279">
        <v>792.7</v>
      </c>
      <c r="F200" s="279">
        <v>777.1</v>
      </c>
      <c r="G200" s="279">
        <v>764.7</v>
      </c>
      <c r="H200" s="279">
        <v>820.7</v>
      </c>
      <c r="I200" s="279">
        <v>833.09999999999991</v>
      </c>
      <c r="J200" s="279">
        <v>848.7</v>
      </c>
      <c r="K200" s="277">
        <v>817.5</v>
      </c>
      <c r="L200" s="277">
        <v>789.5</v>
      </c>
      <c r="M200" s="277">
        <v>199.72987000000001</v>
      </c>
    </row>
    <row r="201" spans="1:13">
      <c r="A201" s="268">
        <v>191</v>
      </c>
      <c r="B201" s="277" t="s">
        <v>109</v>
      </c>
      <c r="C201" s="278">
        <v>1744.35</v>
      </c>
      <c r="D201" s="279">
        <v>1751.3500000000001</v>
      </c>
      <c r="E201" s="279">
        <v>1729.5000000000002</v>
      </c>
      <c r="F201" s="279">
        <v>1714.65</v>
      </c>
      <c r="G201" s="279">
        <v>1692.8000000000002</v>
      </c>
      <c r="H201" s="279">
        <v>1766.2000000000003</v>
      </c>
      <c r="I201" s="279">
        <v>1788.0500000000002</v>
      </c>
      <c r="J201" s="279">
        <v>1802.9000000000003</v>
      </c>
      <c r="K201" s="277">
        <v>1773.2</v>
      </c>
      <c r="L201" s="277">
        <v>1736.5</v>
      </c>
      <c r="M201" s="277">
        <v>31.919049999999999</v>
      </c>
    </row>
    <row r="202" spans="1:13">
      <c r="A202" s="268">
        <v>192</v>
      </c>
      <c r="B202" s="277" t="s">
        <v>252</v>
      </c>
      <c r="C202" s="278">
        <v>2259.65</v>
      </c>
      <c r="D202" s="279">
        <v>2281.2166666666667</v>
      </c>
      <c r="E202" s="279">
        <v>2229.4333333333334</v>
      </c>
      <c r="F202" s="279">
        <v>2199.2166666666667</v>
      </c>
      <c r="G202" s="279">
        <v>2147.4333333333334</v>
      </c>
      <c r="H202" s="279">
        <v>2311.4333333333334</v>
      </c>
      <c r="I202" s="279">
        <v>2363.2166666666672</v>
      </c>
      <c r="J202" s="279">
        <v>2393.4333333333334</v>
      </c>
      <c r="K202" s="277">
        <v>2333</v>
      </c>
      <c r="L202" s="277">
        <v>2251</v>
      </c>
      <c r="M202" s="277">
        <v>4.89175</v>
      </c>
    </row>
    <row r="203" spans="1:13">
      <c r="A203" s="268">
        <v>193</v>
      </c>
      <c r="B203" s="277" t="s">
        <v>110</v>
      </c>
      <c r="C203" s="278">
        <v>1083.5999999999999</v>
      </c>
      <c r="D203" s="279">
        <v>1085.2</v>
      </c>
      <c r="E203" s="279">
        <v>1076.4000000000001</v>
      </c>
      <c r="F203" s="279">
        <v>1069.2</v>
      </c>
      <c r="G203" s="279">
        <v>1060.4000000000001</v>
      </c>
      <c r="H203" s="279">
        <v>1092.4000000000001</v>
      </c>
      <c r="I203" s="279">
        <v>1101.1999999999998</v>
      </c>
      <c r="J203" s="279">
        <v>1108.4000000000001</v>
      </c>
      <c r="K203" s="277">
        <v>1094</v>
      </c>
      <c r="L203" s="277">
        <v>1078</v>
      </c>
      <c r="M203" s="277">
        <v>91.594130000000007</v>
      </c>
    </row>
    <row r="204" spans="1:13">
      <c r="A204" s="268">
        <v>194</v>
      </c>
      <c r="B204" s="277" t="s">
        <v>253</v>
      </c>
      <c r="C204" s="278">
        <v>591.85</v>
      </c>
      <c r="D204" s="279">
        <v>592.75</v>
      </c>
      <c r="E204" s="279">
        <v>587.4</v>
      </c>
      <c r="F204" s="279">
        <v>582.94999999999993</v>
      </c>
      <c r="G204" s="279">
        <v>577.59999999999991</v>
      </c>
      <c r="H204" s="279">
        <v>597.20000000000005</v>
      </c>
      <c r="I204" s="279">
        <v>602.54999999999995</v>
      </c>
      <c r="J204" s="279">
        <v>607.00000000000011</v>
      </c>
      <c r="K204" s="277">
        <v>598.1</v>
      </c>
      <c r="L204" s="277">
        <v>588.29999999999995</v>
      </c>
      <c r="M204" s="277">
        <v>15.32457</v>
      </c>
    </row>
    <row r="205" spans="1:13">
      <c r="A205" s="268">
        <v>195</v>
      </c>
      <c r="B205" s="277" t="s">
        <v>251</v>
      </c>
      <c r="C205" s="278">
        <v>760.1</v>
      </c>
      <c r="D205" s="279">
        <v>762.88333333333333</v>
      </c>
      <c r="E205" s="279">
        <v>750.2166666666667</v>
      </c>
      <c r="F205" s="279">
        <v>740.33333333333337</v>
      </c>
      <c r="G205" s="279">
        <v>727.66666666666674</v>
      </c>
      <c r="H205" s="279">
        <v>772.76666666666665</v>
      </c>
      <c r="I205" s="279">
        <v>785.43333333333339</v>
      </c>
      <c r="J205" s="279">
        <v>795.31666666666661</v>
      </c>
      <c r="K205" s="277">
        <v>775.55</v>
      </c>
      <c r="L205" s="277">
        <v>753</v>
      </c>
      <c r="M205" s="277">
        <v>2.0514000000000001</v>
      </c>
    </row>
    <row r="206" spans="1:13">
      <c r="A206" s="268">
        <v>196</v>
      </c>
      <c r="B206" s="277" t="s">
        <v>394</v>
      </c>
      <c r="C206" s="278">
        <v>188.6</v>
      </c>
      <c r="D206" s="279">
        <v>189.7833333333333</v>
      </c>
      <c r="E206" s="279">
        <v>187.01666666666659</v>
      </c>
      <c r="F206" s="279">
        <v>185.43333333333328</v>
      </c>
      <c r="G206" s="279">
        <v>182.66666666666657</v>
      </c>
      <c r="H206" s="279">
        <v>191.36666666666662</v>
      </c>
      <c r="I206" s="279">
        <v>194.13333333333333</v>
      </c>
      <c r="J206" s="279">
        <v>195.71666666666664</v>
      </c>
      <c r="K206" s="277">
        <v>192.55</v>
      </c>
      <c r="L206" s="277">
        <v>188.2</v>
      </c>
      <c r="M206" s="277">
        <v>1.5229900000000001</v>
      </c>
    </row>
    <row r="207" spans="1:13">
      <c r="A207" s="268">
        <v>197</v>
      </c>
      <c r="B207" s="277" t="s">
        <v>395</v>
      </c>
      <c r="C207" s="278">
        <v>351.45</v>
      </c>
      <c r="D207" s="279">
        <v>352.51666666666671</v>
      </c>
      <c r="E207" s="279">
        <v>346.03333333333342</v>
      </c>
      <c r="F207" s="279">
        <v>340.61666666666673</v>
      </c>
      <c r="G207" s="279">
        <v>334.13333333333344</v>
      </c>
      <c r="H207" s="279">
        <v>357.93333333333339</v>
      </c>
      <c r="I207" s="279">
        <v>364.41666666666663</v>
      </c>
      <c r="J207" s="279">
        <v>369.83333333333337</v>
      </c>
      <c r="K207" s="277">
        <v>359</v>
      </c>
      <c r="L207" s="277">
        <v>347.1</v>
      </c>
      <c r="M207" s="277">
        <v>0.20297000000000001</v>
      </c>
    </row>
    <row r="208" spans="1:13">
      <c r="A208" s="268">
        <v>198</v>
      </c>
      <c r="B208" s="277" t="s">
        <v>111</v>
      </c>
      <c r="C208" s="278">
        <v>3061</v>
      </c>
      <c r="D208" s="279">
        <v>3063.0166666666664</v>
      </c>
      <c r="E208" s="279">
        <v>3028.0333333333328</v>
      </c>
      <c r="F208" s="279">
        <v>2995.0666666666666</v>
      </c>
      <c r="G208" s="279">
        <v>2960.083333333333</v>
      </c>
      <c r="H208" s="279">
        <v>3095.9833333333327</v>
      </c>
      <c r="I208" s="279">
        <v>3130.9666666666662</v>
      </c>
      <c r="J208" s="279">
        <v>3163.9333333333325</v>
      </c>
      <c r="K208" s="277">
        <v>3098</v>
      </c>
      <c r="L208" s="277">
        <v>3030.05</v>
      </c>
      <c r="M208" s="277">
        <v>9.1428700000000003</v>
      </c>
    </row>
    <row r="209" spans="1:13">
      <c r="A209" s="268">
        <v>199</v>
      </c>
      <c r="B209" s="277" t="s">
        <v>112</v>
      </c>
      <c r="C209" s="278">
        <v>458.75</v>
      </c>
      <c r="D209" s="279">
        <v>458.2833333333333</v>
      </c>
      <c r="E209" s="279">
        <v>456.56666666666661</v>
      </c>
      <c r="F209" s="279">
        <v>454.38333333333333</v>
      </c>
      <c r="G209" s="279">
        <v>452.66666666666663</v>
      </c>
      <c r="H209" s="279">
        <v>460.46666666666658</v>
      </c>
      <c r="I209" s="279">
        <v>462.18333333333328</v>
      </c>
      <c r="J209" s="279">
        <v>464.36666666666656</v>
      </c>
      <c r="K209" s="277">
        <v>460</v>
      </c>
      <c r="L209" s="277">
        <v>456.1</v>
      </c>
      <c r="M209" s="277">
        <v>5.2992800000000004</v>
      </c>
    </row>
    <row r="210" spans="1:13">
      <c r="A210" s="268">
        <v>200</v>
      </c>
      <c r="B210" s="277" t="s">
        <v>396</v>
      </c>
      <c r="C210" s="278">
        <v>15.4</v>
      </c>
      <c r="D210" s="279">
        <v>15.483333333333334</v>
      </c>
      <c r="E210" s="279">
        <v>15.216666666666669</v>
      </c>
      <c r="F210" s="279">
        <v>15.033333333333335</v>
      </c>
      <c r="G210" s="279">
        <v>14.766666666666669</v>
      </c>
      <c r="H210" s="279">
        <v>15.666666666666668</v>
      </c>
      <c r="I210" s="279">
        <v>15.933333333333334</v>
      </c>
      <c r="J210" s="279">
        <v>16.116666666666667</v>
      </c>
      <c r="K210" s="277">
        <v>15.75</v>
      </c>
      <c r="L210" s="277">
        <v>15.3</v>
      </c>
      <c r="M210" s="277">
        <v>19.514679999999998</v>
      </c>
    </row>
    <row r="211" spans="1:13">
      <c r="A211" s="268">
        <v>201</v>
      </c>
      <c r="B211" s="277" t="s">
        <v>398</v>
      </c>
      <c r="C211" s="278">
        <v>89.3</v>
      </c>
      <c r="D211" s="279">
        <v>88.566666666666663</v>
      </c>
      <c r="E211" s="279">
        <v>86.333333333333329</v>
      </c>
      <c r="F211" s="279">
        <v>83.36666666666666</v>
      </c>
      <c r="G211" s="279">
        <v>81.133333333333326</v>
      </c>
      <c r="H211" s="279">
        <v>91.533333333333331</v>
      </c>
      <c r="I211" s="279">
        <v>93.76666666666668</v>
      </c>
      <c r="J211" s="279">
        <v>96.733333333333334</v>
      </c>
      <c r="K211" s="277">
        <v>90.8</v>
      </c>
      <c r="L211" s="277">
        <v>85.6</v>
      </c>
      <c r="M211" s="277">
        <v>9.8620999999999999</v>
      </c>
    </row>
    <row r="212" spans="1:13">
      <c r="A212" s="268">
        <v>202</v>
      </c>
      <c r="B212" s="277" t="s">
        <v>114</v>
      </c>
      <c r="C212" s="278">
        <v>175.85</v>
      </c>
      <c r="D212" s="279">
        <v>177.96666666666667</v>
      </c>
      <c r="E212" s="279">
        <v>173.23333333333335</v>
      </c>
      <c r="F212" s="279">
        <v>170.61666666666667</v>
      </c>
      <c r="G212" s="279">
        <v>165.88333333333335</v>
      </c>
      <c r="H212" s="279">
        <v>180.58333333333334</v>
      </c>
      <c r="I212" s="279">
        <v>185.31666666666663</v>
      </c>
      <c r="J212" s="279">
        <v>187.93333333333334</v>
      </c>
      <c r="K212" s="277">
        <v>182.7</v>
      </c>
      <c r="L212" s="277">
        <v>175.35</v>
      </c>
      <c r="M212" s="277">
        <v>186.44373999999999</v>
      </c>
    </row>
    <row r="213" spans="1:13">
      <c r="A213" s="268">
        <v>203</v>
      </c>
      <c r="B213" s="277" t="s">
        <v>400</v>
      </c>
      <c r="C213" s="278">
        <v>37.25</v>
      </c>
      <c r="D213" s="279">
        <v>37.233333333333334</v>
      </c>
      <c r="E213" s="279">
        <v>36.016666666666666</v>
      </c>
      <c r="F213" s="279">
        <v>34.783333333333331</v>
      </c>
      <c r="G213" s="279">
        <v>33.566666666666663</v>
      </c>
      <c r="H213" s="279">
        <v>38.466666666666669</v>
      </c>
      <c r="I213" s="279">
        <v>39.683333333333337</v>
      </c>
      <c r="J213" s="279">
        <v>40.916666666666671</v>
      </c>
      <c r="K213" s="277">
        <v>38.450000000000003</v>
      </c>
      <c r="L213" s="277">
        <v>36</v>
      </c>
      <c r="M213" s="277">
        <v>12.71489</v>
      </c>
    </row>
    <row r="214" spans="1:13">
      <c r="A214" s="268">
        <v>204</v>
      </c>
      <c r="B214" s="277" t="s">
        <v>115</v>
      </c>
      <c r="C214" s="278">
        <v>196.85</v>
      </c>
      <c r="D214" s="279">
        <v>195.79999999999998</v>
      </c>
      <c r="E214" s="279">
        <v>194.19999999999996</v>
      </c>
      <c r="F214" s="279">
        <v>191.54999999999998</v>
      </c>
      <c r="G214" s="279">
        <v>189.94999999999996</v>
      </c>
      <c r="H214" s="279">
        <v>198.44999999999996</v>
      </c>
      <c r="I214" s="279">
        <v>200.04999999999998</v>
      </c>
      <c r="J214" s="279">
        <v>202.69999999999996</v>
      </c>
      <c r="K214" s="277">
        <v>197.4</v>
      </c>
      <c r="L214" s="277">
        <v>193.15</v>
      </c>
      <c r="M214" s="277">
        <v>56.636699999999998</v>
      </c>
    </row>
    <row r="215" spans="1:13">
      <c r="A215" s="268">
        <v>205</v>
      </c>
      <c r="B215" s="277" t="s">
        <v>116</v>
      </c>
      <c r="C215" s="278">
        <v>2128.1999999999998</v>
      </c>
      <c r="D215" s="279">
        <v>2131.8333333333335</v>
      </c>
      <c r="E215" s="279">
        <v>2118.6166666666668</v>
      </c>
      <c r="F215" s="279">
        <v>2109.0333333333333</v>
      </c>
      <c r="G215" s="279">
        <v>2095.8166666666666</v>
      </c>
      <c r="H215" s="279">
        <v>2141.416666666667</v>
      </c>
      <c r="I215" s="279">
        <v>2154.6333333333332</v>
      </c>
      <c r="J215" s="279">
        <v>2164.2166666666672</v>
      </c>
      <c r="K215" s="277">
        <v>2145.0500000000002</v>
      </c>
      <c r="L215" s="277">
        <v>2122.25</v>
      </c>
      <c r="M215" s="277">
        <v>17.416440000000001</v>
      </c>
    </row>
    <row r="216" spans="1:13">
      <c r="A216" s="268">
        <v>206</v>
      </c>
      <c r="B216" s="277" t="s">
        <v>254</v>
      </c>
      <c r="C216" s="278">
        <v>215.95</v>
      </c>
      <c r="D216" s="279">
        <v>218.11666666666667</v>
      </c>
      <c r="E216" s="279">
        <v>213.33333333333334</v>
      </c>
      <c r="F216" s="279">
        <v>210.71666666666667</v>
      </c>
      <c r="G216" s="279">
        <v>205.93333333333334</v>
      </c>
      <c r="H216" s="279">
        <v>220.73333333333335</v>
      </c>
      <c r="I216" s="279">
        <v>225.51666666666665</v>
      </c>
      <c r="J216" s="279">
        <v>228.13333333333335</v>
      </c>
      <c r="K216" s="277">
        <v>222.9</v>
      </c>
      <c r="L216" s="277">
        <v>215.5</v>
      </c>
      <c r="M216" s="277">
        <v>8.7220499999999994</v>
      </c>
    </row>
    <row r="217" spans="1:13">
      <c r="A217" s="268">
        <v>207</v>
      </c>
      <c r="B217" s="277" t="s">
        <v>401</v>
      </c>
      <c r="C217" s="278">
        <v>33774.550000000003</v>
      </c>
      <c r="D217" s="279">
        <v>33959.85</v>
      </c>
      <c r="E217" s="279">
        <v>33319.699999999997</v>
      </c>
      <c r="F217" s="279">
        <v>32864.85</v>
      </c>
      <c r="G217" s="279">
        <v>32224.699999999997</v>
      </c>
      <c r="H217" s="279">
        <v>34414.699999999997</v>
      </c>
      <c r="I217" s="279">
        <v>35054.850000000006</v>
      </c>
      <c r="J217" s="279">
        <v>35509.699999999997</v>
      </c>
      <c r="K217" s="277">
        <v>34600</v>
      </c>
      <c r="L217" s="277">
        <v>33505</v>
      </c>
      <c r="M217" s="277">
        <v>1.6240000000000001E-2</v>
      </c>
    </row>
    <row r="218" spans="1:13">
      <c r="A218" s="268">
        <v>208</v>
      </c>
      <c r="B218" s="277" t="s">
        <v>397</v>
      </c>
      <c r="C218" s="278">
        <v>53.4</v>
      </c>
      <c r="D218" s="279">
        <v>53.68333333333333</v>
      </c>
      <c r="E218" s="279">
        <v>52.816666666666663</v>
      </c>
      <c r="F218" s="279">
        <v>52.233333333333334</v>
      </c>
      <c r="G218" s="279">
        <v>51.366666666666667</v>
      </c>
      <c r="H218" s="279">
        <v>54.266666666666659</v>
      </c>
      <c r="I218" s="279">
        <v>55.133333333333319</v>
      </c>
      <c r="J218" s="279">
        <v>55.716666666666654</v>
      </c>
      <c r="K218" s="277">
        <v>54.55</v>
      </c>
      <c r="L218" s="277">
        <v>53.1</v>
      </c>
      <c r="M218" s="277">
        <v>6.5934699999999999</v>
      </c>
    </row>
    <row r="219" spans="1:13">
      <c r="A219" s="268">
        <v>209</v>
      </c>
      <c r="B219" s="277" t="s">
        <v>255</v>
      </c>
      <c r="C219" s="278">
        <v>34.15</v>
      </c>
      <c r="D219" s="279">
        <v>34.43333333333333</v>
      </c>
      <c r="E219" s="279">
        <v>33.766666666666659</v>
      </c>
      <c r="F219" s="279">
        <v>33.383333333333326</v>
      </c>
      <c r="G219" s="279">
        <v>32.716666666666654</v>
      </c>
      <c r="H219" s="279">
        <v>34.816666666666663</v>
      </c>
      <c r="I219" s="279">
        <v>35.483333333333334</v>
      </c>
      <c r="J219" s="279">
        <v>35.866666666666667</v>
      </c>
      <c r="K219" s="277">
        <v>35.1</v>
      </c>
      <c r="L219" s="277">
        <v>34.049999999999997</v>
      </c>
      <c r="M219" s="277">
        <v>10.1966</v>
      </c>
    </row>
    <row r="220" spans="1:13">
      <c r="A220" s="268">
        <v>210</v>
      </c>
      <c r="B220" s="277" t="s">
        <v>415</v>
      </c>
      <c r="C220" s="278">
        <v>58.8</v>
      </c>
      <c r="D220" s="279">
        <v>59.216666666666669</v>
      </c>
      <c r="E220" s="279">
        <v>57.583333333333336</v>
      </c>
      <c r="F220" s="279">
        <v>56.366666666666667</v>
      </c>
      <c r="G220" s="279">
        <v>54.733333333333334</v>
      </c>
      <c r="H220" s="279">
        <v>60.433333333333337</v>
      </c>
      <c r="I220" s="279">
        <v>62.066666666666663</v>
      </c>
      <c r="J220" s="279">
        <v>63.283333333333339</v>
      </c>
      <c r="K220" s="277">
        <v>60.85</v>
      </c>
      <c r="L220" s="277">
        <v>58</v>
      </c>
      <c r="M220" s="277">
        <v>18.461390000000002</v>
      </c>
    </row>
    <row r="221" spans="1:13">
      <c r="A221" s="268">
        <v>211</v>
      </c>
      <c r="B221" s="277" t="s">
        <v>117</v>
      </c>
      <c r="C221" s="278">
        <v>181.6</v>
      </c>
      <c r="D221" s="279">
        <v>183.46666666666667</v>
      </c>
      <c r="E221" s="279">
        <v>178.23333333333335</v>
      </c>
      <c r="F221" s="279">
        <v>174.86666666666667</v>
      </c>
      <c r="G221" s="279">
        <v>169.63333333333335</v>
      </c>
      <c r="H221" s="279">
        <v>186.83333333333334</v>
      </c>
      <c r="I221" s="279">
        <v>192.06666666666663</v>
      </c>
      <c r="J221" s="279">
        <v>195.43333333333334</v>
      </c>
      <c r="K221" s="277">
        <v>188.7</v>
      </c>
      <c r="L221" s="277">
        <v>180.1</v>
      </c>
      <c r="M221" s="277">
        <v>120.51088</v>
      </c>
    </row>
    <row r="222" spans="1:13">
      <c r="A222" s="268">
        <v>212</v>
      </c>
      <c r="B222" s="277" t="s">
        <v>258</v>
      </c>
      <c r="C222" s="278">
        <v>227.3</v>
      </c>
      <c r="D222" s="279">
        <v>228.60000000000002</v>
      </c>
      <c r="E222" s="279">
        <v>222.80000000000004</v>
      </c>
      <c r="F222" s="279">
        <v>218.3</v>
      </c>
      <c r="G222" s="279">
        <v>212.50000000000003</v>
      </c>
      <c r="H222" s="279">
        <v>233.10000000000005</v>
      </c>
      <c r="I222" s="279">
        <v>238.9</v>
      </c>
      <c r="J222" s="279">
        <v>243.40000000000006</v>
      </c>
      <c r="K222" s="277">
        <v>234.4</v>
      </c>
      <c r="L222" s="277">
        <v>224.1</v>
      </c>
      <c r="M222" s="277">
        <v>20.281780000000001</v>
      </c>
    </row>
    <row r="223" spans="1:13">
      <c r="A223" s="268">
        <v>213</v>
      </c>
      <c r="B223" s="277" t="s">
        <v>118</v>
      </c>
      <c r="C223" s="278">
        <v>369</v>
      </c>
      <c r="D223" s="279">
        <v>369.38333333333338</v>
      </c>
      <c r="E223" s="279">
        <v>367.01666666666677</v>
      </c>
      <c r="F223" s="279">
        <v>365.03333333333336</v>
      </c>
      <c r="G223" s="279">
        <v>362.66666666666674</v>
      </c>
      <c r="H223" s="279">
        <v>371.36666666666679</v>
      </c>
      <c r="I223" s="279">
        <v>373.73333333333346</v>
      </c>
      <c r="J223" s="279">
        <v>375.71666666666681</v>
      </c>
      <c r="K223" s="277">
        <v>371.75</v>
      </c>
      <c r="L223" s="277">
        <v>367.4</v>
      </c>
      <c r="M223" s="277">
        <v>240.86055999999999</v>
      </c>
    </row>
    <row r="224" spans="1:13">
      <c r="A224" s="268">
        <v>214</v>
      </c>
      <c r="B224" s="277" t="s">
        <v>256</v>
      </c>
      <c r="C224" s="278">
        <v>1281.5</v>
      </c>
      <c r="D224" s="279">
        <v>1291.2333333333333</v>
      </c>
      <c r="E224" s="279">
        <v>1263.7666666666667</v>
      </c>
      <c r="F224" s="279">
        <v>1246.0333333333333</v>
      </c>
      <c r="G224" s="279">
        <v>1218.5666666666666</v>
      </c>
      <c r="H224" s="279">
        <v>1308.9666666666667</v>
      </c>
      <c r="I224" s="279">
        <v>1336.4333333333334</v>
      </c>
      <c r="J224" s="279">
        <v>1354.1666666666667</v>
      </c>
      <c r="K224" s="277">
        <v>1318.7</v>
      </c>
      <c r="L224" s="277">
        <v>1273.5</v>
      </c>
      <c r="M224" s="277">
        <v>3.5370599999999999</v>
      </c>
    </row>
    <row r="225" spans="1:13">
      <c r="A225" s="268">
        <v>215</v>
      </c>
      <c r="B225" s="277" t="s">
        <v>119</v>
      </c>
      <c r="C225" s="278">
        <v>426.5</v>
      </c>
      <c r="D225" s="279">
        <v>429.63333333333338</v>
      </c>
      <c r="E225" s="279">
        <v>421.96666666666675</v>
      </c>
      <c r="F225" s="279">
        <v>417.43333333333339</v>
      </c>
      <c r="G225" s="279">
        <v>409.76666666666677</v>
      </c>
      <c r="H225" s="279">
        <v>434.16666666666674</v>
      </c>
      <c r="I225" s="279">
        <v>441.83333333333337</v>
      </c>
      <c r="J225" s="279">
        <v>446.36666666666673</v>
      </c>
      <c r="K225" s="277">
        <v>437.3</v>
      </c>
      <c r="L225" s="277">
        <v>425.1</v>
      </c>
      <c r="M225" s="277">
        <v>8.4091799999999992</v>
      </c>
    </row>
    <row r="226" spans="1:13">
      <c r="A226" s="268">
        <v>216</v>
      </c>
      <c r="B226" s="277" t="s">
        <v>403</v>
      </c>
      <c r="C226" s="278">
        <v>2749.05</v>
      </c>
      <c r="D226" s="279">
        <v>2760.4666666666667</v>
      </c>
      <c r="E226" s="279">
        <v>2725.9833333333336</v>
      </c>
      <c r="F226" s="279">
        <v>2702.916666666667</v>
      </c>
      <c r="G226" s="279">
        <v>2668.4333333333338</v>
      </c>
      <c r="H226" s="279">
        <v>2783.5333333333333</v>
      </c>
      <c r="I226" s="279">
        <v>2818.016666666666</v>
      </c>
      <c r="J226" s="279">
        <v>2841.083333333333</v>
      </c>
      <c r="K226" s="277">
        <v>2794.95</v>
      </c>
      <c r="L226" s="277">
        <v>2737.4</v>
      </c>
      <c r="M226" s="277">
        <v>0.18523000000000001</v>
      </c>
    </row>
    <row r="227" spans="1:13">
      <c r="A227" s="268">
        <v>217</v>
      </c>
      <c r="B227" s="277" t="s">
        <v>257</v>
      </c>
      <c r="C227" s="278">
        <v>37.5</v>
      </c>
      <c r="D227" s="279">
        <v>37.549999999999997</v>
      </c>
      <c r="E227" s="279">
        <v>37.249999999999993</v>
      </c>
      <c r="F227" s="279">
        <v>36.999999999999993</v>
      </c>
      <c r="G227" s="279">
        <v>36.699999999999989</v>
      </c>
      <c r="H227" s="279">
        <v>37.799999999999997</v>
      </c>
      <c r="I227" s="279">
        <v>38.100000000000009</v>
      </c>
      <c r="J227" s="279">
        <v>38.35</v>
      </c>
      <c r="K227" s="277">
        <v>37.85</v>
      </c>
      <c r="L227" s="277">
        <v>37.299999999999997</v>
      </c>
      <c r="M227" s="277">
        <v>6.9961200000000003</v>
      </c>
    </row>
    <row r="228" spans="1:13">
      <c r="A228" s="268">
        <v>218</v>
      </c>
      <c r="B228" s="277" t="s">
        <v>120</v>
      </c>
      <c r="C228" s="278">
        <v>11.25</v>
      </c>
      <c r="D228" s="279">
        <v>11.266666666666666</v>
      </c>
      <c r="E228" s="279">
        <v>11.083333333333332</v>
      </c>
      <c r="F228" s="279">
        <v>10.916666666666666</v>
      </c>
      <c r="G228" s="279">
        <v>10.733333333333333</v>
      </c>
      <c r="H228" s="279">
        <v>11.433333333333332</v>
      </c>
      <c r="I228" s="279">
        <v>11.616666666666665</v>
      </c>
      <c r="J228" s="279">
        <v>11.783333333333331</v>
      </c>
      <c r="K228" s="277">
        <v>11.45</v>
      </c>
      <c r="L228" s="277">
        <v>11.1</v>
      </c>
      <c r="M228" s="277">
        <v>1905.1960799999999</v>
      </c>
    </row>
    <row r="229" spans="1:13">
      <c r="A229" s="268">
        <v>219</v>
      </c>
      <c r="B229" s="277" t="s">
        <v>404</v>
      </c>
      <c r="C229" s="278">
        <v>32.5</v>
      </c>
      <c r="D229" s="279">
        <v>32.866666666666667</v>
      </c>
      <c r="E229" s="279">
        <v>31.733333333333334</v>
      </c>
      <c r="F229" s="279">
        <v>30.966666666666669</v>
      </c>
      <c r="G229" s="279">
        <v>29.833333333333336</v>
      </c>
      <c r="H229" s="279">
        <v>33.633333333333333</v>
      </c>
      <c r="I229" s="279">
        <v>34.766666666666673</v>
      </c>
      <c r="J229" s="279">
        <v>35.533333333333331</v>
      </c>
      <c r="K229" s="277">
        <v>34</v>
      </c>
      <c r="L229" s="277">
        <v>32.1</v>
      </c>
      <c r="M229" s="277">
        <v>114.38137999999999</v>
      </c>
    </row>
    <row r="230" spans="1:13">
      <c r="A230" s="268">
        <v>220</v>
      </c>
      <c r="B230" s="277" t="s">
        <v>121</v>
      </c>
      <c r="C230" s="278">
        <v>31.95</v>
      </c>
      <c r="D230" s="279">
        <v>31.95</v>
      </c>
      <c r="E230" s="279">
        <v>31.5</v>
      </c>
      <c r="F230" s="279">
        <v>31.05</v>
      </c>
      <c r="G230" s="279">
        <v>30.6</v>
      </c>
      <c r="H230" s="279">
        <v>32.4</v>
      </c>
      <c r="I230" s="279">
        <v>32.849999999999994</v>
      </c>
      <c r="J230" s="279">
        <v>33.299999999999997</v>
      </c>
      <c r="K230" s="277">
        <v>32.4</v>
      </c>
      <c r="L230" s="277">
        <v>31.5</v>
      </c>
      <c r="M230" s="277">
        <v>444.31441000000001</v>
      </c>
    </row>
    <row r="231" spans="1:13">
      <c r="A231" s="268">
        <v>221</v>
      </c>
      <c r="B231" s="277" t="s">
        <v>416</v>
      </c>
      <c r="C231" s="278">
        <v>207.55</v>
      </c>
      <c r="D231" s="279">
        <v>208.71666666666667</v>
      </c>
      <c r="E231" s="279">
        <v>204.43333333333334</v>
      </c>
      <c r="F231" s="279">
        <v>201.31666666666666</v>
      </c>
      <c r="G231" s="279">
        <v>197.03333333333333</v>
      </c>
      <c r="H231" s="279">
        <v>211.83333333333334</v>
      </c>
      <c r="I231" s="279">
        <v>216.1166666666667</v>
      </c>
      <c r="J231" s="279">
        <v>219.23333333333335</v>
      </c>
      <c r="K231" s="277">
        <v>213</v>
      </c>
      <c r="L231" s="277">
        <v>205.6</v>
      </c>
      <c r="M231" s="277">
        <v>19.6875</v>
      </c>
    </row>
    <row r="232" spans="1:13">
      <c r="A232" s="268">
        <v>222</v>
      </c>
      <c r="B232" s="277" t="s">
        <v>405</v>
      </c>
      <c r="C232" s="278">
        <v>656.35</v>
      </c>
      <c r="D232" s="279">
        <v>653.86666666666667</v>
      </c>
      <c r="E232" s="279">
        <v>638.73333333333335</v>
      </c>
      <c r="F232" s="279">
        <v>621.11666666666667</v>
      </c>
      <c r="G232" s="279">
        <v>605.98333333333335</v>
      </c>
      <c r="H232" s="279">
        <v>671.48333333333335</v>
      </c>
      <c r="I232" s="279">
        <v>686.61666666666679</v>
      </c>
      <c r="J232" s="279">
        <v>704.23333333333335</v>
      </c>
      <c r="K232" s="277">
        <v>669</v>
      </c>
      <c r="L232" s="277">
        <v>636.25</v>
      </c>
      <c r="M232" s="277">
        <v>1.11561</v>
      </c>
    </row>
    <row r="233" spans="1:13">
      <c r="A233" s="268">
        <v>223</v>
      </c>
      <c r="B233" s="277" t="s">
        <v>406</v>
      </c>
      <c r="C233" s="278">
        <v>6.7</v>
      </c>
      <c r="D233" s="279">
        <v>6.7166666666666659</v>
      </c>
      <c r="E233" s="279">
        <v>6.5833333333333321</v>
      </c>
      <c r="F233" s="279">
        <v>6.4666666666666659</v>
      </c>
      <c r="G233" s="279">
        <v>6.3333333333333321</v>
      </c>
      <c r="H233" s="279">
        <v>6.8333333333333321</v>
      </c>
      <c r="I233" s="279">
        <v>6.9666666666666668</v>
      </c>
      <c r="J233" s="279">
        <v>7.0833333333333321</v>
      </c>
      <c r="K233" s="277">
        <v>6.85</v>
      </c>
      <c r="L233" s="277">
        <v>6.6</v>
      </c>
      <c r="M233" s="277">
        <v>11.668609999999999</v>
      </c>
    </row>
    <row r="234" spans="1:13">
      <c r="A234" s="268">
        <v>224</v>
      </c>
      <c r="B234" s="277" t="s">
        <v>122</v>
      </c>
      <c r="C234" s="278">
        <v>418.6</v>
      </c>
      <c r="D234" s="279">
        <v>416.31666666666666</v>
      </c>
      <c r="E234" s="279">
        <v>409.2833333333333</v>
      </c>
      <c r="F234" s="279">
        <v>399.96666666666664</v>
      </c>
      <c r="G234" s="279">
        <v>392.93333333333328</v>
      </c>
      <c r="H234" s="279">
        <v>425.63333333333333</v>
      </c>
      <c r="I234" s="279">
        <v>432.66666666666674</v>
      </c>
      <c r="J234" s="279">
        <v>441.98333333333335</v>
      </c>
      <c r="K234" s="277">
        <v>423.35</v>
      </c>
      <c r="L234" s="277">
        <v>407</v>
      </c>
      <c r="M234" s="277">
        <v>42.468089999999997</v>
      </c>
    </row>
    <row r="235" spans="1:13">
      <c r="A235" s="268">
        <v>225</v>
      </c>
      <c r="B235" s="277" t="s">
        <v>407</v>
      </c>
      <c r="C235" s="278">
        <v>86.6</v>
      </c>
      <c r="D235" s="279">
        <v>87.466666666666654</v>
      </c>
      <c r="E235" s="279">
        <v>85.333333333333314</v>
      </c>
      <c r="F235" s="279">
        <v>84.066666666666663</v>
      </c>
      <c r="G235" s="279">
        <v>81.933333333333323</v>
      </c>
      <c r="H235" s="279">
        <v>88.733333333333306</v>
      </c>
      <c r="I235" s="279">
        <v>90.86666666666666</v>
      </c>
      <c r="J235" s="279">
        <v>92.133333333333297</v>
      </c>
      <c r="K235" s="277">
        <v>89.6</v>
      </c>
      <c r="L235" s="277">
        <v>86.2</v>
      </c>
      <c r="M235" s="277">
        <v>3.0359400000000001</v>
      </c>
    </row>
    <row r="236" spans="1:13">
      <c r="A236" s="268">
        <v>226</v>
      </c>
      <c r="B236" s="277" t="s">
        <v>1603</v>
      </c>
      <c r="C236" s="278">
        <v>978.5</v>
      </c>
      <c r="D236" s="279">
        <v>978.94999999999993</v>
      </c>
      <c r="E236" s="279">
        <v>974.54999999999984</v>
      </c>
      <c r="F236" s="279">
        <v>970.59999999999991</v>
      </c>
      <c r="G236" s="279">
        <v>966.19999999999982</v>
      </c>
      <c r="H236" s="279">
        <v>982.89999999999986</v>
      </c>
      <c r="I236" s="279">
        <v>987.3</v>
      </c>
      <c r="J236" s="279">
        <v>991.24999999999989</v>
      </c>
      <c r="K236" s="277">
        <v>983.35</v>
      </c>
      <c r="L236" s="277">
        <v>975</v>
      </c>
      <c r="M236" s="277">
        <v>4.5030000000000001E-2</v>
      </c>
    </row>
    <row r="237" spans="1:13">
      <c r="A237" s="268">
        <v>227</v>
      </c>
      <c r="B237" s="277" t="s">
        <v>260</v>
      </c>
      <c r="C237" s="278">
        <v>99.65</v>
      </c>
      <c r="D237" s="279">
        <v>100.53333333333335</v>
      </c>
      <c r="E237" s="279">
        <v>98.366666666666688</v>
      </c>
      <c r="F237" s="279">
        <v>97.083333333333343</v>
      </c>
      <c r="G237" s="279">
        <v>94.916666666666686</v>
      </c>
      <c r="H237" s="279">
        <v>101.81666666666669</v>
      </c>
      <c r="I237" s="279">
        <v>103.98333333333335</v>
      </c>
      <c r="J237" s="279">
        <v>105.26666666666669</v>
      </c>
      <c r="K237" s="277">
        <v>102.7</v>
      </c>
      <c r="L237" s="277">
        <v>99.25</v>
      </c>
      <c r="M237" s="277">
        <v>15.35314</v>
      </c>
    </row>
    <row r="238" spans="1:13">
      <c r="A238" s="268">
        <v>228</v>
      </c>
      <c r="B238" s="277" t="s">
        <v>412</v>
      </c>
      <c r="C238" s="278">
        <v>128.1</v>
      </c>
      <c r="D238" s="279">
        <v>127.83333333333331</v>
      </c>
      <c r="E238" s="279">
        <v>125.46666666666664</v>
      </c>
      <c r="F238" s="279">
        <v>122.83333333333333</v>
      </c>
      <c r="G238" s="279">
        <v>120.46666666666665</v>
      </c>
      <c r="H238" s="279">
        <v>130.46666666666664</v>
      </c>
      <c r="I238" s="279">
        <v>132.83333333333331</v>
      </c>
      <c r="J238" s="279">
        <v>135.46666666666661</v>
      </c>
      <c r="K238" s="277">
        <v>130.19999999999999</v>
      </c>
      <c r="L238" s="277">
        <v>125.2</v>
      </c>
      <c r="M238" s="277">
        <v>34.980029999999999</v>
      </c>
    </row>
    <row r="239" spans="1:13">
      <c r="A239" s="268">
        <v>229</v>
      </c>
      <c r="B239" s="277" t="s">
        <v>1615</v>
      </c>
      <c r="C239" s="278">
        <v>4966</v>
      </c>
      <c r="D239" s="279">
        <v>5016.166666666667</v>
      </c>
      <c r="E239" s="279">
        <v>4870.8333333333339</v>
      </c>
      <c r="F239" s="279">
        <v>4775.666666666667</v>
      </c>
      <c r="G239" s="279">
        <v>4630.3333333333339</v>
      </c>
      <c r="H239" s="279">
        <v>5111.3333333333339</v>
      </c>
      <c r="I239" s="279">
        <v>5256.6666666666679</v>
      </c>
      <c r="J239" s="279">
        <v>5351.8333333333339</v>
      </c>
      <c r="K239" s="277">
        <v>5161.5</v>
      </c>
      <c r="L239" s="277">
        <v>4921</v>
      </c>
      <c r="M239" s="277">
        <v>1.1419900000000001</v>
      </c>
    </row>
    <row r="240" spans="1:13">
      <c r="A240" s="268">
        <v>230</v>
      </c>
      <c r="B240" s="277" t="s">
        <v>259</v>
      </c>
      <c r="C240" s="278">
        <v>62.3</v>
      </c>
      <c r="D240" s="279">
        <v>62.25</v>
      </c>
      <c r="E240" s="279">
        <v>61.7</v>
      </c>
      <c r="F240" s="279">
        <v>61.1</v>
      </c>
      <c r="G240" s="279">
        <v>60.550000000000004</v>
      </c>
      <c r="H240" s="279">
        <v>62.85</v>
      </c>
      <c r="I240" s="279">
        <v>63.4</v>
      </c>
      <c r="J240" s="279">
        <v>64</v>
      </c>
      <c r="K240" s="277">
        <v>62.8</v>
      </c>
      <c r="L240" s="277">
        <v>61.65</v>
      </c>
      <c r="M240" s="277">
        <v>4.4706099999999998</v>
      </c>
    </row>
    <row r="241" spans="1:13">
      <c r="A241" s="268">
        <v>231</v>
      </c>
      <c r="B241" s="277" t="s">
        <v>123</v>
      </c>
      <c r="C241" s="278">
        <v>1326.2</v>
      </c>
      <c r="D241" s="279">
        <v>1324.75</v>
      </c>
      <c r="E241" s="279">
        <v>1311.5</v>
      </c>
      <c r="F241" s="279">
        <v>1296.8</v>
      </c>
      <c r="G241" s="279">
        <v>1283.55</v>
      </c>
      <c r="H241" s="279">
        <v>1339.45</v>
      </c>
      <c r="I241" s="279">
        <v>1352.7</v>
      </c>
      <c r="J241" s="279">
        <v>1367.4</v>
      </c>
      <c r="K241" s="277">
        <v>1338</v>
      </c>
      <c r="L241" s="277">
        <v>1310.05</v>
      </c>
      <c r="M241" s="277">
        <v>16.482900000000001</v>
      </c>
    </row>
    <row r="242" spans="1:13">
      <c r="A242" s="268">
        <v>232</v>
      </c>
      <c r="B242" s="277" t="s">
        <v>1622</v>
      </c>
      <c r="C242" s="278">
        <v>281.39999999999998</v>
      </c>
      <c r="D242" s="279">
        <v>284.46666666666664</v>
      </c>
      <c r="E242" s="279">
        <v>272.93333333333328</v>
      </c>
      <c r="F242" s="279">
        <v>264.46666666666664</v>
      </c>
      <c r="G242" s="279">
        <v>252.93333333333328</v>
      </c>
      <c r="H242" s="279">
        <v>292.93333333333328</v>
      </c>
      <c r="I242" s="279">
        <v>304.4666666666667</v>
      </c>
      <c r="J242" s="279">
        <v>312.93333333333328</v>
      </c>
      <c r="K242" s="277">
        <v>296</v>
      </c>
      <c r="L242" s="277">
        <v>276</v>
      </c>
      <c r="M242" s="277">
        <v>3.7397999999999998</v>
      </c>
    </row>
    <row r="243" spans="1:13">
      <c r="A243" s="268">
        <v>233</v>
      </c>
      <c r="B243" s="277" t="s">
        <v>418</v>
      </c>
      <c r="C243" s="278">
        <v>305.39999999999998</v>
      </c>
      <c r="D243" s="279">
        <v>304.46666666666664</v>
      </c>
      <c r="E243" s="279">
        <v>291.93333333333328</v>
      </c>
      <c r="F243" s="279">
        <v>278.46666666666664</v>
      </c>
      <c r="G243" s="279">
        <v>265.93333333333328</v>
      </c>
      <c r="H243" s="279">
        <v>317.93333333333328</v>
      </c>
      <c r="I243" s="279">
        <v>330.4666666666667</v>
      </c>
      <c r="J243" s="279">
        <v>343.93333333333328</v>
      </c>
      <c r="K243" s="277">
        <v>317</v>
      </c>
      <c r="L243" s="277">
        <v>291</v>
      </c>
      <c r="M243" s="277">
        <v>2.7921299999999998</v>
      </c>
    </row>
    <row r="244" spans="1:13">
      <c r="A244" s="268">
        <v>234</v>
      </c>
      <c r="B244" s="277" t="s">
        <v>124</v>
      </c>
      <c r="C244" s="278">
        <v>617.35</v>
      </c>
      <c r="D244" s="279">
        <v>617.45000000000005</v>
      </c>
      <c r="E244" s="279">
        <v>610.10000000000014</v>
      </c>
      <c r="F244" s="279">
        <v>602.85000000000014</v>
      </c>
      <c r="G244" s="279">
        <v>595.50000000000023</v>
      </c>
      <c r="H244" s="279">
        <v>624.70000000000005</v>
      </c>
      <c r="I244" s="279">
        <v>632.04999999999995</v>
      </c>
      <c r="J244" s="279">
        <v>639.29999999999995</v>
      </c>
      <c r="K244" s="277">
        <v>624.79999999999995</v>
      </c>
      <c r="L244" s="277">
        <v>610.20000000000005</v>
      </c>
      <c r="M244" s="277">
        <v>93.907790000000006</v>
      </c>
    </row>
    <row r="245" spans="1:13">
      <c r="A245" s="268">
        <v>235</v>
      </c>
      <c r="B245" s="277" t="s">
        <v>419</v>
      </c>
      <c r="C245" s="278">
        <v>79.599999999999994</v>
      </c>
      <c r="D245" s="279">
        <v>80</v>
      </c>
      <c r="E245" s="279">
        <v>77.599999999999994</v>
      </c>
      <c r="F245" s="279">
        <v>75.599999999999994</v>
      </c>
      <c r="G245" s="279">
        <v>73.199999999999989</v>
      </c>
      <c r="H245" s="279">
        <v>82</v>
      </c>
      <c r="I245" s="279">
        <v>84.4</v>
      </c>
      <c r="J245" s="279">
        <v>86.4</v>
      </c>
      <c r="K245" s="277">
        <v>82.4</v>
      </c>
      <c r="L245" s="277">
        <v>78</v>
      </c>
      <c r="M245" s="277">
        <v>6.4524600000000003</v>
      </c>
    </row>
    <row r="246" spans="1:13">
      <c r="A246" s="268">
        <v>236</v>
      </c>
      <c r="B246" s="277" t="s">
        <v>125</v>
      </c>
      <c r="C246" s="278">
        <v>196.4</v>
      </c>
      <c r="D246" s="279">
        <v>197.65</v>
      </c>
      <c r="E246" s="279">
        <v>194.3</v>
      </c>
      <c r="F246" s="279">
        <v>192.20000000000002</v>
      </c>
      <c r="G246" s="279">
        <v>188.85000000000002</v>
      </c>
      <c r="H246" s="279">
        <v>199.75</v>
      </c>
      <c r="I246" s="279">
        <v>203.09999999999997</v>
      </c>
      <c r="J246" s="279">
        <v>205.2</v>
      </c>
      <c r="K246" s="277">
        <v>201</v>
      </c>
      <c r="L246" s="277">
        <v>195.55</v>
      </c>
      <c r="M246" s="277">
        <v>66.316130000000001</v>
      </c>
    </row>
    <row r="247" spans="1:13">
      <c r="A247" s="268">
        <v>237</v>
      </c>
      <c r="B247" s="277" t="s">
        <v>126</v>
      </c>
      <c r="C247" s="278">
        <v>1011</v>
      </c>
      <c r="D247" s="279">
        <v>1009</v>
      </c>
      <c r="E247" s="279">
        <v>997</v>
      </c>
      <c r="F247" s="279">
        <v>983</v>
      </c>
      <c r="G247" s="279">
        <v>971</v>
      </c>
      <c r="H247" s="279">
        <v>1023</v>
      </c>
      <c r="I247" s="279">
        <v>1035</v>
      </c>
      <c r="J247" s="279">
        <v>1049</v>
      </c>
      <c r="K247" s="277">
        <v>1021</v>
      </c>
      <c r="L247" s="277">
        <v>995</v>
      </c>
      <c r="M247" s="277">
        <v>156.28308000000001</v>
      </c>
    </row>
    <row r="248" spans="1:13">
      <c r="A248" s="268">
        <v>238</v>
      </c>
      <c r="B248" s="277" t="s">
        <v>1645</v>
      </c>
      <c r="C248" s="278">
        <v>625.1</v>
      </c>
      <c r="D248" s="279">
        <v>624.41666666666674</v>
      </c>
      <c r="E248" s="279">
        <v>619.63333333333344</v>
      </c>
      <c r="F248" s="279">
        <v>614.16666666666674</v>
      </c>
      <c r="G248" s="279">
        <v>609.38333333333344</v>
      </c>
      <c r="H248" s="279">
        <v>629.88333333333344</v>
      </c>
      <c r="I248" s="279">
        <v>634.66666666666674</v>
      </c>
      <c r="J248" s="279">
        <v>640.13333333333344</v>
      </c>
      <c r="K248" s="277">
        <v>629.20000000000005</v>
      </c>
      <c r="L248" s="277">
        <v>618.95000000000005</v>
      </c>
      <c r="M248" s="277">
        <v>0.12479999999999999</v>
      </c>
    </row>
    <row r="249" spans="1:13">
      <c r="A249" s="268">
        <v>239</v>
      </c>
      <c r="B249" s="277" t="s">
        <v>420</v>
      </c>
      <c r="C249" s="278">
        <v>294.2</v>
      </c>
      <c r="D249" s="279">
        <v>294.40000000000003</v>
      </c>
      <c r="E249" s="279">
        <v>291.80000000000007</v>
      </c>
      <c r="F249" s="279">
        <v>289.40000000000003</v>
      </c>
      <c r="G249" s="279">
        <v>286.80000000000007</v>
      </c>
      <c r="H249" s="279">
        <v>296.80000000000007</v>
      </c>
      <c r="I249" s="279">
        <v>299.40000000000009</v>
      </c>
      <c r="J249" s="279">
        <v>301.80000000000007</v>
      </c>
      <c r="K249" s="277">
        <v>297</v>
      </c>
      <c r="L249" s="277">
        <v>292</v>
      </c>
      <c r="M249" s="277">
        <v>2.7002899999999999</v>
      </c>
    </row>
    <row r="250" spans="1:13">
      <c r="A250" s="268">
        <v>240</v>
      </c>
      <c r="B250" s="277" t="s">
        <v>421</v>
      </c>
      <c r="C250" s="278">
        <v>215.65</v>
      </c>
      <c r="D250" s="279">
        <v>213.78333333333333</v>
      </c>
      <c r="E250" s="279">
        <v>208.86666666666667</v>
      </c>
      <c r="F250" s="279">
        <v>202.08333333333334</v>
      </c>
      <c r="G250" s="279">
        <v>197.16666666666669</v>
      </c>
      <c r="H250" s="279">
        <v>220.56666666666666</v>
      </c>
      <c r="I250" s="279">
        <v>225.48333333333335</v>
      </c>
      <c r="J250" s="279">
        <v>232.26666666666665</v>
      </c>
      <c r="K250" s="277">
        <v>218.7</v>
      </c>
      <c r="L250" s="277">
        <v>207</v>
      </c>
      <c r="M250" s="277">
        <v>7.2231899999999998</v>
      </c>
    </row>
    <row r="251" spans="1:13">
      <c r="A251" s="268">
        <v>241</v>
      </c>
      <c r="B251" s="277" t="s">
        <v>417</v>
      </c>
      <c r="C251" s="278">
        <v>10.1</v>
      </c>
      <c r="D251" s="279">
        <v>10.116666666666665</v>
      </c>
      <c r="E251" s="279">
        <v>10.033333333333331</v>
      </c>
      <c r="F251" s="279">
        <v>9.9666666666666668</v>
      </c>
      <c r="G251" s="279">
        <v>9.8833333333333329</v>
      </c>
      <c r="H251" s="279">
        <v>10.18333333333333</v>
      </c>
      <c r="I251" s="279">
        <v>10.266666666666662</v>
      </c>
      <c r="J251" s="279">
        <v>10.333333333333329</v>
      </c>
      <c r="K251" s="277">
        <v>10.199999999999999</v>
      </c>
      <c r="L251" s="277">
        <v>10.050000000000001</v>
      </c>
      <c r="M251" s="277">
        <v>9.1221499999999995</v>
      </c>
    </row>
    <row r="252" spans="1:13">
      <c r="A252" s="268">
        <v>242</v>
      </c>
      <c r="B252" s="277" t="s">
        <v>127</v>
      </c>
      <c r="C252" s="278">
        <v>81.8</v>
      </c>
      <c r="D252" s="279">
        <v>82</v>
      </c>
      <c r="E252" s="279">
        <v>81.2</v>
      </c>
      <c r="F252" s="279">
        <v>80.600000000000009</v>
      </c>
      <c r="G252" s="279">
        <v>79.800000000000011</v>
      </c>
      <c r="H252" s="279">
        <v>82.6</v>
      </c>
      <c r="I252" s="279">
        <v>83.4</v>
      </c>
      <c r="J252" s="279">
        <v>83.999999999999986</v>
      </c>
      <c r="K252" s="277">
        <v>82.8</v>
      </c>
      <c r="L252" s="277">
        <v>81.400000000000006</v>
      </c>
      <c r="M252" s="277">
        <v>128.83225999999999</v>
      </c>
    </row>
    <row r="253" spans="1:13">
      <c r="A253" s="268">
        <v>243</v>
      </c>
      <c r="B253" s="277" t="s">
        <v>262</v>
      </c>
      <c r="C253" s="278">
        <v>2151.1999999999998</v>
      </c>
      <c r="D253" s="279">
        <v>2171.833333333333</v>
      </c>
      <c r="E253" s="279">
        <v>2107.5666666666662</v>
      </c>
      <c r="F253" s="279">
        <v>2063.9333333333329</v>
      </c>
      <c r="G253" s="279">
        <v>1999.6666666666661</v>
      </c>
      <c r="H253" s="279">
        <v>2215.4666666666662</v>
      </c>
      <c r="I253" s="279">
        <v>2279.7333333333327</v>
      </c>
      <c r="J253" s="279">
        <v>2323.3666666666663</v>
      </c>
      <c r="K253" s="277">
        <v>2236.1</v>
      </c>
      <c r="L253" s="277">
        <v>2128.1999999999998</v>
      </c>
      <c r="M253" s="277">
        <v>3.2214999999999998</v>
      </c>
    </row>
    <row r="254" spans="1:13">
      <c r="A254" s="268">
        <v>244</v>
      </c>
      <c r="B254" s="277" t="s">
        <v>408</v>
      </c>
      <c r="C254" s="278">
        <v>119.7</v>
      </c>
      <c r="D254" s="279">
        <v>120.06666666666666</v>
      </c>
      <c r="E254" s="279">
        <v>118.63333333333333</v>
      </c>
      <c r="F254" s="279">
        <v>117.56666666666666</v>
      </c>
      <c r="G254" s="279">
        <v>116.13333333333333</v>
      </c>
      <c r="H254" s="279">
        <v>121.13333333333333</v>
      </c>
      <c r="I254" s="279">
        <v>122.56666666666666</v>
      </c>
      <c r="J254" s="279">
        <v>123.63333333333333</v>
      </c>
      <c r="K254" s="277">
        <v>121.5</v>
      </c>
      <c r="L254" s="277">
        <v>119</v>
      </c>
      <c r="M254" s="277">
        <v>6.4718799999999996</v>
      </c>
    </row>
    <row r="255" spans="1:13">
      <c r="A255" s="268">
        <v>245</v>
      </c>
      <c r="B255" s="277" t="s">
        <v>409</v>
      </c>
      <c r="C255" s="278">
        <v>87</v>
      </c>
      <c r="D255" s="279">
        <v>86.166666666666671</v>
      </c>
      <c r="E255" s="279">
        <v>84.583333333333343</v>
      </c>
      <c r="F255" s="279">
        <v>82.166666666666671</v>
      </c>
      <c r="G255" s="279">
        <v>80.583333333333343</v>
      </c>
      <c r="H255" s="279">
        <v>88.583333333333343</v>
      </c>
      <c r="I255" s="279">
        <v>90.166666666666686</v>
      </c>
      <c r="J255" s="279">
        <v>92.583333333333343</v>
      </c>
      <c r="K255" s="277">
        <v>87.75</v>
      </c>
      <c r="L255" s="277">
        <v>83.75</v>
      </c>
      <c r="M255" s="277">
        <v>23.695889999999999</v>
      </c>
    </row>
    <row r="256" spans="1:13">
      <c r="A256" s="268">
        <v>246</v>
      </c>
      <c r="B256" s="277" t="s">
        <v>2931</v>
      </c>
      <c r="C256" s="278">
        <v>1370.7</v>
      </c>
      <c r="D256" s="279">
        <v>1367.9333333333334</v>
      </c>
      <c r="E256" s="279">
        <v>1361.7666666666669</v>
      </c>
      <c r="F256" s="279">
        <v>1352.8333333333335</v>
      </c>
      <c r="G256" s="279">
        <v>1346.666666666667</v>
      </c>
      <c r="H256" s="279">
        <v>1376.8666666666668</v>
      </c>
      <c r="I256" s="279">
        <v>1383.0333333333333</v>
      </c>
      <c r="J256" s="279">
        <v>1391.9666666666667</v>
      </c>
      <c r="K256" s="277">
        <v>1374.1</v>
      </c>
      <c r="L256" s="277">
        <v>1359</v>
      </c>
      <c r="M256" s="277">
        <v>3.3091499999999998</v>
      </c>
    </row>
    <row r="257" spans="1:13">
      <c r="A257" s="268">
        <v>247</v>
      </c>
      <c r="B257" s="277" t="s">
        <v>402</v>
      </c>
      <c r="C257" s="278">
        <v>478.35</v>
      </c>
      <c r="D257" s="279">
        <v>481</v>
      </c>
      <c r="E257" s="279">
        <v>473</v>
      </c>
      <c r="F257" s="279">
        <v>467.65</v>
      </c>
      <c r="G257" s="279">
        <v>459.65</v>
      </c>
      <c r="H257" s="279">
        <v>486.35</v>
      </c>
      <c r="I257" s="279">
        <v>494.35</v>
      </c>
      <c r="J257" s="279">
        <v>499.70000000000005</v>
      </c>
      <c r="K257" s="277">
        <v>489</v>
      </c>
      <c r="L257" s="277">
        <v>475.65</v>
      </c>
      <c r="M257" s="277">
        <v>2.1339800000000002</v>
      </c>
    </row>
    <row r="258" spans="1:13">
      <c r="A258" s="268">
        <v>248</v>
      </c>
      <c r="B258" s="277" t="s">
        <v>128</v>
      </c>
      <c r="C258" s="278">
        <v>178.6</v>
      </c>
      <c r="D258" s="279">
        <v>179.30000000000004</v>
      </c>
      <c r="E258" s="279">
        <v>177.10000000000008</v>
      </c>
      <c r="F258" s="279">
        <v>175.60000000000005</v>
      </c>
      <c r="G258" s="279">
        <v>173.40000000000009</v>
      </c>
      <c r="H258" s="279">
        <v>180.80000000000007</v>
      </c>
      <c r="I258" s="279">
        <v>183.00000000000006</v>
      </c>
      <c r="J258" s="279">
        <v>184.50000000000006</v>
      </c>
      <c r="K258" s="277">
        <v>181.5</v>
      </c>
      <c r="L258" s="277">
        <v>177.8</v>
      </c>
      <c r="M258" s="277">
        <v>339.36149</v>
      </c>
    </row>
    <row r="259" spans="1:13">
      <c r="A259" s="268">
        <v>249</v>
      </c>
      <c r="B259" s="277" t="s">
        <v>413</v>
      </c>
      <c r="C259" s="278">
        <v>270.25</v>
      </c>
      <c r="D259" s="279">
        <v>269.34999999999997</v>
      </c>
      <c r="E259" s="279">
        <v>263.89999999999992</v>
      </c>
      <c r="F259" s="279">
        <v>257.54999999999995</v>
      </c>
      <c r="G259" s="279">
        <v>252.09999999999991</v>
      </c>
      <c r="H259" s="279">
        <v>275.69999999999993</v>
      </c>
      <c r="I259" s="279">
        <v>281.14999999999998</v>
      </c>
      <c r="J259" s="279">
        <v>287.49999999999994</v>
      </c>
      <c r="K259" s="277">
        <v>274.8</v>
      </c>
      <c r="L259" s="277">
        <v>263</v>
      </c>
      <c r="M259" s="277">
        <v>14.20251</v>
      </c>
    </row>
    <row r="260" spans="1:13">
      <c r="A260" s="268">
        <v>250</v>
      </c>
      <c r="B260" s="277" t="s">
        <v>411</v>
      </c>
      <c r="C260" s="278">
        <v>130.25</v>
      </c>
      <c r="D260" s="279">
        <v>130.95000000000002</v>
      </c>
      <c r="E260" s="279">
        <v>128.40000000000003</v>
      </c>
      <c r="F260" s="279">
        <v>126.55000000000001</v>
      </c>
      <c r="G260" s="279">
        <v>124.00000000000003</v>
      </c>
      <c r="H260" s="279">
        <v>132.80000000000004</v>
      </c>
      <c r="I260" s="279">
        <v>135.35000000000005</v>
      </c>
      <c r="J260" s="279">
        <v>137.20000000000005</v>
      </c>
      <c r="K260" s="277">
        <v>133.5</v>
      </c>
      <c r="L260" s="277">
        <v>129.1</v>
      </c>
      <c r="M260" s="277">
        <v>9.3684399999999997</v>
      </c>
    </row>
    <row r="261" spans="1:13">
      <c r="A261" s="268">
        <v>251</v>
      </c>
      <c r="B261" s="277" t="s">
        <v>431</v>
      </c>
      <c r="C261" s="278">
        <v>17.05</v>
      </c>
      <c r="D261" s="279">
        <v>17.099999999999998</v>
      </c>
      <c r="E261" s="279">
        <v>16.949999999999996</v>
      </c>
      <c r="F261" s="279">
        <v>16.849999999999998</v>
      </c>
      <c r="G261" s="279">
        <v>16.699999999999996</v>
      </c>
      <c r="H261" s="279">
        <v>17.199999999999996</v>
      </c>
      <c r="I261" s="279">
        <v>17.349999999999994</v>
      </c>
      <c r="J261" s="279">
        <v>17.449999999999996</v>
      </c>
      <c r="K261" s="277">
        <v>17.25</v>
      </c>
      <c r="L261" s="277">
        <v>17</v>
      </c>
      <c r="M261" s="277">
        <v>14.42747</v>
      </c>
    </row>
    <row r="262" spans="1:13">
      <c r="A262" s="268">
        <v>252</v>
      </c>
      <c r="B262" s="277" t="s">
        <v>428</v>
      </c>
      <c r="C262" s="278">
        <v>38.35</v>
      </c>
      <c r="D262" s="279">
        <v>38.416666666666664</v>
      </c>
      <c r="E262" s="279">
        <v>37.833333333333329</v>
      </c>
      <c r="F262" s="279">
        <v>37.316666666666663</v>
      </c>
      <c r="G262" s="279">
        <v>36.733333333333327</v>
      </c>
      <c r="H262" s="279">
        <v>38.93333333333333</v>
      </c>
      <c r="I262" s="279">
        <v>39.516666666666659</v>
      </c>
      <c r="J262" s="279">
        <v>40.033333333333331</v>
      </c>
      <c r="K262" s="277">
        <v>39</v>
      </c>
      <c r="L262" s="277">
        <v>37.9</v>
      </c>
      <c r="M262" s="277">
        <v>3.0315400000000001</v>
      </c>
    </row>
    <row r="263" spans="1:13">
      <c r="A263" s="268">
        <v>253</v>
      </c>
      <c r="B263" s="277" t="s">
        <v>429</v>
      </c>
      <c r="C263" s="278">
        <v>89.7</v>
      </c>
      <c r="D263" s="279">
        <v>90.166666666666671</v>
      </c>
      <c r="E263" s="279">
        <v>88.783333333333346</v>
      </c>
      <c r="F263" s="279">
        <v>87.866666666666674</v>
      </c>
      <c r="G263" s="279">
        <v>86.483333333333348</v>
      </c>
      <c r="H263" s="279">
        <v>91.083333333333343</v>
      </c>
      <c r="I263" s="279">
        <v>92.466666666666669</v>
      </c>
      <c r="J263" s="279">
        <v>93.38333333333334</v>
      </c>
      <c r="K263" s="277">
        <v>91.55</v>
      </c>
      <c r="L263" s="277">
        <v>89.25</v>
      </c>
      <c r="M263" s="277">
        <v>6.8903299999999996</v>
      </c>
    </row>
    <row r="264" spans="1:13">
      <c r="A264" s="268">
        <v>254</v>
      </c>
      <c r="B264" s="277" t="s">
        <v>432</v>
      </c>
      <c r="C264" s="278">
        <v>49.1</v>
      </c>
      <c r="D264" s="279">
        <v>49.199999999999996</v>
      </c>
      <c r="E264" s="279">
        <v>48.399999999999991</v>
      </c>
      <c r="F264" s="279">
        <v>47.699999999999996</v>
      </c>
      <c r="G264" s="279">
        <v>46.899999999999991</v>
      </c>
      <c r="H264" s="279">
        <v>49.899999999999991</v>
      </c>
      <c r="I264" s="279">
        <v>50.699999999999989</v>
      </c>
      <c r="J264" s="279">
        <v>51.399999999999991</v>
      </c>
      <c r="K264" s="277">
        <v>50</v>
      </c>
      <c r="L264" s="277">
        <v>48.5</v>
      </c>
      <c r="M264" s="277">
        <v>8.72105</v>
      </c>
    </row>
    <row r="265" spans="1:13">
      <c r="A265" s="268">
        <v>255</v>
      </c>
      <c r="B265" s="277" t="s">
        <v>422</v>
      </c>
      <c r="C265" s="278">
        <v>1069.7</v>
      </c>
      <c r="D265" s="279">
        <v>1060.4333333333334</v>
      </c>
      <c r="E265" s="279">
        <v>976.4666666666667</v>
      </c>
      <c r="F265" s="279">
        <v>883.23333333333335</v>
      </c>
      <c r="G265" s="279">
        <v>799.26666666666665</v>
      </c>
      <c r="H265" s="279">
        <v>1153.6666666666667</v>
      </c>
      <c r="I265" s="279">
        <v>1237.6333333333334</v>
      </c>
      <c r="J265" s="279">
        <v>1330.8666666666668</v>
      </c>
      <c r="K265" s="277">
        <v>1144.4000000000001</v>
      </c>
      <c r="L265" s="277">
        <v>967.2</v>
      </c>
      <c r="M265" s="277">
        <v>45.724240000000002</v>
      </c>
    </row>
    <row r="266" spans="1:13">
      <c r="A266" s="268">
        <v>256</v>
      </c>
      <c r="B266" s="277" t="s">
        <v>436</v>
      </c>
      <c r="C266" s="278">
        <v>2278.5500000000002</v>
      </c>
      <c r="D266" s="279">
        <v>2286.4833333333331</v>
      </c>
      <c r="E266" s="279">
        <v>2244.2666666666664</v>
      </c>
      <c r="F266" s="279">
        <v>2209.9833333333331</v>
      </c>
      <c r="G266" s="279">
        <v>2167.7666666666664</v>
      </c>
      <c r="H266" s="279">
        <v>2320.7666666666664</v>
      </c>
      <c r="I266" s="279">
        <v>2362.9833333333327</v>
      </c>
      <c r="J266" s="279">
        <v>2397.2666666666664</v>
      </c>
      <c r="K266" s="277">
        <v>2328.6999999999998</v>
      </c>
      <c r="L266" s="277">
        <v>2252.1999999999998</v>
      </c>
      <c r="M266" s="277">
        <v>4.6809999999999997E-2</v>
      </c>
    </row>
    <row r="267" spans="1:13">
      <c r="A267" s="268">
        <v>257</v>
      </c>
      <c r="B267" s="277" t="s">
        <v>433</v>
      </c>
      <c r="C267" s="278">
        <v>70.95</v>
      </c>
      <c r="D267" s="279">
        <v>71.883333333333326</v>
      </c>
      <c r="E267" s="279">
        <v>69.016666666666652</v>
      </c>
      <c r="F267" s="279">
        <v>67.083333333333329</v>
      </c>
      <c r="G267" s="279">
        <v>64.216666666666654</v>
      </c>
      <c r="H267" s="279">
        <v>73.816666666666649</v>
      </c>
      <c r="I267" s="279">
        <v>76.683333333333323</v>
      </c>
      <c r="J267" s="279">
        <v>78.616666666666646</v>
      </c>
      <c r="K267" s="277">
        <v>74.75</v>
      </c>
      <c r="L267" s="277">
        <v>69.95</v>
      </c>
      <c r="M267" s="277">
        <v>81.610740000000007</v>
      </c>
    </row>
    <row r="268" spans="1:13">
      <c r="A268" s="268">
        <v>258</v>
      </c>
      <c r="B268" s="277" t="s">
        <v>129</v>
      </c>
      <c r="C268" s="278">
        <v>202.25</v>
      </c>
      <c r="D268" s="279">
        <v>201.61666666666667</v>
      </c>
      <c r="E268" s="279">
        <v>199.23333333333335</v>
      </c>
      <c r="F268" s="279">
        <v>196.21666666666667</v>
      </c>
      <c r="G268" s="279">
        <v>193.83333333333334</v>
      </c>
      <c r="H268" s="279">
        <v>204.63333333333335</v>
      </c>
      <c r="I268" s="279">
        <v>207.01666666666668</v>
      </c>
      <c r="J268" s="279">
        <v>210.03333333333336</v>
      </c>
      <c r="K268" s="277">
        <v>204</v>
      </c>
      <c r="L268" s="277">
        <v>198.6</v>
      </c>
      <c r="M268" s="277">
        <v>42.72242</v>
      </c>
    </row>
    <row r="269" spans="1:13">
      <c r="A269" s="268">
        <v>259</v>
      </c>
      <c r="B269" s="277" t="s">
        <v>423</v>
      </c>
      <c r="C269" s="278">
        <v>1585.9</v>
      </c>
      <c r="D269" s="279">
        <v>1587.9333333333334</v>
      </c>
      <c r="E269" s="279">
        <v>1567.0166666666669</v>
      </c>
      <c r="F269" s="279">
        <v>1548.1333333333334</v>
      </c>
      <c r="G269" s="279">
        <v>1527.2166666666669</v>
      </c>
      <c r="H269" s="279">
        <v>1606.8166666666668</v>
      </c>
      <c r="I269" s="279">
        <v>1627.7333333333333</v>
      </c>
      <c r="J269" s="279">
        <v>1646.6166666666668</v>
      </c>
      <c r="K269" s="277">
        <v>1608.85</v>
      </c>
      <c r="L269" s="277">
        <v>1569.05</v>
      </c>
      <c r="M269" s="277">
        <v>0.40579999999999999</v>
      </c>
    </row>
    <row r="270" spans="1:13">
      <c r="A270" s="268">
        <v>260</v>
      </c>
      <c r="B270" s="277" t="s">
        <v>424</v>
      </c>
      <c r="C270" s="278">
        <v>268.8</v>
      </c>
      <c r="D270" s="279">
        <v>270.90000000000003</v>
      </c>
      <c r="E270" s="279">
        <v>264.90000000000009</v>
      </c>
      <c r="F270" s="279">
        <v>261.00000000000006</v>
      </c>
      <c r="G270" s="279">
        <v>255.00000000000011</v>
      </c>
      <c r="H270" s="279">
        <v>274.80000000000007</v>
      </c>
      <c r="I270" s="279">
        <v>280.79999999999995</v>
      </c>
      <c r="J270" s="279">
        <v>284.70000000000005</v>
      </c>
      <c r="K270" s="277">
        <v>276.89999999999998</v>
      </c>
      <c r="L270" s="277">
        <v>267</v>
      </c>
      <c r="M270" s="277">
        <v>2.9622999999999999</v>
      </c>
    </row>
    <row r="271" spans="1:13">
      <c r="A271" s="268">
        <v>261</v>
      </c>
      <c r="B271" s="277" t="s">
        <v>425</v>
      </c>
      <c r="C271" s="278">
        <v>94.6</v>
      </c>
      <c r="D271" s="279">
        <v>94.833333333333329</v>
      </c>
      <c r="E271" s="279">
        <v>94.266666666666652</v>
      </c>
      <c r="F271" s="279">
        <v>93.933333333333323</v>
      </c>
      <c r="G271" s="279">
        <v>93.366666666666646</v>
      </c>
      <c r="H271" s="279">
        <v>95.166666666666657</v>
      </c>
      <c r="I271" s="279">
        <v>95.733333333333348</v>
      </c>
      <c r="J271" s="279">
        <v>96.066666666666663</v>
      </c>
      <c r="K271" s="277">
        <v>95.4</v>
      </c>
      <c r="L271" s="277">
        <v>94.5</v>
      </c>
      <c r="M271" s="277">
        <v>2.6146600000000002</v>
      </c>
    </row>
    <row r="272" spans="1:13">
      <c r="A272" s="268">
        <v>262</v>
      </c>
      <c r="B272" s="277" t="s">
        <v>426</v>
      </c>
      <c r="C272" s="278">
        <v>60</v>
      </c>
      <c r="D272" s="279">
        <v>60.116666666666667</v>
      </c>
      <c r="E272" s="279">
        <v>59.433333333333337</v>
      </c>
      <c r="F272" s="279">
        <v>58.866666666666667</v>
      </c>
      <c r="G272" s="279">
        <v>58.183333333333337</v>
      </c>
      <c r="H272" s="279">
        <v>60.683333333333337</v>
      </c>
      <c r="I272" s="279">
        <v>61.36666666666666</v>
      </c>
      <c r="J272" s="279">
        <v>61.933333333333337</v>
      </c>
      <c r="K272" s="277">
        <v>60.8</v>
      </c>
      <c r="L272" s="277">
        <v>59.55</v>
      </c>
      <c r="M272" s="277">
        <v>7.0652100000000004</v>
      </c>
    </row>
    <row r="273" spans="1:13">
      <c r="A273" s="268">
        <v>263</v>
      </c>
      <c r="B273" s="277" t="s">
        <v>427</v>
      </c>
      <c r="C273" s="278">
        <v>80.849999999999994</v>
      </c>
      <c r="D273" s="279">
        <v>81.533333333333331</v>
      </c>
      <c r="E273" s="279">
        <v>79.216666666666669</v>
      </c>
      <c r="F273" s="279">
        <v>77.583333333333343</v>
      </c>
      <c r="G273" s="279">
        <v>75.26666666666668</v>
      </c>
      <c r="H273" s="279">
        <v>83.166666666666657</v>
      </c>
      <c r="I273" s="279">
        <v>85.48333333333332</v>
      </c>
      <c r="J273" s="279">
        <v>87.116666666666646</v>
      </c>
      <c r="K273" s="277">
        <v>83.85</v>
      </c>
      <c r="L273" s="277">
        <v>79.900000000000006</v>
      </c>
      <c r="M273" s="277">
        <v>8.7090700000000005</v>
      </c>
    </row>
    <row r="274" spans="1:13">
      <c r="A274" s="268">
        <v>264</v>
      </c>
      <c r="B274" s="277" t="s">
        <v>435</v>
      </c>
      <c r="C274" s="278">
        <v>44.55</v>
      </c>
      <c r="D274" s="279">
        <v>44.583333333333336</v>
      </c>
      <c r="E274" s="279">
        <v>44.06666666666667</v>
      </c>
      <c r="F274" s="279">
        <v>43.583333333333336</v>
      </c>
      <c r="G274" s="279">
        <v>43.06666666666667</v>
      </c>
      <c r="H274" s="279">
        <v>45.06666666666667</v>
      </c>
      <c r="I274" s="279">
        <v>45.583333333333336</v>
      </c>
      <c r="J274" s="279">
        <v>46.06666666666667</v>
      </c>
      <c r="K274" s="277">
        <v>45.1</v>
      </c>
      <c r="L274" s="277">
        <v>44.1</v>
      </c>
      <c r="M274" s="277">
        <v>4.3639900000000003</v>
      </c>
    </row>
    <row r="275" spans="1:13">
      <c r="A275" s="268">
        <v>265</v>
      </c>
      <c r="B275" s="277" t="s">
        <v>434</v>
      </c>
      <c r="C275" s="278">
        <v>93.85</v>
      </c>
      <c r="D275" s="279">
        <v>93.516666666666666</v>
      </c>
      <c r="E275" s="279">
        <v>91.333333333333329</v>
      </c>
      <c r="F275" s="279">
        <v>88.816666666666663</v>
      </c>
      <c r="G275" s="279">
        <v>86.633333333333326</v>
      </c>
      <c r="H275" s="279">
        <v>96.033333333333331</v>
      </c>
      <c r="I275" s="279">
        <v>98.216666666666669</v>
      </c>
      <c r="J275" s="279">
        <v>100.73333333333333</v>
      </c>
      <c r="K275" s="277">
        <v>95.7</v>
      </c>
      <c r="L275" s="277">
        <v>91</v>
      </c>
      <c r="M275" s="277">
        <v>3.0489799999999998</v>
      </c>
    </row>
    <row r="276" spans="1:13">
      <c r="A276" s="268">
        <v>266</v>
      </c>
      <c r="B276" s="277" t="s">
        <v>263</v>
      </c>
      <c r="C276" s="278">
        <v>59</v>
      </c>
      <c r="D276" s="279">
        <v>58.983333333333327</v>
      </c>
      <c r="E276" s="279">
        <v>57.616666666666653</v>
      </c>
      <c r="F276" s="279">
        <v>56.233333333333327</v>
      </c>
      <c r="G276" s="279">
        <v>54.866666666666653</v>
      </c>
      <c r="H276" s="279">
        <v>60.366666666666653</v>
      </c>
      <c r="I276" s="279">
        <v>61.733333333333327</v>
      </c>
      <c r="J276" s="279">
        <v>63.116666666666653</v>
      </c>
      <c r="K276" s="277">
        <v>60.35</v>
      </c>
      <c r="L276" s="277">
        <v>57.6</v>
      </c>
      <c r="M276" s="277">
        <v>9.4392499999999995</v>
      </c>
    </row>
    <row r="277" spans="1:13">
      <c r="A277" s="268">
        <v>267</v>
      </c>
      <c r="B277" s="277" t="s">
        <v>130</v>
      </c>
      <c r="C277" s="278">
        <v>286.85000000000002</v>
      </c>
      <c r="D277" s="279">
        <v>286.26666666666671</v>
      </c>
      <c r="E277" s="279">
        <v>283.73333333333341</v>
      </c>
      <c r="F277" s="279">
        <v>280.61666666666667</v>
      </c>
      <c r="G277" s="279">
        <v>278.08333333333337</v>
      </c>
      <c r="H277" s="279">
        <v>289.38333333333344</v>
      </c>
      <c r="I277" s="279">
        <v>291.91666666666674</v>
      </c>
      <c r="J277" s="279">
        <v>295.03333333333347</v>
      </c>
      <c r="K277" s="277">
        <v>288.8</v>
      </c>
      <c r="L277" s="277">
        <v>283.14999999999998</v>
      </c>
      <c r="M277" s="277">
        <v>52.876080000000002</v>
      </c>
    </row>
    <row r="278" spans="1:13">
      <c r="A278" s="268">
        <v>268</v>
      </c>
      <c r="B278" s="277" t="s">
        <v>264</v>
      </c>
      <c r="C278" s="278">
        <v>776.95</v>
      </c>
      <c r="D278" s="279">
        <v>783.63333333333333</v>
      </c>
      <c r="E278" s="279">
        <v>764.31666666666661</v>
      </c>
      <c r="F278" s="279">
        <v>751.68333333333328</v>
      </c>
      <c r="G278" s="279">
        <v>732.36666666666656</v>
      </c>
      <c r="H278" s="279">
        <v>796.26666666666665</v>
      </c>
      <c r="I278" s="279">
        <v>815.58333333333348</v>
      </c>
      <c r="J278" s="279">
        <v>828.2166666666667</v>
      </c>
      <c r="K278" s="277">
        <v>802.95</v>
      </c>
      <c r="L278" s="277">
        <v>771</v>
      </c>
      <c r="M278" s="277">
        <v>5.9071699999999998</v>
      </c>
    </row>
    <row r="279" spans="1:13">
      <c r="A279" s="268">
        <v>269</v>
      </c>
      <c r="B279" s="277" t="s">
        <v>131</v>
      </c>
      <c r="C279" s="278">
        <v>2407.75</v>
      </c>
      <c r="D279" s="279">
        <v>2394.2000000000003</v>
      </c>
      <c r="E279" s="279">
        <v>2373.5500000000006</v>
      </c>
      <c r="F279" s="279">
        <v>2339.3500000000004</v>
      </c>
      <c r="G279" s="279">
        <v>2318.7000000000007</v>
      </c>
      <c r="H279" s="279">
        <v>2428.4000000000005</v>
      </c>
      <c r="I279" s="279">
        <v>2449.0500000000002</v>
      </c>
      <c r="J279" s="279">
        <v>2483.2500000000005</v>
      </c>
      <c r="K279" s="277">
        <v>2414.85</v>
      </c>
      <c r="L279" s="277">
        <v>2360</v>
      </c>
      <c r="M279" s="277">
        <v>6.9455799999999996</v>
      </c>
    </row>
    <row r="280" spans="1:13">
      <c r="A280" s="268">
        <v>270</v>
      </c>
      <c r="B280" s="277" t="s">
        <v>132</v>
      </c>
      <c r="C280" s="278">
        <v>386.4</v>
      </c>
      <c r="D280" s="279">
        <v>386.58333333333331</v>
      </c>
      <c r="E280" s="279">
        <v>379.96666666666664</v>
      </c>
      <c r="F280" s="279">
        <v>373.5333333333333</v>
      </c>
      <c r="G280" s="279">
        <v>366.91666666666663</v>
      </c>
      <c r="H280" s="279">
        <v>393.01666666666665</v>
      </c>
      <c r="I280" s="279">
        <v>399.63333333333333</v>
      </c>
      <c r="J280" s="279">
        <v>406.06666666666666</v>
      </c>
      <c r="K280" s="277">
        <v>393.2</v>
      </c>
      <c r="L280" s="277">
        <v>380.15</v>
      </c>
      <c r="M280" s="277">
        <v>8.0923700000000007</v>
      </c>
    </row>
    <row r="281" spans="1:13">
      <c r="A281" s="268">
        <v>271</v>
      </c>
      <c r="B281" s="277" t="s">
        <v>437</v>
      </c>
      <c r="C281" s="278">
        <v>149.6</v>
      </c>
      <c r="D281" s="279">
        <v>150.4</v>
      </c>
      <c r="E281" s="279">
        <v>148.30000000000001</v>
      </c>
      <c r="F281" s="279">
        <v>147</v>
      </c>
      <c r="G281" s="279">
        <v>144.9</v>
      </c>
      <c r="H281" s="279">
        <v>151.70000000000002</v>
      </c>
      <c r="I281" s="279">
        <v>153.79999999999998</v>
      </c>
      <c r="J281" s="279">
        <v>155.10000000000002</v>
      </c>
      <c r="K281" s="277">
        <v>152.5</v>
      </c>
      <c r="L281" s="277">
        <v>149.1</v>
      </c>
      <c r="M281" s="277">
        <v>1.93483</v>
      </c>
    </row>
    <row r="282" spans="1:13">
      <c r="A282" s="268">
        <v>272</v>
      </c>
      <c r="B282" s="277" t="s">
        <v>443</v>
      </c>
      <c r="C282" s="278">
        <v>521.29999999999995</v>
      </c>
      <c r="D282" s="279">
        <v>519.1</v>
      </c>
      <c r="E282" s="279">
        <v>513.20000000000005</v>
      </c>
      <c r="F282" s="279">
        <v>505.1</v>
      </c>
      <c r="G282" s="279">
        <v>499.20000000000005</v>
      </c>
      <c r="H282" s="279">
        <v>527.20000000000005</v>
      </c>
      <c r="I282" s="279">
        <v>533.09999999999991</v>
      </c>
      <c r="J282" s="279">
        <v>541.20000000000005</v>
      </c>
      <c r="K282" s="277">
        <v>525</v>
      </c>
      <c r="L282" s="277">
        <v>511</v>
      </c>
      <c r="M282" s="277">
        <v>1.3478699999999999</v>
      </c>
    </row>
    <row r="283" spans="1:13">
      <c r="A283" s="268">
        <v>273</v>
      </c>
      <c r="B283" s="277" t="s">
        <v>444</v>
      </c>
      <c r="C283" s="278">
        <v>263.60000000000002</v>
      </c>
      <c r="D283" s="279">
        <v>263.23333333333335</v>
      </c>
      <c r="E283" s="279">
        <v>257.4666666666667</v>
      </c>
      <c r="F283" s="279">
        <v>251.33333333333337</v>
      </c>
      <c r="G283" s="279">
        <v>245.56666666666672</v>
      </c>
      <c r="H283" s="279">
        <v>269.36666666666667</v>
      </c>
      <c r="I283" s="279">
        <v>275.13333333333333</v>
      </c>
      <c r="J283" s="279">
        <v>281.26666666666665</v>
      </c>
      <c r="K283" s="277">
        <v>269</v>
      </c>
      <c r="L283" s="277">
        <v>257.10000000000002</v>
      </c>
      <c r="M283" s="277">
        <v>2.4525299999999999</v>
      </c>
    </row>
    <row r="284" spans="1:13">
      <c r="A284" s="268">
        <v>274</v>
      </c>
      <c r="B284" s="277" t="s">
        <v>445</v>
      </c>
      <c r="C284" s="278">
        <v>518.45000000000005</v>
      </c>
      <c r="D284" s="279">
        <v>521.29999999999995</v>
      </c>
      <c r="E284" s="279">
        <v>513.19999999999993</v>
      </c>
      <c r="F284" s="279">
        <v>507.94999999999993</v>
      </c>
      <c r="G284" s="279">
        <v>499.84999999999991</v>
      </c>
      <c r="H284" s="279">
        <v>526.54999999999995</v>
      </c>
      <c r="I284" s="279">
        <v>534.64999999999986</v>
      </c>
      <c r="J284" s="279">
        <v>539.9</v>
      </c>
      <c r="K284" s="277">
        <v>529.4</v>
      </c>
      <c r="L284" s="277">
        <v>516.04999999999995</v>
      </c>
      <c r="M284" s="277">
        <v>1.76186</v>
      </c>
    </row>
    <row r="285" spans="1:13">
      <c r="A285" s="268">
        <v>275</v>
      </c>
      <c r="B285" s="277" t="s">
        <v>447</v>
      </c>
      <c r="C285" s="278">
        <v>35.799999999999997</v>
      </c>
      <c r="D285" s="279">
        <v>36.15</v>
      </c>
      <c r="E285" s="279">
        <v>35.099999999999994</v>
      </c>
      <c r="F285" s="279">
        <v>34.4</v>
      </c>
      <c r="G285" s="279">
        <v>33.349999999999994</v>
      </c>
      <c r="H285" s="279">
        <v>36.849999999999994</v>
      </c>
      <c r="I285" s="279">
        <v>37.899999999999991</v>
      </c>
      <c r="J285" s="279">
        <v>38.599999999999994</v>
      </c>
      <c r="K285" s="277">
        <v>37.200000000000003</v>
      </c>
      <c r="L285" s="277">
        <v>35.450000000000003</v>
      </c>
      <c r="M285" s="277">
        <v>11.79945</v>
      </c>
    </row>
    <row r="286" spans="1:13">
      <c r="A286" s="268">
        <v>276</v>
      </c>
      <c r="B286" s="277" t="s">
        <v>449</v>
      </c>
      <c r="C286" s="278">
        <v>347.25</v>
      </c>
      <c r="D286" s="279">
        <v>347.65000000000003</v>
      </c>
      <c r="E286" s="279">
        <v>340.60000000000008</v>
      </c>
      <c r="F286" s="279">
        <v>333.95000000000005</v>
      </c>
      <c r="G286" s="279">
        <v>326.90000000000009</v>
      </c>
      <c r="H286" s="279">
        <v>354.30000000000007</v>
      </c>
      <c r="I286" s="279">
        <v>361.35</v>
      </c>
      <c r="J286" s="279">
        <v>368.00000000000006</v>
      </c>
      <c r="K286" s="277">
        <v>354.7</v>
      </c>
      <c r="L286" s="277">
        <v>341</v>
      </c>
      <c r="M286" s="277">
        <v>2.4112100000000001</v>
      </c>
    </row>
    <row r="287" spans="1:13">
      <c r="A287" s="268">
        <v>277</v>
      </c>
      <c r="B287" s="277" t="s">
        <v>439</v>
      </c>
      <c r="C287" s="278">
        <v>370.65</v>
      </c>
      <c r="D287" s="279">
        <v>372.31666666666666</v>
      </c>
      <c r="E287" s="279">
        <v>365.63333333333333</v>
      </c>
      <c r="F287" s="279">
        <v>360.61666666666667</v>
      </c>
      <c r="G287" s="279">
        <v>353.93333333333334</v>
      </c>
      <c r="H287" s="279">
        <v>377.33333333333331</v>
      </c>
      <c r="I287" s="279">
        <v>384.01666666666659</v>
      </c>
      <c r="J287" s="279">
        <v>389.0333333333333</v>
      </c>
      <c r="K287" s="277">
        <v>379</v>
      </c>
      <c r="L287" s="277">
        <v>367.3</v>
      </c>
      <c r="M287" s="277">
        <v>1.77223</v>
      </c>
    </row>
    <row r="288" spans="1:13">
      <c r="A288" s="268">
        <v>278</v>
      </c>
      <c r="B288" s="277" t="s">
        <v>440</v>
      </c>
      <c r="C288" s="278">
        <v>264.7</v>
      </c>
      <c r="D288" s="279">
        <v>265.83333333333331</v>
      </c>
      <c r="E288" s="279">
        <v>262.16666666666663</v>
      </c>
      <c r="F288" s="279">
        <v>259.63333333333333</v>
      </c>
      <c r="G288" s="279">
        <v>255.96666666666664</v>
      </c>
      <c r="H288" s="279">
        <v>268.36666666666662</v>
      </c>
      <c r="I288" s="279">
        <v>272.03333333333325</v>
      </c>
      <c r="J288" s="279">
        <v>274.56666666666661</v>
      </c>
      <c r="K288" s="277">
        <v>269.5</v>
      </c>
      <c r="L288" s="277">
        <v>263.3</v>
      </c>
      <c r="M288" s="277">
        <v>2.8222499999999999</v>
      </c>
    </row>
    <row r="289" spans="1:13">
      <c r="A289" s="268">
        <v>279</v>
      </c>
      <c r="B289" s="277" t="s">
        <v>451</v>
      </c>
      <c r="C289" s="278">
        <v>165.2</v>
      </c>
      <c r="D289" s="279">
        <v>166.06666666666669</v>
      </c>
      <c r="E289" s="279">
        <v>163.48333333333338</v>
      </c>
      <c r="F289" s="279">
        <v>161.76666666666668</v>
      </c>
      <c r="G289" s="279">
        <v>159.18333333333337</v>
      </c>
      <c r="H289" s="279">
        <v>167.78333333333339</v>
      </c>
      <c r="I289" s="279">
        <v>170.3666666666667</v>
      </c>
      <c r="J289" s="279">
        <v>172.0833333333334</v>
      </c>
      <c r="K289" s="277">
        <v>168.65</v>
      </c>
      <c r="L289" s="277">
        <v>164.35</v>
      </c>
      <c r="M289" s="277">
        <v>0.27154</v>
      </c>
    </row>
    <row r="290" spans="1:13">
      <c r="A290" s="268">
        <v>280</v>
      </c>
      <c r="B290" s="277" t="s">
        <v>133</v>
      </c>
      <c r="C290" s="278">
        <v>1305.0999999999999</v>
      </c>
      <c r="D290" s="279">
        <v>1310.9666666666665</v>
      </c>
      <c r="E290" s="279">
        <v>1295.333333333333</v>
      </c>
      <c r="F290" s="279">
        <v>1285.5666666666666</v>
      </c>
      <c r="G290" s="279">
        <v>1269.9333333333332</v>
      </c>
      <c r="H290" s="279">
        <v>1320.7333333333329</v>
      </c>
      <c r="I290" s="279">
        <v>1336.3666666666666</v>
      </c>
      <c r="J290" s="279">
        <v>1346.1333333333328</v>
      </c>
      <c r="K290" s="277">
        <v>1326.6</v>
      </c>
      <c r="L290" s="277">
        <v>1301.2</v>
      </c>
      <c r="M290" s="277">
        <v>33.090150000000001</v>
      </c>
    </row>
    <row r="291" spans="1:13">
      <c r="A291" s="268">
        <v>281</v>
      </c>
      <c r="B291" s="277" t="s">
        <v>441</v>
      </c>
      <c r="C291" s="278">
        <v>104.5</v>
      </c>
      <c r="D291" s="279">
        <v>102.45</v>
      </c>
      <c r="E291" s="279">
        <v>98.4</v>
      </c>
      <c r="F291" s="279">
        <v>92.3</v>
      </c>
      <c r="G291" s="279">
        <v>88.25</v>
      </c>
      <c r="H291" s="279">
        <v>108.55000000000001</v>
      </c>
      <c r="I291" s="279">
        <v>112.6</v>
      </c>
      <c r="J291" s="279">
        <v>118.70000000000002</v>
      </c>
      <c r="K291" s="277">
        <v>106.5</v>
      </c>
      <c r="L291" s="277">
        <v>96.35</v>
      </c>
      <c r="M291" s="277">
        <v>31.187740000000002</v>
      </c>
    </row>
    <row r="292" spans="1:13">
      <c r="A292" s="268">
        <v>282</v>
      </c>
      <c r="B292" s="277" t="s">
        <v>438</v>
      </c>
      <c r="C292" s="278">
        <v>651.65</v>
      </c>
      <c r="D292" s="279">
        <v>651.36666666666667</v>
      </c>
      <c r="E292" s="279">
        <v>633.83333333333337</v>
      </c>
      <c r="F292" s="279">
        <v>616.01666666666665</v>
      </c>
      <c r="G292" s="279">
        <v>598.48333333333335</v>
      </c>
      <c r="H292" s="279">
        <v>669.18333333333339</v>
      </c>
      <c r="I292" s="279">
        <v>686.7166666666667</v>
      </c>
      <c r="J292" s="279">
        <v>704.53333333333342</v>
      </c>
      <c r="K292" s="277">
        <v>668.9</v>
      </c>
      <c r="L292" s="277">
        <v>633.54999999999995</v>
      </c>
      <c r="M292" s="277">
        <v>0.98838000000000004</v>
      </c>
    </row>
    <row r="293" spans="1:13">
      <c r="A293" s="268">
        <v>283</v>
      </c>
      <c r="B293" s="277" t="s">
        <v>442</v>
      </c>
      <c r="C293" s="278">
        <v>278.64999999999998</v>
      </c>
      <c r="D293" s="279">
        <v>273.89999999999998</v>
      </c>
      <c r="E293" s="279">
        <v>264.89999999999998</v>
      </c>
      <c r="F293" s="279">
        <v>251.14999999999998</v>
      </c>
      <c r="G293" s="279">
        <v>242.14999999999998</v>
      </c>
      <c r="H293" s="279">
        <v>287.64999999999998</v>
      </c>
      <c r="I293" s="279">
        <v>296.64999999999998</v>
      </c>
      <c r="J293" s="279">
        <v>310.39999999999998</v>
      </c>
      <c r="K293" s="277">
        <v>282.89999999999998</v>
      </c>
      <c r="L293" s="277">
        <v>260.14999999999998</v>
      </c>
      <c r="M293" s="277">
        <v>2.3167800000000001</v>
      </c>
    </row>
    <row r="294" spans="1:13">
      <c r="A294" s="268">
        <v>284</v>
      </c>
      <c r="B294" s="277" t="s">
        <v>1830</v>
      </c>
      <c r="C294" s="278">
        <v>530.04999999999995</v>
      </c>
      <c r="D294" s="279">
        <v>529.88333333333333</v>
      </c>
      <c r="E294" s="279">
        <v>524.76666666666665</v>
      </c>
      <c r="F294" s="279">
        <v>519.48333333333335</v>
      </c>
      <c r="G294" s="279">
        <v>514.36666666666667</v>
      </c>
      <c r="H294" s="279">
        <v>535.16666666666663</v>
      </c>
      <c r="I294" s="279">
        <v>540.28333333333319</v>
      </c>
      <c r="J294" s="279">
        <v>545.56666666666661</v>
      </c>
      <c r="K294" s="277">
        <v>535</v>
      </c>
      <c r="L294" s="277">
        <v>524.6</v>
      </c>
      <c r="M294" s="277">
        <v>0.13514000000000001</v>
      </c>
    </row>
    <row r="295" spans="1:13">
      <c r="A295" s="268">
        <v>285</v>
      </c>
      <c r="B295" s="277" t="s">
        <v>448</v>
      </c>
      <c r="C295" s="278">
        <v>581</v>
      </c>
      <c r="D295" s="279">
        <v>582.58333333333337</v>
      </c>
      <c r="E295" s="279">
        <v>573.36666666666679</v>
      </c>
      <c r="F295" s="279">
        <v>565.73333333333346</v>
      </c>
      <c r="G295" s="279">
        <v>556.51666666666688</v>
      </c>
      <c r="H295" s="279">
        <v>590.2166666666667</v>
      </c>
      <c r="I295" s="279">
        <v>599.43333333333317</v>
      </c>
      <c r="J295" s="279">
        <v>607.06666666666661</v>
      </c>
      <c r="K295" s="277">
        <v>591.79999999999995</v>
      </c>
      <c r="L295" s="277">
        <v>574.95000000000005</v>
      </c>
      <c r="M295" s="277">
        <v>1.8371</v>
      </c>
    </row>
    <row r="296" spans="1:13">
      <c r="A296" s="268">
        <v>286</v>
      </c>
      <c r="B296" s="277" t="s">
        <v>446</v>
      </c>
      <c r="C296" s="278">
        <v>43.95</v>
      </c>
      <c r="D296" s="279">
        <v>44.183333333333337</v>
      </c>
      <c r="E296" s="279">
        <v>43.566666666666677</v>
      </c>
      <c r="F296" s="279">
        <v>43.183333333333337</v>
      </c>
      <c r="G296" s="279">
        <v>42.566666666666677</v>
      </c>
      <c r="H296" s="279">
        <v>44.566666666666677</v>
      </c>
      <c r="I296" s="279">
        <v>45.183333333333337</v>
      </c>
      <c r="J296" s="279">
        <v>45.566666666666677</v>
      </c>
      <c r="K296" s="277">
        <v>44.8</v>
      </c>
      <c r="L296" s="277">
        <v>43.8</v>
      </c>
      <c r="M296" s="277">
        <v>6.6843199999999996</v>
      </c>
    </row>
    <row r="297" spans="1:13">
      <c r="A297" s="268">
        <v>287</v>
      </c>
      <c r="B297" s="277" t="s">
        <v>134</v>
      </c>
      <c r="C297" s="278">
        <v>64.650000000000006</v>
      </c>
      <c r="D297" s="279">
        <v>64.95</v>
      </c>
      <c r="E297" s="279">
        <v>63.7</v>
      </c>
      <c r="F297" s="279">
        <v>62.75</v>
      </c>
      <c r="G297" s="279">
        <v>61.5</v>
      </c>
      <c r="H297" s="279">
        <v>65.900000000000006</v>
      </c>
      <c r="I297" s="279">
        <v>67.150000000000006</v>
      </c>
      <c r="J297" s="279">
        <v>68.100000000000009</v>
      </c>
      <c r="K297" s="277">
        <v>66.2</v>
      </c>
      <c r="L297" s="277">
        <v>64</v>
      </c>
      <c r="M297" s="277">
        <v>129.96991</v>
      </c>
    </row>
    <row r="298" spans="1:13">
      <c r="A298" s="268">
        <v>288</v>
      </c>
      <c r="B298" s="277" t="s">
        <v>358</v>
      </c>
      <c r="C298" s="278">
        <v>1975.95</v>
      </c>
      <c r="D298" s="279">
        <v>1975.1833333333332</v>
      </c>
      <c r="E298" s="279">
        <v>1942.3666666666663</v>
      </c>
      <c r="F298" s="279">
        <v>1908.7833333333331</v>
      </c>
      <c r="G298" s="279">
        <v>1875.9666666666662</v>
      </c>
      <c r="H298" s="279">
        <v>2008.7666666666664</v>
      </c>
      <c r="I298" s="279">
        <v>2041.5833333333335</v>
      </c>
      <c r="J298" s="279">
        <v>2075.1666666666665</v>
      </c>
      <c r="K298" s="277">
        <v>2008</v>
      </c>
      <c r="L298" s="277">
        <v>1941.6</v>
      </c>
      <c r="M298" s="277">
        <v>1.29104</v>
      </c>
    </row>
    <row r="299" spans="1:13">
      <c r="A299" s="268">
        <v>289</v>
      </c>
      <c r="B299" s="277" t="s">
        <v>1841</v>
      </c>
      <c r="C299" s="278">
        <v>224.55</v>
      </c>
      <c r="D299" s="279">
        <v>225.56666666666669</v>
      </c>
      <c r="E299" s="279">
        <v>217.18333333333339</v>
      </c>
      <c r="F299" s="279">
        <v>209.81666666666669</v>
      </c>
      <c r="G299" s="279">
        <v>201.43333333333339</v>
      </c>
      <c r="H299" s="279">
        <v>232.93333333333339</v>
      </c>
      <c r="I299" s="279">
        <v>241.31666666666666</v>
      </c>
      <c r="J299" s="279">
        <v>248.68333333333339</v>
      </c>
      <c r="K299" s="277">
        <v>233.95</v>
      </c>
      <c r="L299" s="277">
        <v>218.2</v>
      </c>
      <c r="M299" s="277">
        <v>1.6585799999999999</v>
      </c>
    </row>
    <row r="300" spans="1:13">
      <c r="A300" s="268">
        <v>290</v>
      </c>
      <c r="B300" s="277" t="s">
        <v>454</v>
      </c>
      <c r="C300" s="278">
        <v>1401.7</v>
      </c>
      <c r="D300" s="279">
        <v>1389.25</v>
      </c>
      <c r="E300" s="279">
        <v>1353.5</v>
      </c>
      <c r="F300" s="279">
        <v>1305.3</v>
      </c>
      <c r="G300" s="279">
        <v>1269.55</v>
      </c>
      <c r="H300" s="279">
        <v>1437.45</v>
      </c>
      <c r="I300" s="279">
        <v>1473.2</v>
      </c>
      <c r="J300" s="279">
        <v>1521.4</v>
      </c>
      <c r="K300" s="277">
        <v>1425</v>
      </c>
      <c r="L300" s="277">
        <v>1341.05</v>
      </c>
      <c r="M300" s="277">
        <v>16.714130000000001</v>
      </c>
    </row>
    <row r="301" spans="1:13">
      <c r="A301" s="268">
        <v>291</v>
      </c>
      <c r="B301" s="277" t="s">
        <v>452</v>
      </c>
      <c r="C301" s="278">
        <v>3715.9</v>
      </c>
      <c r="D301" s="279">
        <v>3709.35</v>
      </c>
      <c r="E301" s="279">
        <v>3676.5499999999997</v>
      </c>
      <c r="F301" s="279">
        <v>3637.2</v>
      </c>
      <c r="G301" s="279">
        <v>3604.3999999999996</v>
      </c>
      <c r="H301" s="279">
        <v>3748.7</v>
      </c>
      <c r="I301" s="279">
        <v>3781.5</v>
      </c>
      <c r="J301" s="279">
        <v>3820.85</v>
      </c>
      <c r="K301" s="277">
        <v>3742.15</v>
      </c>
      <c r="L301" s="277">
        <v>3670</v>
      </c>
      <c r="M301" s="277">
        <v>3.1260000000000003E-2</v>
      </c>
    </row>
    <row r="302" spans="1:13">
      <c r="A302" s="268">
        <v>292</v>
      </c>
      <c r="B302" s="277" t="s">
        <v>455</v>
      </c>
      <c r="C302" s="278">
        <v>28.75</v>
      </c>
      <c r="D302" s="279">
        <v>28.733333333333334</v>
      </c>
      <c r="E302" s="279">
        <v>28.466666666666669</v>
      </c>
      <c r="F302" s="279">
        <v>28.183333333333334</v>
      </c>
      <c r="G302" s="279">
        <v>27.916666666666668</v>
      </c>
      <c r="H302" s="279">
        <v>29.016666666666669</v>
      </c>
      <c r="I302" s="279">
        <v>29.283333333333335</v>
      </c>
      <c r="J302" s="279">
        <v>29.56666666666667</v>
      </c>
      <c r="K302" s="277">
        <v>29</v>
      </c>
      <c r="L302" s="277">
        <v>28.45</v>
      </c>
      <c r="M302" s="277">
        <v>4.77346</v>
      </c>
    </row>
    <row r="303" spans="1:13">
      <c r="A303" s="268">
        <v>293</v>
      </c>
      <c r="B303" s="277" t="s">
        <v>135</v>
      </c>
      <c r="C303" s="278">
        <v>306.25</v>
      </c>
      <c r="D303" s="279">
        <v>303.2166666666667</v>
      </c>
      <c r="E303" s="279">
        <v>299.08333333333337</v>
      </c>
      <c r="F303" s="279">
        <v>291.91666666666669</v>
      </c>
      <c r="G303" s="279">
        <v>287.78333333333336</v>
      </c>
      <c r="H303" s="279">
        <v>310.38333333333338</v>
      </c>
      <c r="I303" s="279">
        <v>314.51666666666671</v>
      </c>
      <c r="J303" s="279">
        <v>321.68333333333339</v>
      </c>
      <c r="K303" s="277">
        <v>307.35000000000002</v>
      </c>
      <c r="L303" s="277">
        <v>296.05</v>
      </c>
      <c r="M303" s="277">
        <v>35.312100000000001</v>
      </c>
    </row>
    <row r="304" spans="1:13">
      <c r="A304" s="268">
        <v>294</v>
      </c>
      <c r="B304" s="277" t="s">
        <v>456</v>
      </c>
      <c r="C304" s="278">
        <v>830.75</v>
      </c>
      <c r="D304" s="279">
        <v>836.58333333333337</v>
      </c>
      <c r="E304" s="279">
        <v>813.16666666666674</v>
      </c>
      <c r="F304" s="279">
        <v>795.58333333333337</v>
      </c>
      <c r="G304" s="279">
        <v>772.16666666666674</v>
      </c>
      <c r="H304" s="279">
        <v>854.16666666666674</v>
      </c>
      <c r="I304" s="279">
        <v>877.58333333333348</v>
      </c>
      <c r="J304" s="279">
        <v>895.16666666666674</v>
      </c>
      <c r="K304" s="277">
        <v>860</v>
      </c>
      <c r="L304" s="277">
        <v>819</v>
      </c>
      <c r="M304" s="277">
        <v>8.9957200000000004</v>
      </c>
    </row>
    <row r="305" spans="1:13">
      <c r="A305" s="268">
        <v>295</v>
      </c>
      <c r="B305" s="277" t="s">
        <v>136</v>
      </c>
      <c r="C305" s="278">
        <v>906.3</v>
      </c>
      <c r="D305" s="279">
        <v>909.76666666666677</v>
      </c>
      <c r="E305" s="279">
        <v>901.58333333333348</v>
      </c>
      <c r="F305" s="279">
        <v>896.86666666666667</v>
      </c>
      <c r="G305" s="279">
        <v>888.68333333333339</v>
      </c>
      <c r="H305" s="279">
        <v>914.48333333333358</v>
      </c>
      <c r="I305" s="279">
        <v>922.66666666666674</v>
      </c>
      <c r="J305" s="279">
        <v>927.38333333333367</v>
      </c>
      <c r="K305" s="277">
        <v>917.95</v>
      </c>
      <c r="L305" s="277">
        <v>905.05</v>
      </c>
      <c r="M305" s="277">
        <v>45.126989999999999</v>
      </c>
    </row>
    <row r="306" spans="1:13">
      <c r="A306" s="268">
        <v>296</v>
      </c>
      <c r="B306" s="277" t="s">
        <v>266</v>
      </c>
      <c r="C306" s="278">
        <v>2737.95</v>
      </c>
      <c r="D306" s="279">
        <v>2724.35</v>
      </c>
      <c r="E306" s="279">
        <v>2688.7</v>
      </c>
      <c r="F306" s="279">
        <v>2639.45</v>
      </c>
      <c r="G306" s="279">
        <v>2603.7999999999997</v>
      </c>
      <c r="H306" s="279">
        <v>2773.6</v>
      </c>
      <c r="I306" s="279">
        <v>2809.2500000000005</v>
      </c>
      <c r="J306" s="279">
        <v>2858.5</v>
      </c>
      <c r="K306" s="277">
        <v>2760</v>
      </c>
      <c r="L306" s="277">
        <v>2675.1</v>
      </c>
      <c r="M306" s="277">
        <v>4.7865099999999998</v>
      </c>
    </row>
    <row r="307" spans="1:13">
      <c r="A307" s="268">
        <v>297</v>
      </c>
      <c r="B307" s="277" t="s">
        <v>265</v>
      </c>
      <c r="C307" s="278">
        <v>1668.05</v>
      </c>
      <c r="D307" s="279">
        <v>1660.9666666666665</v>
      </c>
      <c r="E307" s="279">
        <v>1624.083333333333</v>
      </c>
      <c r="F307" s="279">
        <v>1580.1166666666666</v>
      </c>
      <c r="G307" s="279">
        <v>1543.2333333333331</v>
      </c>
      <c r="H307" s="279">
        <v>1704.9333333333329</v>
      </c>
      <c r="I307" s="279">
        <v>1741.8166666666666</v>
      </c>
      <c r="J307" s="279">
        <v>1785.7833333333328</v>
      </c>
      <c r="K307" s="277">
        <v>1697.85</v>
      </c>
      <c r="L307" s="277">
        <v>1617</v>
      </c>
      <c r="M307" s="277">
        <v>1.1931099999999999</v>
      </c>
    </row>
    <row r="308" spans="1:13">
      <c r="A308" s="268">
        <v>298</v>
      </c>
      <c r="B308" s="277" t="s">
        <v>137</v>
      </c>
      <c r="C308" s="278">
        <v>1037.0999999999999</v>
      </c>
      <c r="D308" s="279">
        <v>1031.0333333333333</v>
      </c>
      <c r="E308" s="279">
        <v>1016.1666666666665</v>
      </c>
      <c r="F308" s="279">
        <v>995.23333333333323</v>
      </c>
      <c r="G308" s="279">
        <v>980.36666666666645</v>
      </c>
      <c r="H308" s="279">
        <v>1051.9666666666667</v>
      </c>
      <c r="I308" s="279">
        <v>1066.8333333333335</v>
      </c>
      <c r="J308" s="279">
        <v>1087.7666666666667</v>
      </c>
      <c r="K308" s="277">
        <v>1045.9000000000001</v>
      </c>
      <c r="L308" s="277">
        <v>1010.1</v>
      </c>
      <c r="M308" s="277">
        <v>30.694369999999999</v>
      </c>
    </row>
    <row r="309" spans="1:13">
      <c r="A309" s="268">
        <v>299</v>
      </c>
      <c r="B309" s="277" t="s">
        <v>457</v>
      </c>
      <c r="C309" s="278">
        <v>1403.95</v>
      </c>
      <c r="D309" s="279">
        <v>1410.6499999999999</v>
      </c>
      <c r="E309" s="279">
        <v>1393.2999999999997</v>
      </c>
      <c r="F309" s="279">
        <v>1382.6499999999999</v>
      </c>
      <c r="G309" s="279">
        <v>1365.2999999999997</v>
      </c>
      <c r="H309" s="279">
        <v>1421.2999999999997</v>
      </c>
      <c r="I309" s="279">
        <v>1438.6499999999996</v>
      </c>
      <c r="J309" s="279">
        <v>1449.2999999999997</v>
      </c>
      <c r="K309" s="277">
        <v>1428</v>
      </c>
      <c r="L309" s="277">
        <v>1400</v>
      </c>
      <c r="M309" s="277">
        <v>1.11663</v>
      </c>
    </row>
    <row r="310" spans="1:13">
      <c r="A310" s="268">
        <v>300</v>
      </c>
      <c r="B310" s="277" t="s">
        <v>138</v>
      </c>
      <c r="C310" s="278">
        <v>636.79999999999995</v>
      </c>
      <c r="D310" s="279">
        <v>635.98333333333323</v>
      </c>
      <c r="E310" s="279">
        <v>628.46666666666647</v>
      </c>
      <c r="F310" s="279">
        <v>620.13333333333321</v>
      </c>
      <c r="G310" s="279">
        <v>612.61666666666645</v>
      </c>
      <c r="H310" s="279">
        <v>644.31666666666649</v>
      </c>
      <c r="I310" s="279">
        <v>651.83333333333314</v>
      </c>
      <c r="J310" s="279">
        <v>660.16666666666652</v>
      </c>
      <c r="K310" s="277">
        <v>643.5</v>
      </c>
      <c r="L310" s="277">
        <v>627.65</v>
      </c>
      <c r="M310" s="277">
        <v>63.639699999999998</v>
      </c>
    </row>
    <row r="311" spans="1:13">
      <c r="A311" s="268">
        <v>301</v>
      </c>
      <c r="B311" s="277" t="s">
        <v>139</v>
      </c>
      <c r="C311" s="278">
        <v>136.1</v>
      </c>
      <c r="D311" s="279">
        <v>137.13333333333333</v>
      </c>
      <c r="E311" s="279">
        <v>134.11666666666665</v>
      </c>
      <c r="F311" s="279">
        <v>132.13333333333333</v>
      </c>
      <c r="G311" s="279">
        <v>129.11666666666665</v>
      </c>
      <c r="H311" s="279">
        <v>139.11666666666665</v>
      </c>
      <c r="I311" s="279">
        <v>142.1333333333333</v>
      </c>
      <c r="J311" s="279">
        <v>144.11666666666665</v>
      </c>
      <c r="K311" s="277">
        <v>140.15</v>
      </c>
      <c r="L311" s="277">
        <v>135.15</v>
      </c>
      <c r="M311" s="277">
        <v>51.816760000000002</v>
      </c>
    </row>
    <row r="312" spans="1:13">
      <c r="A312" s="268">
        <v>302</v>
      </c>
      <c r="B312" s="277" t="s">
        <v>319</v>
      </c>
      <c r="C312" s="278">
        <v>12.5</v>
      </c>
      <c r="D312" s="279">
        <v>12.533333333333333</v>
      </c>
      <c r="E312" s="279">
        <v>12.366666666666667</v>
      </c>
      <c r="F312" s="279">
        <v>12.233333333333334</v>
      </c>
      <c r="G312" s="279">
        <v>12.066666666666668</v>
      </c>
      <c r="H312" s="279">
        <v>12.666666666666666</v>
      </c>
      <c r="I312" s="279">
        <v>12.833333333333334</v>
      </c>
      <c r="J312" s="279">
        <v>12.966666666666665</v>
      </c>
      <c r="K312" s="277">
        <v>12.7</v>
      </c>
      <c r="L312" s="277">
        <v>12.4</v>
      </c>
      <c r="M312" s="277">
        <v>10.969390000000001</v>
      </c>
    </row>
    <row r="313" spans="1:13">
      <c r="A313" s="268">
        <v>303</v>
      </c>
      <c r="B313" s="277" t="s">
        <v>464</v>
      </c>
      <c r="C313" s="278">
        <v>128.94999999999999</v>
      </c>
      <c r="D313" s="279">
        <v>129.31666666666666</v>
      </c>
      <c r="E313" s="279">
        <v>127.63333333333333</v>
      </c>
      <c r="F313" s="279">
        <v>126.31666666666666</v>
      </c>
      <c r="G313" s="279">
        <v>124.63333333333333</v>
      </c>
      <c r="H313" s="279">
        <v>130.63333333333333</v>
      </c>
      <c r="I313" s="279">
        <v>132.31666666666666</v>
      </c>
      <c r="J313" s="279">
        <v>133.63333333333333</v>
      </c>
      <c r="K313" s="277">
        <v>131</v>
      </c>
      <c r="L313" s="277">
        <v>128</v>
      </c>
      <c r="M313" s="277">
        <v>0.52261999999999997</v>
      </c>
    </row>
    <row r="314" spans="1:13">
      <c r="A314" s="268">
        <v>304</v>
      </c>
      <c r="B314" s="277" t="s">
        <v>466</v>
      </c>
      <c r="C314" s="278">
        <v>337.4</v>
      </c>
      <c r="D314" s="279">
        <v>340.15000000000003</v>
      </c>
      <c r="E314" s="279">
        <v>332.50000000000006</v>
      </c>
      <c r="F314" s="279">
        <v>327.60000000000002</v>
      </c>
      <c r="G314" s="279">
        <v>319.95000000000005</v>
      </c>
      <c r="H314" s="279">
        <v>345.05000000000007</v>
      </c>
      <c r="I314" s="279">
        <v>352.70000000000005</v>
      </c>
      <c r="J314" s="279">
        <v>357.60000000000008</v>
      </c>
      <c r="K314" s="277">
        <v>347.8</v>
      </c>
      <c r="L314" s="277">
        <v>335.25</v>
      </c>
      <c r="M314" s="277">
        <v>0.15966</v>
      </c>
    </row>
    <row r="315" spans="1:13">
      <c r="A315" s="268">
        <v>305</v>
      </c>
      <c r="B315" s="277" t="s">
        <v>462</v>
      </c>
      <c r="C315" s="278">
        <v>3023.35</v>
      </c>
      <c r="D315" s="279">
        <v>3030.4666666666667</v>
      </c>
      <c r="E315" s="279">
        <v>3007.3833333333332</v>
      </c>
      <c r="F315" s="279">
        <v>2991.4166666666665</v>
      </c>
      <c r="G315" s="279">
        <v>2968.333333333333</v>
      </c>
      <c r="H315" s="279">
        <v>3046.4333333333334</v>
      </c>
      <c r="I315" s="279">
        <v>3069.5166666666664</v>
      </c>
      <c r="J315" s="279">
        <v>3085.4833333333336</v>
      </c>
      <c r="K315" s="277">
        <v>3053.55</v>
      </c>
      <c r="L315" s="277">
        <v>3014.5</v>
      </c>
      <c r="M315" s="277">
        <v>4.233E-2</v>
      </c>
    </row>
    <row r="316" spans="1:13">
      <c r="A316" s="268">
        <v>306</v>
      </c>
      <c r="B316" s="277" t="s">
        <v>463</v>
      </c>
      <c r="C316" s="278">
        <v>233.15</v>
      </c>
      <c r="D316" s="279">
        <v>237.55000000000004</v>
      </c>
      <c r="E316" s="279">
        <v>227.80000000000007</v>
      </c>
      <c r="F316" s="279">
        <v>222.45000000000002</v>
      </c>
      <c r="G316" s="279">
        <v>212.70000000000005</v>
      </c>
      <c r="H316" s="279">
        <v>242.90000000000009</v>
      </c>
      <c r="I316" s="279">
        <v>252.65000000000003</v>
      </c>
      <c r="J316" s="279">
        <v>258.00000000000011</v>
      </c>
      <c r="K316" s="277">
        <v>247.3</v>
      </c>
      <c r="L316" s="277">
        <v>232.2</v>
      </c>
      <c r="M316" s="277">
        <v>1.17763</v>
      </c>
    </row>
    <row r="317" spans="1:13">
      <c r="A317" s="268">
        <v>307</v>
      </c>
      <c r="B317" s="277" t="s">
        <v>140</v>
      </c>
      <c r="C317" s="278">
        <v>160.25</v>
      </c>
      <c r="D317" s="279">
        <v>160.01666666666668</v>
      </c>
      <c r="E317" s="279">
        <v>158.23333333333335</v>
      </c>
      <c r="F317" s="279">
        <v>156.21666666666667</v>
      </c>
      <c r="G317" s="279">
        <v>154.43333333333334</v>
      </c>
      <c r="H317" s="279">
        <v>162.03333333333336</v>
      </c>
      <c r="I317" s="279">
        <v>163.81666666666672</v>
      </c>
      <c r="J317" s="279">
        <v>165.83333333333337</v>
      </c>
      <c r="K317" s="277">
        <v>161.80000000000001</v>
      </c>
      <c r="L317" s="277">
        <v>158</v>
      </c>
      <c r="M317" s="277">
        <v>41.889360000000003</v>
      </c>
    </row>
    <row r="318" spans="1:13">
      <c r="A318" s="268">
        <v>308</v>
      </c>
      <c r="B318" s="277" t="s">
        <v>141</v>
      </c>
      <c r="C318" s="278">
        <v>361.65</v>
      </c>
      <c r="D318" s="279">
        <v>363.65000000000003</v>
      </c>
      <c r="E318" s="279">
        <v>358.55000000000007</v>
      </c>
      <c r="F318" s="279">
        <v>355.45000000000005</v>
      </c>
      <c r="G318" s="279">
        <v>350.35000000000008</v>
      </c>
      <c r="H318" s="279">
        <v>366.75000000000006</v>
      </c>
      <c r="I318" s="279">
        <v>371.85000000000008</v>
      </c>
      <c r="J318" s="279">
        <v>374.95000000000005</v>
      </c>
      <c r="K318" s="277">
        <v>368.75</v>
      </c>
      <c r="L318" s="277">
        <v>360.55</v>
      </c>
      <c r="M318" s="277">
        <v>18.164290000000001</v>
      </c>
    </row>
    <row r="319" spans="1:13">
      <c r="A319" s="268">
        <v>309</v>
      </c>
      <c r="B319" s="277" t="s">
        <v>142</v>
      </c>
      <c r="C319" s="278">
        <v>7085.85</v>
      </c>
      <c r="D319" s="279">
        <v>7046.583333333333</v>
      </c>
      <c r="E319" s="279">
        <v>6980.2666666666664</v>
      </c>
      <c r="F319" s="279">
        <v>6874.6833333333334</v>
      </c>
      <c r="G319" s="279">
        <v>6808.3666666666668</v>
      </c>
      <c r="H319" s="279">
        <v>7152.1666666666661</v>
      </c>
      <c r="I319" s="279">
        <v>7218.4833333333336</v>
      </c>
      <c r="J319" s="279">
        <v>7324.0666666666657</v>
      </c>
      <c r="K319" s="277">
        <v>7112.9</v>
      </c>
      <c r="L319" s="277">
        <v>6941</v>
      </c>
      <c r="M319" s="277">
        <v>11.334210000000001</v>
      </c>
    </row>
    <row r="320" spans="1:13">
      <c r="A320" s="268">
        <v>310</v>
      </c>
      <c r="B320" s="277" t="s">
        <v>458</v>
      </c>
      <c r="C320" s="278">
        <v>858.35</v>
      </c>
      <c r="D320" s="279">
        <v>851.69999999999993</v>
      </c>
      <c r="E320" s="279">
        <v>834.39999999999986</v>
      </c>
      <c r="F320" s="279">
        <v>810.44999999999993</v>
      </c>
      <c r="G320" s="279">
        <v>793.14999999999986</v>
      </c>
      <c r="H320" s="279">
        <v>875.64999999999986</v>
      </c>
      <c r="I320" s="279">
        <v>892.94999999999982</v>
      </c>
      <c r="J320" s="279">
        <v>916.89999999999986</v>
      </c>
      <c r="K320" s="277">
        <v>869</v>
      </c>
      <c r="L320" s="277">
        <v>827.75</v>
      </c>
      <c r="M320" s="277">
        <v>0.44718000000000002</v>
      </c>
    </row>
    <row r="321" spans="1:13">
      <c r="A321" s="268">
        <v>311</v>
      </c>
      <c r="B321" s="277" t="s">
        <v>143</v>
      </c>
      <c r="C321" s="278">
        <v>552.04999999999995</v>
      </c>
      <c r="D321" s="279">
        <v>553.48333333333335</v>
      </c>
      <c r="E321" s="279">
        <v>545.76666666666665</v>
      </c>
      <c r="F321" s="279">
        <v>539.48333333333335</v>
      </c>
      <c r="G321" s="279">
        <v>531.76666666666665</v>
      </c>
      <c r="H321" s="279">
        <v>559.76666666666665</v>
      </c>
      <c r="I321" s="279">
        <v>567.48333333333335</v>
      </c>
      <c r="J321" s="279">
        <v>573.76666666666665</v>
      </c>
      <c r="K321" s="277">
        <v>561.20000000000005</v>
      </c>
      <c r="L321" s="277">
        <v>547.20000000000005</v>
      </c>
      <c r="M321" s="277">
        <v>33.596220000000002</v>
      </c>
    </row>
    <row r="322" spans="1:13">
      <c r="A322" s="268">
        <v>312</v>
      </c>
      <c r="B322" s="277" t="s">
        <v>472</v>
      </c>
      <c r="C322" s="278">
        <v>1760.35</v>
      </c>
      <c r="D322" s="279">
        <v>1733.7833333333335</v>
      </c>
      <c r="E322" s="279">
        <v>1677.5666666666671</v>
      </c>
      <c r="F322" s="279">
        <v>1594.7833333333335</v>
      </c>
      <c r="G322" s="279">
        <v>1538.5666666666671</v>
      </c>
      <c r="H322" s="279">
        <v>1816.5666666666671</v>
      </c>
      <c r="I322" s="279">
        <v>1872.7833333333338</v>
      </c>
      <c r="J322" s="279">
        <v>1955.5666666666671</v>
      </c>
      <c r="K322" s="277">
        <v>1790</v>
      </c>
      <c r="L322" s="277">
        <v>1651</v>
      </c>
      <c r="M322" s="277">
        <v>6.03592</v>
      </c>
    </row>
    <row r="323" spans="1:13">
      <c r="A323" s="268">
        <v>313</v>
      </c>
      <c r="B323" s="277" t="s">
        <v>468</v>
      </c>
      <c r="C323" s="278">
        <v>1926.3</v>
      </c>
      <c r="D323" s="279">
        <v>1944.7666666666667</v>
      </c>
      <c r="E323" s="279">
        <v>1901.5333333333333</v>
      </c>
      <c r="F323" s="279">
        <v>1876.7666666666667</v>
      </c>
      <c r="G323" s="279">
        <v>1833.5333333333333</v>
      </c>
      <c r="H323" s="279">
        <v>1969.5333333333333</v>
      </c>
      <c r="I323" s="279">
        <v>2012.7666666666664</v>
      </c>
      <c r="J323" s="279">
        <v>2037.5333333333333</v>
      </c>
      <c r="K323" s="277">
        <v>1988</v>
      </c>
      <c r="L323" s="277">
        <v>1920</v>
      </c>
      <c r="M323" s="277">
        <v>0.65205000000000002</v>
      </c>
    </row>
    <row r="324" spans="1:13">
      <c r="A324" s="268">
        <v>314</v>
      </c>
      <c r="B324" s="277" t="s">
        <v>144</v>
      </c>
      <c r="C324" s="278">
        <v>621.4</v>
      </c>
      <c r="D324" s="279">
        <v>618.06666666666661</v>
      </c>
      <c r="E324" s="279">
        <v>609.83333333333326</v>
      </c>
      <c r="F324" s="279">
        <v>598.26666666666665</v>
      </c>
      <c r="G324" s="279">
        <v>590.0333333333333</v>
      </c>
      <c r="H324" s="279">
        <v>629.63333333333321</v>
      </c>
      <c r="I324" s="279">
        <v>637.86666666666656</v>
      </c>
      <c r="J324" s="279">
        <v>649.43333333333317</v>
      </c>
      <c r="K324" s="277">
        <v>626.29999999999995</v>
      </c>
      <c r="L324" s="277">
        <v>606.5</v>
      </c>
      <c r="M324" s="277">
        <v>10.765610000000001</v>
      </c>
    </row>
    <row r="325" spans="1:13">
      <c r="A325" s="268">
        <v>315</v>
      </c>
      <c r="B325" s="277" t="s">
        <v>145</v>
      </c>
      <c r="C325" s="278">
        <v>911.7</v>
      </c>
      <c r="D325" s="279">
        <v>911.25</v>
      </c>
      <c r="E325" s="279">
        <v>904.5</v>
      </c>
      <c r="F325" s="279">
        <v>897.3</v>
      </c>
      <c r="G325" s="279">
        <v>890.55</v>
      </c>
      <c r="H325" s="279">
        <v>918.45</v>
      </c>
      <c r="I325" s="279">
        <v>925.2</v>
      </c>
      <c r="J325" s="279">
        <v>932.40000000000009</v>
      </c>
      <c r="K325" s="277">
        <v>918</v>
      </c>
      <c r="L325" s="277">
        <v>904.05</v>
      </c>
      <c r="M325" s="277">
        <v>4.3054199999999998</v>
      </c>
    </row>
    <row r="326" spans="1:13">
      <c r="A326" s="268">
        <v>316</v>
      </c>
      <c r="B326" s="277" t="s">
        <v>465</v>
      </c>
      <c r="C326" s="278">
        <v>182.95</v>
      </c>
      <c r="D326" s="279">
        <v>184.75</v>
      </c>
      <c r="E326" s="279">
        <v>180</v>
      </c>
      <c r="F326" s="279">
        <v>177.05</v>
      </c>
      <c r="G326" s="279">
        <v>172.3</v>
      </c>
      <c r="H326" s="279">
        <v>187.7</v>
      </c>
      <c r="I326" s="279">
        <v>192.45</v>
      </c>
      <c r="J326" s="279">
        <v>195.39999999999998</v>
      </c>
      <c r="K326" s="277">
        <v>189.5</v>
      </c>
      <c r="L326" s="277">
        <v>181.8</v>
      </c>
      <c r="M326" s="277">
        <v>1.10571</v>
      </c>
    </row>
    <row r="327" spans="1:13">
      <c r="A327" s="268">
        <v>317</v>
      </c>
      <c r="B327" s="277" t="s">
        <v>1975</v>
      </c>
      <c r="C327" s="278">
        <v>206</v>
      </c>
      <c r="D327" s="279">
        <v>206.9</v>
      </c>
      <c r="E327" s="279">
        <v>204.15</v>
      </c>
      <c r="F327" s="279">
        <v>202.3</v>
      </c>
      <c r="G327" s="279">
        <v>199.55</v>
      </c>
      <c r="H327" s="279">
        <v>208.75</v>
      </c>
      <c r="I327" s="279">
        <v>211.5</v>
      </c>
      <c r="J327" s="279">
        <v>213.35</v>
      </c>
      <c r="K327" s="277">
        <v>209.65</v>
      </c>
      <c r="L327" s="277">
        <v>205.05</v>
      </c>
      <c r="M327" s="277">
        <v>3.0406300000000002</v>
      </c>
    </row>
    <row r="328" spans="1:13">
      <c r="A328" s="268">
        <v>318</v>
      </c>
      <c r="B328" s="277" t="s">
        <v>469</v>
      </c>
      <c r="C328" s="278">
        <v>72.3</v>
      </c>
      <c r="D328" s="279">
        <v>73.149999999999991</v>
      </c>
      <c r="E328" s="279">
        <v>70.949999999999989</v>
      </c>
      <c r="F328" s="279">
        <v>69.599999999999994</v>
      </c>
      <c r="G328" s="279">
        <v>67.399999999999991</v>
      </c>
      <c r="H328" s="279">
        <v>74.499999999999986</v>
      </c>
      <c r="I328" s="279">
        <v>76.7</v>
      </c>
      <c r="J328" s="279">
        <v>78.049999999999983</v>
      </c>
      <c r="K328" s="277">
        <v>75.349999999999994</v>
      </c>
      <c r="L328" s="277">
        <v>71.8</v>
      </c>
      <c r="M328" s="277">
        <v>3.49404</v>
      </c>
    </row>
    <row r="329" spans="1:13">
      <c r="A329" s="268">
        <v>319</v>
      </c>
      <c r="B329" s="277" t="s">
        <v>470</v>
      </c>
      <c r="C329" s="278">
        <v>353.95</v>
      </c>
      <c r="D329" s="279">
        <v>359.95</v>
      </c>
      <c r="E329" s="279">
        <v>344.9</v>
      </c>
      <c r="F329" s="279">
        <v>335.84999999999997</v>
      </c>
      <c r="G329" s="279">
        <v>320.79999999999995</v>
      </c>
      <c r="H329" s="279">
        <v>369</v>
      </c>
      <c r="I329" s="279">
        <v>384.05000000000007</v>
      </c>
      <c r="J329" s="279">
        <v>393.1</v>
      </c>
      <c r="K329" s="277">
        <v>375</v>
      </c>
      <c r="L329" s="277">
        <v>350.9</v>
      </c>
      <c r="M329" s="277">
        <v>4.0478199999999998</v>
      </c>
    </row>
    <row r="330" spans="1:13">
      <c r="A330" s="268">
        <v>320</v>
      </c>
      <c r="B330" s="277" t="s">
        <v>146</v>
      </c>
      <c r="C330" s="278">
        <v>1274.7</v>
      </c>
      <c r="D330" s="279">
        <v>1265.5666666666666</v>
      </c>
      <c r="E330" s="279">
        <v>1249.1333333333332</v>
      </c>
      <c r="F330" s="279">
        <v>1223.5666666666666</v>
      </c>
      <c r="G330" s="279">
        <v>1207.1333333333332</v>
      </c>
      <c r="H330" s="279">
        <v>1291.1333333333332</v>
      </c>
      <c r="I330" s="279">
        <v>1307.5666666666666</v>
      </c>
      <c r="J330" s="279">
        <v>1333.1333333333332</v>
      </c>
      <c r="K330" s="277">
        <v>1282</v>
      </c>
      <c r="L330" s="277">
        <v>1240</v>
      </c>
      <c r="M330" s="277">
        <v>14.604329999999999</v>
      </c>
    </row>
    <row r="331" spans="1:13">
      <c r="A331" s="268">
        <v>321</v>
      </c>
      <c r="B331" s="277" t="s">
        <v>459</v>
      </c>
      <c r="C331" s="278">
        <v>18.2</v>
      </c>
      <c r="D331" s="279">
        <v>18.283333333333335</v>
      </c>
      <c r="E331" s="279">
        <v>18.016666666666669</v>
      </c>
      <c r="F331" s="279">
        <v>17.833333333333336</v>
      </c>
      <c r="G331" s="279">
        <v>17.56666666666667</v>
      </c>
      <c r="H331" s="279">
        <v>18.466666666666669</v>
      </c>
      <c r="I331" s="279">
        <v>18.733333333333334</v>
      </c>
      <c r="J331" s="279">
        <v>18.916666666666668</v>
      </c>
      <c r="K331" s="277">
        <v>18.55</v>
      </c>
      <c r="L331" s="277">
        <v>18.100000000000001</v>
      </c>
      <c r="M331" s="277">
        <v>11.100339999999999</v>
      </c>
    </row>
    <row r="332" spans="1:13">
      <c r="A332" s="268">
        <v>322</v>
      </c>
      <c r="B332" s="277" t="s">
        <v>460</v>
      </c>
      <c r="C332" s="278">
        <v>148</v>
      </c>
      <c r="D332" s="279">
        <v>147.66666666666666</v>
      </c>
      <c r="E332" s="279">
        <v>145.43333333333331</v>
      </c>
      <c r="F332" s="279">
        <v>142.86666666666665</v>
      </c>
      <c r="G332" s="279">
        <v>140.6333333333333</v>
      </c>
      <c r="H332" s="279">
        <v>150.23333333333332</v>
      </c>
      <c r="I332" s="279">
        <v>152.46666666666667</v>
      </c>
      <c r="J332" s="279">
        <v>155.03333333333333</v>
      </c>
      <c r="K332" s="277">
        <v>149.9</v>
      </c>
      <c r="L332" s="277">
        <v>145.1</v>
      </c>
      <c r="M332" s="277">
        <v>2.8836300000000001</v>
      </c>
    </row>
    <row r="333" spans="1:13">
      <c r="A333" s="268">
        <v>323</v>
      </c>
      <c r="B333" s="277" t="s">
        <v>147</v>
      </c>
      <c r="C333" s="278">
        <v>121.9</v>
      </c>
      <c r="D333" s="279">
        <v>122.28333333333335</v>
      </c>
      <c r="E333" s="279">
        <v>120.36666666666669</v>
      </c>
      <c r="F333" s="279">
        <v>118.83333333333334</v>
      </c>
      <c r="G333" s="279">
        <v>116.91666666666669</v>
      </c>
      <c r="H333" s="279">
        <v>123.81666666666669</v>
      </c>
      <c r="I333" s="279">
        <v>125.73333333333335</v>
      </c>
      <c r="J333" s="279">
        <v>127.26666666666669</v>
      </c>
      <c r="K333" s="277">
        <v>124.2</v>
      </c>
      <c r="L333" s="277">
        <v>120.75</v>
      </c>
      <c r="M333" s="277">
        <v>109.92308</v>
      </c>
    </row>
    <row r="334" spans="1:13">
      <c r="A334" s="268">
        <v>324</v>
      </c>
      <c r="B334" s="277" t="s">
        <v>471</v>
      </c>
      <c r="C334" s="278">
        <v>648.45000000000005</v>
      </c>
      <c r="D334" s="279">
        <v>651.26666666666677</v>
      </c>
      <c r="E334" s="279">
        <v>639.53333333333353</v>
      </c>
      <c r="F334" s="279">
        <v>630.61666666666679</v>
      </c>
      <c r="G334" s="279">
        <v>618.88333333333355</v>
      </c>
      <c r="H334" s="279">
        <v>660.18333333333351</v>
      </c>
      <c r="I334" s="279">
        <v>671.91666666666686</v>
      </c>
      <c r="J334" s="279">
        <v>680.83333333333348</v>
      </c>
      <c r="K334" s="277">
        <v>663</v>
      </c>
      <c r="L334" s="277">
        <v>642.35</v>
      </c>
      <c r="M334" s="277">
        <v>5.6540800000000004</v>
      </c>
    </row>
    <row r="335" spans="1:13">
      <c r="A335" s="268">
        <v>325</v>
      </c>
      <c r="B335" s="277" t="s">
        <v>268</v>
      </c>
      <c r="C335" s="278">
        <v>1353.65</v>
      </c>
      <c r="D335" s="279">
        <v>1332.1833333333334</v>
      </c>
      <c r="E335" s="279">
        <v>1295.6666666666667</v>
      </c>
      <c r="F335" s="279">
        <v>1237.6833333333334</v>
      </c>
      <c r="G335" s="279">
        <v>1201.1666666666667</v>
      </c>
      <c r="H335" s="279">
        <v>1390.1666666666667</v>
      </c>
      <c r="I335" s="279">
        <v>1426.6833333333332</v>
      </c>
      <c r="J335" s="279">
        <v>1484.6666666666667</v>
      </c>
      <c r="K335" s="277">
        <v>1368.7</v>
      </c>
      <c r="L335" s="277">
        <v>1274.2</v>
      </c>
      <c r="M335" s="277">
        <v>11.979649999999999</v>
      </c>
    </row>
    <row r="336" spans="1:13">
      <c r="A336" s="268">
        <v>326</v>
      </c>
      <c r="B336" s="277" t="s">
        <v>148</v>
      </c>
      <c r="C336" s="278">
        <v>59530.85</v>
      </c>
      <c r="D336" s="279">
        <v>59487.80000000001</v>
      </c>
      <c r="E336" s="279">
        <v>59197.60000000002</v>
      </c>
      <c r="F336" s="279">
        <v>58864.350000000013</v>
      </c>
      <c r="G336" s="279">
        <v>58574.150000000023</v>
      </c>
      <c r="H336" s="279">
        <v>59821.050000000017</v>
      </c>
      <c r="I336" s="279">
        <v>60111.250000000015</v>
      </c>
      <c r="J336" s="279">
        <v>60444.500000000015</v>
      </c>
      <c r="K336" s="277">
        <v>59778</v>
      </c>
      <c r="L336" s="277">
        <v>59154.55</v>
      </c>
      <c r="M336" s="277">
        <v>0.12214</v>
      </c>
    </row>
    <row r="337" spans="1:13">
      <c r="A337" s="268">
        <v>327</v>
      </c>
      <c r="B337" s="277" t="s">
        <v>267</v>
      </c>
      <c r="C337" s="278">
        <v>29.05</v>
      </c>
      <c r="D337" s="279">
        <v>29.383333333333336</v>
      </c>
      <c r="E337" s="279">
        <v>28.666666666666671</v>
      </c>
      <c r="F337" s="279">
        <v>28.283333333333335</v>
      </c>
      <c r="G337" s="279">
        <v>27.56666666666667</v>
      </c>
      <c r="H337" s="279">
        <v>29.766666666666673</v>
      </c>
      <c r="I337" s="279">
        <v>30.483333333333334</v>
      </c>
      <c r="J337" s="279">
        <v>30.866666666666674</v>
      </c>
      <c r="K337" s="277">
        <v>30.1</v>
      </c>
      <c r="L337" s="277">
        <v>29</v>
      </c>
      <c r="M337" s="277">
        <v>12.897320000000001</v>
      </c>
    </row>
    <row r="338" spans="1:13">
      <c r="A338" s="268">
        <v>328</v>
      </c>
      <c r="B338" s="277" t="s">
        <v>149</v>
      </c>
      <c r="C338" s="278">
        <v>1125.9000000000001</v>
      </c>
      <c r="D338" s="279">
        <v>1128.1166666666668</v>
      </c>
      <c r="E338" s="279">
        <v>1112.7833333333335</v>
      </c>
      <c r="F338" s="279">
        <v>1099.6666666666667</v>
      </c>
      <c r="G338" s="279">
        <v>1084.3333333333335</v>
      </c>
      <c r="H338" s="279">
        <v>1141.2333333333336</v>
      </c>
      <c r="I338" s="279">
        <v>1156.5666666666666</v>
      </c>
      <c r="J338" s="279">
        <v>1169.6833333333336</v>
      </c>
      <c r="K338" s="277">
        <v>1143.45</v>
      </c>
      <c r="L338" s="277">
        <v>1115</v>
      </c>
      <c r="M338" s="277">
        <v>10.23072</v>
      </c>
    </row>
    <row r="339" spans="1:13">
      <c r="A339" s="268">
        <v>329</v>
      </c>
      <c r="B339" s="277" t="s">
        <v>3161</v>
      </c>
      <c r="C339" s="278">
        <v>281.8</v>
      </c>
      <c r="D339" s="279">
        <v>280.93333333333334</v>
      </c>
      <c r="E339" s="279">
        <v>278.11666666666667</v>
      </c>
      <c r="F339" s="279">
        <v>274.43333333333334</v>
      </c>
      <c r="G339" s="279">
        <v>271.61666666666667</v>
      </c>
      <c r="H339" s="279">
        <v>284.61666666666667</v>
      </c>
      <c r="I339" s="279">
        <v>287.43333333333339</v>
      </c>
      <c r="J339" s="279">
        <v>291.11666666666667</v>
      </c>
      <c r="K339" s="277">
        <v>283.75</v>
      </c>
      <c r="L339" s="277">
        <v>277.25</v>
      </c>
      <c r="M339" s="277">
        <v>4.1517200000000001</v>
      </c>
    </row>
    <row r="340" spans="1:13">
      <c r="A340" s="268">
        <v>330</v>
      </c>
      <c r="B340" s="277" t="s">
        <v>269</v>
      </c>
      <c r="C340" s="278">
        <v>773.25</v>
      </c>
      <c r="D340" s="279">
        <v>776.93333333333339</v>
      </c>
      <c r="E340" s="279">
        <v>761.31666666666683</v>
      </c>
      <c r="F340" s="279">
        <v>749.38333333333344</v>
      </c>
      <c r="G340" s="279">
        <v>733.76666666666688</v>
      </c>
      <c r="H340" s="279">
        <v>788.86666666666679</v>
      </c>
      <c r="I340" s="279">
        <v>804.48333333333335</v>
      </c>
      <c r="J340" s="279">
        <v>816.41666666666674</v>
      </c>
      <c r="K340" s="277">
        <v>792.55</v>
      </c>
      <c r="L340" s="277">
        <v>765</v>
      </c>
      <c r="M340" s="277">
        <v>1.9747600000000001</v>
      </c>
    </row>
    <row r="341" spans="1:13">
      <c r="A341" s="268">
        <v>331</v>
      </c>
      <c r="B341" s="277" t="s">
        <v>150</v>
      </c>
      <c r="C341" s="278">
        <v>34.450000000000003</v>
      </c>
      <c r="D341" s="279">
        <v>34.233333333333341</v>
      </c>
      <c r="E341" s="279">
        <v>33.866666666666681</v>
      </c>
      <c r="F341" s="279">
        <v>33.283333333333339</v>
      </c>
      <c r="G341" s="279">
        <v>32.916666666666679</v>
      </c>
      <c r="H341" s="279">
        <v>34.816666666666684</v>
      </c>
      <c r="I341" s="279">
        <v>35.183333333333344</v>
      </c>
      <c r="J341" s="279">
        <v>35.766666666666687</v>
      </c>
      <c r="K341" s="277">
        <v>34.6</v>
      </c>
      <c r="L341" s="277">
        <v>33.65</v>
      </c>
      <c r="M341" s="277">
        <v>129.88094000000001</v>
      </c>
    </row>
    <row r="342" spans="1:13">
      <c r="A342" s="268">
        <v>332</v>
      </c>
      <c r="B342" s="277" t="s">
        <v>261</v>
      </c>
      <c r="C342" s="278">
        <v>3516.9</v>
      </c>
      <c r="D342" s="279">
        <v>3544.1333333333337</v>
      </c>
      <c r="E342" s="279">
        <v>3470.2166666666672</v>
      </c>
      <c r="F342" s="279">
        <v>3423.5333333333333</v>
      </c>
      <c r="G342" s="279">
        <v>3349.6166666666668</v>
      </c>
      <c r="H342" s="279">
        <v>3590.8166666666675</v>
      </c>
      <c r="I342" s="279">
        <v>3664.7333333333345</v>
      </c>
      <c r="J342" s="279">
        <v>3711.4166666666679</v>
      </c>
      <c r="K342" s="277">
        <v>3618.05</v>
      </c>
      <c r="L342" s="277">
        <v>3497.45</v>
      </c>
      <c r="M342" s="277">
        <v>9.1171799999999994</v>
      </c>
    </row>
    <row r="343" spans="1:13">
      <c r="A343" s="268">
        <v>333</v>
      </c>
      <c r="B343" s="277" t="s">
        <v>478</v>
      </c>
      <c r="C343" s="278">
        <v>2115.65</v>
      </c>
      <c r="D343" s="279">
        <v>2136.5333333333333</v>
      </c>
      <c r="E343" s="279">
        <v>2089.1166666666668</v>
      </c>
      <c r="F343" s="279">
        <v>2062.5833333333335</v>
      </c>
      <c r="G343" s="279">
        <v>2015.166666666667</v>
      </c>
      <c r="H343" s="279">
        <v>2163.0666666666666</v>
      </c>
      <c r="I343" s="279">
        <v>2210.4833333333336</v>
      </c>
      <c r="J343" s="279">
        <v>2237.0166666666664</v>
      </c>
      <c r="K343" s="277">
        <v>2183.9499999999998</v>
      </c>
      <c r="L343" s="277">
        <v>2110</v>
      </c>
      <c r="M343" s="277">
        <v>0.48177999999999999</v>
      </c>
    </row>
    <row r="344" spans="1:13">
      <c r="A344" s="268">
        <v>334</v>
      </c>
      <c r="B344" s="277" t="s">
        <v>151</v>
      </c>
      <c r="C344" s="278">
        <v>25.95</v>
      </c>
      <c r="D344" s="279">
        <v>26.083333333333332</v>
      </c>
      <c r="E344" s="279">
        <v>25.666666666666664</v>
      </c>
      <c r="F344" s="279">
        <v>25.383333333333333</v>
      </c>
      <c r="G344" s="279">
        <v>24.966666666666665</v>
      </c>
      <c r="H344" s="279">
        <v>26.366666666666664</v>
      </c>
      <c r="I344" s="279">
        <v>26.783333333333328</v>
      </c>
      <c r="J344" s="279">
        <v>27.066666666666663</v>
      </c>
      <c r="K344" s="277">
        <v>26.5</v>
      </c>
      <c r="L344" s="277">
        <v>25.8</v>
      </c>
      <c r="M344" s="277">
        <v>42.328040000000001</v>
      </c>
    </row>
    <row r="345" spans="1:13">
      <c r="A345" s="268">
        <v>335</v>
      </c>
      <c r="B345" s="277" t="s">
        <v>477</v>
      </c>
      <c r="C345" s="278">
        <v>59.95</v>
      </c>
      <c r="D345" s="279">
        <v>60.516666666666673</v>
      </c>
      <c r="E345" s="279">
        <v>58.933333333333344</v>
      </c>
      <c r="F345" s="279">
        <v>57.916666666666671</v>
      </c>
      <c r="G345" s="279">
        <v>56.333333333333343</v>
      </c>
      <c r="H345" s="279">
        <v>61.533333333333346</v>
      </c>
      <c r="I345" s="279">
        <v>63.116666666666674</v>
      </c>
      <c r="J345" s="279">
        <v>64.133333333333354</v>
      </c>
      <c r="K345" s="277">
        <v>62.1</v>
      </c>
      <c r="L345" s="277">
        <v>59.5</v>
      </c>
      <c r="M345" s="277">
        <v>2.16439</v>
      </c>
    </row>
    <row r="346" spans="1:13">
      <c r="A346" s="268">
        <v>336</v>
      </c>
      <c r="B346" s="277" t="s">
        <v>152</v>
      </c>
      <c r="C346" s="278">
        <v>33.5</v>
      </c>
      <c r="D346" s="279">
        <v>33.283333333333331</v>
      </c>
      <c r="E346" s="279">
        <v>32.816666666666663</v>
      </c>
      <c r="F346" s="279">
        <v>32.133333333333333</v>
      </c>
      <c r="G346" s="279">
        <v>31.666666666666664</v>
      </c>
      <c r="H346" s="279">
        <v>33.966666666666661</v>
      </c>
      <c r="I346" s="279">
        <v>34.43333333333333</v>
      </c>
      <c r="J346" s="279">
        <v>35.11666666666666</v>
      </c>
      <c r="K346" s="277">
        <v>33.75</v>
      </c>
      <c r="L346" s="277">
        <v>32.6</v>
      </c>
      <c r="M346" s="277">
        <v>54.839149999999997</v>
      </c>
    </row>
    <row r="347" spans="1:13">
      <c r="A347" s="268">
        <v>337</v>
      </c>
      <c r="B347" s="277" t="s">
        <v>473</v>
      </c>
      <c r="C347" s="278">
        <v>585.79999999999995</v>
      </c>
      <c r="D347" s="279">
        <v>579.5333333333333</v>
      </c>
      <c r="E347" s="279">
        <v>560.11666666666656</v>
      </c>
      <c r="F347" s="279">
        <v>534.43333333333328</v>
      </c>
      <c r="G347" s="279">
        <v>515.01666666666654</v>
      </c>
      <c r="H347" s="279">
        <v>605.21666666666658</v>
      </c>
      <c r="I347" s="279">
        <v>624.63333333333333</v>
      </c>
      <c r="J347" s="279">
        <v>650.31666666666661</v>
      </c>
      <c r="K347" s="277">
        <v>598.95000000000005</v>
      </c>
      <c r="L347" s="277">
        <v>553.85</v>
      </c>
      <c r="M347" s="277">
        <v>4.7719100000000001</v>
      </c>
    </row>
    <row r="348" spans="1:13">
      <c r="A348" s="268">
        <v>338</v>
      </c>
      <c r="B348" s="277" t="s">
        <v>153</v>
      </c>
      <c r="C348" s="278">
        <v>16121.35</v>
      </c>
      <c r="D348" s="279">
        <v>16170.050000000001</v>
      </c>
      <c r="E348" s="279">
        <v>16041.300000000003</v>
      </c>
      <c r="F348" s="279">
        <v>15961.250000000002</v>
      </c>
      <c r="G348" s="279">
        <v>15832.500000000004</v>
      </c>
      <c r="H348" s="279">
        <v>16250.100000000002</v>
      </c>
      <c r="I348" s="279">
        <v>16378.849999999999</v>
      </c>
      <c r="J348" s="279">
        <v>16458.900000000001</v>
      </c>
      <c r="K348" s="277">
        <v>16298.8</v>
      </c>
      <c r="L348" s="277">
        <v>16090</v>
      </c>
      <c r="M348" s="277">
        <v>1.00681</v>
      </c>
    </row>
    <row r="349" spans="1:13">
      <c r="A349" s="268">
        <v>339</v>
      </c>
      <c r="B349" s="277" t="s">
        <v>476</v>
      </c>
      <c r="C349" s="278">
        <v>36.65</v>
      </c>
      <c r="D349" s="279">
        <v>36.966666666666669</v>
      </c>
      <c r="E349" s="279">
        <v>36.183333333333337</v>
      </c>
      <c r="F349" s="279">
        <v>35.716666666666669</v>
      </c>
      <c r="G349" s="279">
        <v>34.933333333333337</v>
      </c>
      <c r="H349" s="279">
        <v>37.433333333333337</v>
      </c>
      <c r="I349" s="279">
        <v>38.216666666666669</v>
      </c>
      <c r="J349" s="279">
        <v>38.683333333333337</v>
      </c>
      <c r="K349" s="277">
        <v>37.75</v>
      </c>
      <c r="L349" s="277">
        <v>36.5</v>
      </c>
      <c r="M349" s="277">
        <v>8.5284300000000002</v>
      </c>
    </row>
    <row r="350" spans="1:13">
      <c r="A350" s="268">
        <v>340</v>
      </c>
      <c r="B350" s="277" t="s">
        <v>475</v>
      </c>
      <c r="C350" s="278">
        <v>341</v>
      </c>
      <c r="D350" s="279">
        <v>343.2166666666667</v>
      </c>
      <c r="E350" s="279">
        <v>336.63333333333338</v>
      </c>
      <c r="F350" s="279">
        <v>332.26666666666671</v>
      </c>
      <c r="G350" s="279">
        <v>325.68333333333339</v>
      </c>
      <c r="H350" s="279">
        <v>347.58333333333337</v>
      </c>
      <c r="I350" s="279">
        <v>354.16666666666663</v>
      </c>
      <c r="J350" s="279">
        <v>358.53333333333336</v>
      </c>
      <c r="K350" s="277">
        <v>349.8</v>
      </c>
      <c r="L350" s="277">
        <v>338.85</v>
      </c>
      <c r="M350" s="277">
        <v>3.0346600000000001</v>
      </c>
    </row>
    <row r="351" spans="1:13">
      <c r="A351" s="268">
        <v>341</v>
      </c>
      <c r="B351" s="277" t="s">
        <v>270</v>
      </c>
      <c r="C351" s="278">
        <v>20.65</v>
      </c>
      <c r="D351" s="279">
        <v>20.683333333333334</v>
      </c>
      <c r="E351" s="279">
        <v>20.466666666666669</v>
      </c>
      <c r="F351" s="279">
        <v>20.283333333333335</v>
      </c>
      <c r="G351" s="279">
        <v>20.06666666666667</v>
      </c>
      <c r="H351" s="279">
        <v>20.866666666666667</v>
      </c>
      <c r="I351" s="279">
        <v>21.083333333333329</v>
      </c>
      <c r="J351" s="279">
        <v>21.266666666666666</v>
      </c>
      <c r="K351" s="277">
        <v>20.9</v>
      </c>
      <c r="L351" s="277">
        <v>20.5</v>
      </c>
      <c r="M351" s="277">
        <v>24.488119999999999</v>
      </c>
    </row>
    <row r="352" spans="1:13">
      <c r="A352" s="268">
        <v>342</v>
      </c>
      <c r="B352" s="277" t="s">
        <v>283</v>
      </c>
      <c r="C352" s="278">
        <v>108.8</v>
      </c>
      <c r="D352" s="279">
        <v>109.01666666666667</v>
      </c>
      <c r="E352" s="279">
        <v>108.23333333333333</v>
      </c>
      <c r="F352" s="279">
        <v>107.66666666666667</v>
      </c>
      <c r="G352" s="279">
        <v>106.88333333333334</v>
      </c>
      <c r="H352" s="279">
        <v>109.58333333333333</v>
      </c>
      <c r="I352" s="279">
        <v>110.36666666666666</v>
      </c>
      <c r="J352" s="279">
        <v>110.93333333333332</v>
      </c>
      <c r="K352" s="277">
        <v>109.8</v>
      </c>
      <c r="L352" s="277">
        <v>108.45</v>
      </c>
      <c r="M352" s="277">
        <v>1.05386</v>
      </c>
    </row>
    <row r="353" spans="1:13">
      <c r="A353" s="268">
        <v>343</v>
      </c>
      <c r="B353" s="277" t="s">
        <v>479</v>
      </c>
      <c r="C353" s="278">
        <v>1331.6</v>
      </c>
      <c r="D353" s="279">
        <v>1338.9166666666667</v>
      </c>
      <c r="E353" s="279">
        <v>1318.8333333333335</v>
      </c>
      <c r="F353" s="279">
        <v>1306.0666666666668</v>
      </c>
      <c r="G353" s="279">
        <v>1285.9833333333336</v>
      </c>
      <c r="H353" s="279">
        <v>1351.6833333333334</v>
      </c>
      <c r="I353" s="279">
        <v>1371.7666666666669</v>
      </c>
      <c r="J353" s="279">
        <v>1384.5333333333333</v>
      </c>
      <c r="K353" s="277">
        <v>1359</v>
      </c>
      <c r="L353" s="277">
        <v>1326.15</v>
      </c>
      <c r="M353" s="277">
        <v>0.54784999999999995</v>
      </c>
    </row>
    <row r="354" spans="1:13">
      <c r="A354" s="268">
        <v>344</v>
      </c>
      <c r="B354" s="277" t="s">
        <v>474</v>
      </c>
      <c r="C354" s="278">
        <v>52.75</v>
      </c>
      <c r="D354" s="279">
        <v>52.816666666666663</v>
      </c>
      <c r="E354" s="279">
        <v>52.233333333333327</v>
      </c>
      <c r="F354" s="279">
        <v>51.716666666666661</v>
      </c>
      <c r="G354" s="279">
        <v>51.133333333333326</v>
      </c>
      <c r="H354" s="279">
        <v>53.333333333333329</v>
      </c>
      <c r="I354" s="279">
        <v>53.916666666666671</v>
      </c>
      <c r="J354" s="279">
        <v>54.43333333333333</v>
      </c>
      <c r="K354" s="277">
        <v>53.4</v>
      </c>
      <c r="L354" s="277">
        <v>52.3</v>
      </c>
      <c r="M354" s="277">
        <v>1.50515</v>
      </c>
    </row>
    <row r="355" spans="1:13">
      <c r="A355" s="268">
        <v>345</v>
      </c>
      <c r="B355" s="277" t="s">
        <v>155</v>
      </c>
      <c r="C355" s="278">
        <v>88.2</v>
      </c>
      <c r="D355" s="279">
        <v>89.133333333333326</v>
      </c>
      <c r="E355" s="279">
        <v>86.666666666666657</v>
      </c>
      <c r="F355" s="279">
        <v>85.133333333333326</v>
      </c>
      <c r="G355" s="279">
        <v>82.666666666666657</v>
      </c>
      <c r="H355" s="279">
        <v>90.666666666666657</v>
      </c>
      <c r="I355" s="279">
        <v>93.133333333333326</v>
      </c>
      <c r="J355" s="279">
        <v>94.666666666666657</v>
      </c>
      <c r="K355" s="277">
        <v>91.6</v>
      </c>
      <c r="L355" s="277">
        <v>87.6</v>
      </c>
      <c r="M355" s="277">
        <v>133.8202</v>
      </c>
    </row>
    <row r="356" spans="1:13">
      <c r="A356" s="268">
        <v>346</v>
      </c>
      <c r="B356" s="277" t="s">
        <v>156</v>
      </c>
      <c r="C356" s="278">
        <v>88.65</v>
      </c>
      <c r="D356" s="279">
        <v>88.800000000000011</v>
      </c>
      <c r="E356" s="279">
        <v>88.15000000000002</v>
      </c>
      <c r="F356" s="279">
        <v>87.65</v>
      </c>
      <c r="G356" s="279">
        <v>87.000000000000014</v>
      </c>
      <c r="H356" s="279">
        <v>89.300000000000026</v>
      </c>
      <c r="I356" s="279">
        <v>89.95</v>
      </c>
      <c r="J356" s="279">
        <v>90.450000000000031</v>
      </c>
      <c r="K356" s="277">
        <v>89.45</v>
      </c>
      <c r="L356" s="277">
        <v>88.3</v>
      </c>
      <c r="M356" s="277">
        <v>218.04418000000001</v>
      </c>
    </row>
    <row r="357" spans="1:13">
      <c r="A357" s="268">
        <v>347</v>
      </c>
      <c r="B357" s="277" t="s">
        <v>271</v>
      </c>
      <c r="C357" s="278">
        <v>408</v>
      </c>
      <c r="D357" s="279">
        <v>412.51666666666665</v>
      </c>
      <c r="E357" s="279">
        <v>397.0333333333333</v>
      </c>
      <c r="F357" s="279">
        <v>386.06666666666666</v>
      </c>
      <c r="G357" s="279">
        <v>370.58333333333331</v>
      </c>
      <c r="H357" s="279">
        <v>423.48333333333329</v>
      </c>
      <c r="I357" s="279">
        <v>438.96666666666664</v>
      </c>
      <c r="J357" s="279">
        <v>449.93333333333328</v>
      </c>
      <c r="K357" s="277">
        <v>428</v>
      </c>
      <c r="L357" s="277">
        <v>401.55</v>
      </c>
      <c r="M357" s="277">
        <v>6.4006100000000004</v>
      </c>
    </row>
    <row r="358" spans="1:13">
      <c r="A358" s="268">
        <v>348</v>
      </c>
      <c r="B358" s="277" t="s">
        <v>272</v>
      </c>
      <c r="C358" s="278">
        <v>2996.95</v>
      </c>
      <c r="D358" s="279">
        <v>2989.0333333333333</v>
      </c>
      <c r="E358" s="279">
        <v>2958.0666666666666</v>
      </c>
      <c r="F358" s="279">
        <v>2919.1833333333334</v>
      </c>
      <c r="G358" s="279">
        <v>2888.2166666666667</v>
      </c>
      <c r="H358" s="279">
        <v>3027.9166666666665</v>
      </c>
      <c r="I358" s="279">
        <v>3058.8833333333328</v>
      </c>
      <c r="J358" s="279">
        <v>3097.7666666666664</v>
      </c>
      <c r="K358" s="277">
        <v>3020</v>
      </c>
      <c r="L358" s="277">
        <v>2950.15</v>
      </c>
      <c r="M358" s="277">
        <v>0.64014000000000004</v>
      </c>
    </row>
    <row r="359" spans="1:13">
      <c r="A359" s="268">
        <v>349</v>
      </c>
      <c r="B359" s="277" t="s">
        <v>157</v>
      </c>
      <c r="C359" s="278">
        <v>95</v>
      </c>
      <c r="D359" s="279">
        <v>94.84999999999998</v>
      </c>
      <c r="E359" s="279">
        <v>94.249999999999957</v>
      </c>
      <c r="F359" s="279">
        <v>93.499999999999972</v>
      </c>
      <c r="G359" s="279">
        <v>92.899999999999949</v>
      </c>
      <c r="H359" s="279">
        <v>95.599999999999966</v>
      </c>
      <c r="I359" s="279">
        <v>96.199999999999989</v>
      </c>
      <c r="J359" s="279">
        <v>96.949999999999974</v>
      </c>
      <c r="K359" s="277">
        <v>95.45</v>
      </c>
      <c r="L359" s="277">
        <v>94.1</v>
      </c>
      <c r="M359" s="277">
        <v>5.7557999999999998</v>
      </c>
    </row>
    <row r="360" spans="1:13">
      <c r="A360" s="268">
        <v>350</v>
      </c>
      <c r="B360" s="277" t="s">
        <v>480</v>
      </c>
      <c r="C360" s="278">
        <v>67.900000000000006</v>
      </c>
      <c r="D360" s="279">
        <v>67.816666666666663</v>
      </c>
      <c r="E360" s="279">
        <v>67.133333333333326</v>
      </c>
      <c r="F360" s="279">
        <v>66.36666666666666</v>
      </c>
      <c r="G360" s="279">
        <v>65.683333333333323</v>
      </c>
      <c r="H360" s="279">
        <v>68.583333333333329</v>
      </c>
      <c r="I360" s="279">
        <v>69.266666666666666</v>
      </c>
      <c r="J360" s="279">
        <v>70.033333333333331</v>
      </c>
      <c r="K360" s="277">
        <v>68.5</v>
      </c>
      <c r="L360" s="277">
        <v>67.05</v>
      </c>
      <c r="M360" s="277">
        <v>0.17993000000000001</v>
      </c>
    </row>
    <row r="361" spans="1:13">
      <c r="A361" s="268">
        <v>351</v>
      </c>
      <c r="B361" s="277" t="s">
        <v>158</v>
      </c>
      <c r="C361" s="278">
        <v>73.150000000000006</v>
      </c>
      <c r="D361" s="279">
        <v>73.433333333333323</v>
      </c>
      <c r="E361" s="279">
        <v>72.566666666666649</v>
      </c>
      <c r="F361" s="279">
        <v>71.98333333333332</v>
      </c>
      <c r="G361" s="279">
        <v>71.116666666666646</v>
      </c>
      <c r="H361" s="279">
        <v>74.016666666666652</v>
      </c>
      <c r="I361" s="279">
        <v>74.883333333333326</v>
      </c>
      <c r="J361" s="279">
        <v>75.466666666666654</v>
      </c>
      <c r="K361" s="277">
        <v>74.3</v>
      </c>
      <c r="L361" s="277">
        <v>72.849999999999994</v>
      </c>
      <c r="M361" s="277">
        <v>160.70908</v>
      </c>
    </row>
    <row r="362" spans="1:13">
      <c r="A362" s="268">
        <v>352</v>
      </c>
      <c r="B362" s="277" t="s">
        <v>481</v>
      </c>
      <c r="C362" s="278">
        <v>62.1</v>
      </c>
      <c r="D362" s="279">
        <v>62.466666666666661</v>
      </c>
      <c r="E362" s="279">
        <v>61.183333333333323</v>
      </c>
      <c r="F362" s="279">
        <v>60.266666666666659</v>
      </c>
      <c r="G362" s="279">
        <v>58.98333333333332</v>
      </c>
      <c r="H362" s="279">
        <v>63.383333333333326</v>
      </c>
      <c r="I362" s="279">
        <v>64.666666666666671</v>
      </c>
      <c r="J362" s="279">
        <v>65.583333333333329</v>
      </c>
      <c r="K362" s="277">
        <v>63.75</v>
      </c>
      <c r="L362" s="277">
        <v>61.55</v>
      </c>
      <c r="M362" s="277">
        <v>3.09301</v>
      </c>
    </row>
    <row r="363" spans="1:13">
      <c r="A363" s="268">
        <v>353</v>
      </c>
      <c r="B363" s="277" t="s">
        <v>482</v>
      </c>
      <c r="C363" s="278">
        <v>215.65</v>
      </c>
      <c r="D363" s="279">
        <v>216.61666666666667</v>
      </c>
      <c r="E363" s="279">
        <v>213.08333333333334</v>
      </c>
      <c r="F363" s="279">
        <v>210.51666666666668</v>
      </c>
      <c r="G363" s="279">
        <v>206.98333333333335</v>
      </c>
      <c r="H363" s="279">
        <v>219.18333333333334</v>
      </c>
      <c r="I363" s="279">
        <v>222.71666666666664</v>
      </c>
      <c r="J363" s="279">
        <v>225.28333333333333</v>
      </c>
      <c r="K363" s="277">
        <v>220.15</v>
      </c>
      <c r="L363" s="277">
        <v>214.05</v>
      </c>
      <c r="M363" s="277">
        <v>1.45688</v>
      </c>
    </row>
    <row r="364" spans="1:13">
      <c r="A364" s="268">
        <v>354</v>
      </c>
      <c r="B364" s="277" t="s">
        <v>483</v>
      </c>
      <c r="C364" s="278">
        <v>196</v>
      </c>
      <c r="D364" s="279">
        <v>196.73333333333335</v>
      </c>
      <c r="E364" s="279">
        <v>194.26666666666671</v>
      </c>
      <c r="F364" s="279">
        <v>192.53333333333336</v>
      </c>
      <c r="G364" s="279">
        <v>190.06666666666672</v>
      </c>
      <c r="H364" s="279">
        <v>198.4666666666667</v>
      </c>
      <c r="I364" s="279">
        <v>200.93333333333334</v>
      </c>
      <c r="J364" s="279">
        <v>202.66666666666669</v>
      </c>
      <c r="K364" s="277">
        <v>199.2</v>
      </c>
      <c r="L364" s="277">
        <v>195</v>
      </c>
      <c r="M364" s="277">
        <v>0.19469</v>
      </c>
    </row>
    <row r="365" spans="1:13">
      <c r="A365" s="268">
        <v>355</v>
      </c>
      <c r="B365" s="277" t="s">
        <v>159</v>
      </c>
      <c r="C365" s="278">
        <v>19006.5</v>
      </c>
      <c r="D365" s="279">
        <v>18985.166666666668</v>
      </c>
      <c r="E365" s="279">
        <v>18722.333333333336</v>
      </c>
      <c r="F365" s="279">
        <v>18438.166666666668</v>
      </c>
      <c r="G365" s="279">
        <v>18175.333333333336</v>
      </c>
      <c r="H365" s="279">
        <v>19269.333333333336</v>
      </c>
      <c r="I365" s="279">
        <v>19532.166666666672</v>
      </c>
      <c r="J365" s="279">
        <v>19816.333333333336</v>
      </c>
      <c r="K365" s="277">
        <v>19248</v>
      </c>
      <c r="L365" s="277">
        <v>18701</v>
      </c>
      <c r="M365" s="277">
        <v>0.40556999999999999</v>
      </c>
    </row>
    <row r="366" spans="1:13">
      <c r="A366" s="268">
        <v>356</v>
      </c>
      <c r="B366" s="277" t="s">
        <v>160</v>
      </c>
      <c r="C366" s="278">
        <v>1377.2</v>
      </c>
      <c r="D366" s="279">
        <v>1369.0999999999997</v>
      </c>
      <c r="E366" s="279">
        <v>1349.1999999999994</v>
      </c>
      <c r="F366" s="279">
        <v>1321.1999999999996</v>
      </c>
      <c r="G366" s="279">
        <v>1301.2999999999993</v>
      </c>
      <c r="H366" s="279">
        <v>1397.0999999999995</v>
      </c>
      <c r="I366" s="279">
        <v>1416.9999999999995</v>
      </c>
      <c r="J366" s="279">
        <v>1444.9999999999995</v>
      </c>
      <c r="K366" s="277">
        <v>1389</v>
      </c>
      <c r="L366" s="277">
        <v>1341.1</v>
      </c>
      <c r="M366" s="277">
        <v>13.67728</v>
      </c>
    </row>
    <row r="367" spans="1:13">
      <c r="A367" s="268">
        <v>357</v>
      </c>
      <c r="B367" s="277" t="s">
        <v>488</v>
      </c>
      <c r="C367" s="278">
        <v>1171.75</v>
      </c>
      <c r="D367" s="279">
        <v>1165.7</v>
      </c>
      <c r="E367" s="279">
        <v>1148.4000000000001</v>
      </c>
      <c r="F367" s="279">
        <v>1125.05</v>
      </c>
      <c r="G367" s="279">
        <v>1107.75</v>
      </c>
      <c r="H367" s="279">
        <v>1189.0500000000002</v>
      </c>
      <c r="I367" s="279">
        <v>1206.3499999999999</v>
      </c>
      <c r="J367" s="279">
        <v>1229.7000000000003</v>
      </c>
      <c r="K367" s="277">
        <v>1183</v>
      </c>
      <c r="L367" s="277">
        <v>1142.3499999999999</v>
      </c>
      <c r="M367" s="277">
        <v>1.9137900000000001</v>
      </c>
    </row>
    <row r="368" spans="1:13">
      <c r="A368" s="268">
        <v>358</v>
      </c>
      <c r="B368" s="277" t="s">
        <v>161</v>
      </c>
      <c r="C368" s="278">
        <v>233.85</v>
      </c>
      <c r="D368" s="279">
        <v>234.68333333333331</v>
      </c>
      <c r="E368" s="279">
        <v>231.71666666666661</v>
      </c>
      <c r="F368" s="279">
        <v>229.58333333333331</v>
      </c>
      <c r="G368" s="279">
        <v>226.61666666666662</v>
      </c>
      <c r="H368" s="279">
        <v>236.81666666666661</v>
      </c>
      <c r="I368" s="279">
        <v>239.7833333333333</v>
      </c>
      <c r="J368" s="279">
        <v>241.9166666666666</v>
      </c>
      <c r="K368" s="277">
        <v>237.65</v>
      </c>
      <c r="L368" s="277">
        <v>232.55</v>
      </c>
      <c r="M368" s="277">
        <v>48.966850000000001</v>
      </c>
    </row>
    <row r="369" spans="1:13">
      <c r="A369" s="268">
        <v>359</v>
      </c>
      <c r="B369" s="277" t="s">
        <v>162</v>
      </c>
      <c r="C369" s="278">
        <v>94.7</v>
      </c>
      <c r="D369" s="279">
        <v>94.766666666666666</v>
      </c>
      <c r="E369" s="279">
        <v>93.583333333333329</v>
      </c>
      <c r="F369" s="279">
        <v>92.466666666666669</v>
      </c>
      <c r="G369" s="279">
        <v>91.283333333333331</v>
      </c>
      <c r="H369" s="279">
        <v>95.883333333333326</v>
      </c>
      <c r="I369" s="279">
        <v>97.066666666666663</v>
      </c>
      <c r="J369" s="279">
        <v>98.183333333333323</v>
      </c>
      <c r="K369" s="277">
        <v>95.95</v>
      </c>
      <c r="L369" s="277">
        <v>93.65</v>
      </c>
      <c r="M369" s="277">
        <v>64.83475</v>
      </c>
    </row>
    <row r="370" spans="1:13">
      <c r="A370" s="268">
        <v>360</v>
      </c>
      <c r="B370" s="277" t="s">
        <v>275</v>
      </c>
      <c r="C370" s="278">
        <v>4954.8</v>
      </c>
      <c r="D370" s="279">
        <v>4971.6333333333332</v>
      </c>
      <c r="E370" s="279">
        <v>4923.2666666666664</v>
      </c>
      <c r="F370" s="279">
        <v>4891.7333333333336</v>
      </c>
      <c r="G370" s="279">
        <v>4843.3666666666668</v>
      </c>
      <c r="H370" s="279">
        <v>5003.1666666666661</v>
      </c>
      <c r="I370" s="279">
        <v>5051.5333333333328</v>
      </c>
      <c r="J370" s="279">
        <v>5083.0666666666657</v>
      </c>
      <c r="K370" s="277">
        <v>5020</v>
      </c>
      <c r="L370" s="277">
        <v>4940.1000000000004</v>
      </c>
      <c r="M370" s="277">
        <v>0.30563000000000001</v>
      </c>
    </row>
    <row r="371" spans="1:13">
      <c r="A371" s="268">
        <v>361</v>
      </c>
      <c r="B371" s="277" t="s">
        <v>277</v>
      </c>
      <c r="C371" s="278">
        <v>9976.5499999999993</v>
      </c>
      <c r="D371" s="279">
        <v>10012.183333333332</v>
      </c>
      <c r="E371" s="279">
        <v>9924.4166666666642</v>
      </c>
      <c r="F371" s="279">
        <v>9872.283333333331</v>
      </c>
      <c r="G371" s="279">
        <v>9784.5166666666628</v>
      </c>
      <c r="H371" s="279">
        <v>10064.316666666666</v>
      </c>
      <c r="I371" s="279">
        <v>10152.083333333332</v>
      </c>
      <c r="J371" s="279">
        <v>10204.216666666667</v>
      </c>
      <c r="K371" s="277">
        <v>10099.950000000001</v>
      </c>
      <c r="L371" s="277">
        <v>9960.0499999999993</v>
      </c>
      <c r="M371" s="277">
        <v>2.7969999999999998E-2</v>
      </c>
    </row>
    <row r="372" spans="1:13">
      <c r="A372" s="268">
        <v>362</v>
      </c>
      <c r="B372" s="277" t="s">
        <v>494</v>
      </c>
      <c r="C372" s="278">
        <v>5387.25</v>
      </c>
      <c r="D372" s="279">
        <v>5410.55</v>
      </c>
      <c r="E372" s="279">
        <v>5284.1</v>
      </c>
      <c r="F372" s="279">
        <v>5180.95</v>
      </c>
      <c r="G372" s="279">
        <v>5054.5</v>
      </c>
      <c r="H372" s="279">
        <v>5513.7000000000007</v>
      </c>
      <c r="I372" s="279">
        <v>5640.15</v>
      </c>
      <c r="J372" s="279">
        <v>5743.3000000000011</v>
      </c>
      <c r="K372" s="277">
        <v>5537</v>
      </c>
      <c r="L372" s="277">
        <v>5307.4</v>
      </c>
      <c r="M372" s="277">
        <v>0.44174000000000002</v>
      </c>
    </row>
    <row r="373" spans="1:13">
      <c r="A373" s="268">
        <v>363</v>
      </c>
      <c r="B373" s="277" t="s">
        <v>489</v>
      </c>
      <c r="C373" s="278">
        <v>123</v>
      </c>
      <c r="D373" s="279">
        <v>123.26666666666667</v>
      </c>
      <c r="E373" s="279">
        <v>121.23333333333333</v>
      </c>
      <c r="F373" s="279">
        <v>119.46666666666667</v>
      </c>
      <c r="G373" s="279">
        <v>117.43333333333334</v>
      </c>
      <c r="H373" s="279">
        <v>125.03333333333333</v>
      </c>
      <c r="I373" s="279">
        <v>127.06666666666666</v>
      </c>
      <c r="J373" s="279">
        <v>128.83333333333331</v>
      </c>
      <c r="K373" s="277">
        <v>125.3</v>
      </c>
      <c r="L373" s="277">
        <v>121.5</v>
      </c>
      <c r="M373" s="277">
        <v>5.0401199999999999</v>
      </c>
    </row>
    <row r="374" spans="1:13">
      <c r="A374" s="268">
        <v>364</v>
      </c>
      <c r="B374" s="277" t="s">
        <v>490</v>
      </c>
      <c r="C374" s="278">
        <v>630.9</v>
      </c>
      <c r="D374" s="279">
        <v>632.43333333333339</v>
      </c>
      <c r="E374" s="279">
        <v>626.61666666666679</v>
      </c>
      <c r="F374" s="279">
        <v>622.33333333333337</v>
      </c>
      <c r="G374" s="279">
        <v>616.51666666666677</v>
      </c>
      <c r="H374" s="279">
        <v>636.71666666666681</v>
      </c>
      <c r="I374" s="279">
        <v>642.53333333333342</v>
      </c>
      <c r="J374" s="279">
        <v>646.81666666666683</v>
      </c>
      <c r="K374" s="277">
        <v>638.25</v>
      </c>
      <c r="L374" s="277">
        <v>628.15</v>
      </c>
      <c r="M374" s="277">
        <v>0.62890000000000001</v>
      </c>
    </row>
    <row r="375" spans="1:13">
      <c r="A375" s="268">
        <v>365</v>
      </c>
      <c r="B375" s="277" t="s">
        <v>163</v>
      </c>
      <c r="C375" s="278">
        <v>1471.7</v>
      </c>
      <c r="D375" s="279">
        <v>1485.45</v>
      </c>
      <c r="E375" s="279">
        <v>1453.9</v>
      </c>
      <c r="F375" s="279">
        <v>1436.1000000000001</v>
      </c>
      <c r="G375" s="279">
        <v>1404.5500000000002</v>
      </c>
      <c r="H375" s="279">
        <v>1503.25</v>
      </c>
      <c r="I375" s="279">
        <v>1534.7999999999997</v>
      </c>
      <c r="J375" s="279">
        <v>1552.6</v>
      </c>
      <c r="K375" s="277">
        <v>1517</v>
      </c>
      <c r="L375" s="277">
        <v>1467.65</v>
      </c>
      <c r="M375" s="277">
        <v>6.9524100000000004</v>
      </c>
    </row>
    <row r="376" spans="1:13">
      <c r="A376" s="268">
        <v>366</v>
      </c>
      <c r="B376" s="277" t="s">
        <v>273</v>
      </c>
      <c r="C376" s="278">
        <v>2030.85</v>
      </c>
      <c r="D376" s="279">
        <v>2033.1833333333334</v>
      </c>
      <c r="E376" s="279">
        <v>2013.6166666666668</v>
      </c>
      <c r="F376" s="279">
        <v>1996.3833333333334</v>
      </c>
      <c r="G376" s="279">
        <v>1976.8166666666668</v>
      </c>
      <c r="H376" s="279">
        <v>2050.416666666667</v>
      </c>
      <c r="I376" s="279">
        <v>2069.9833333333336</v>
      </c>
      <c r="J376" s="279">
        <v>2087.2166666666667</v>
      </c>
      <c r="K376" s="277">
        <v>2052.75</v>
      </c>
      <c r="L376" s="277">
        <v>2015.95</v>
      </c>
      <c r="M376" s="277">
        <v>1.1780600000000001</v>
      </c>
    </row>
    <row r="377" spans="1:13">
      <c r="A377" s="268">
        <v>367</v>
      </c>
      <c r="B377" s="277" t="s">
        <v>164</v>
      </c>
      <c r="C377" s="278">
        <v>33.25</v>
      </c>
      <c r="D377" s="279">
        <v>33.266666666666666</v>
      </c>
      <c r="E377" s="279">
        <v>32.983333333333334</v>
      </c>
      <c r="F377" s="279">
        <v>32.716666666666669</v>
      </c>
      <c r="G377" s="279">
        <v>32.433333333333337</v>
      </c>
      <c r="H377" s="279">
        <v>33.533333333333331</v>
      </c>
      <c r="I377" s="279">
        <v>33.816666666666663</v>
      </c>
      <c r="J377" s="279">
        <v>34.083333333333329</v>
      </c>
      <c r="K377" s="277">
        <v>33.549999999999997</v>
      </c>
      <c r="L377" s="277">
        <v>33</v>
      </c>
      <c r="M377" s="277">
        <v>141.59617</v>
      </c>
    </row>
    <row r="378" spans="1:13">
      <c r="A378" s="268">
        <v>368</v>
      </c>
      <c r="B378" s="277" t="s">
        <v>274</v>
      </c>
      <c r="C378" s="278">
        <v>332</v>
      </c>
      <c r="D378" s="279">
        <v>331.33333333333331</v>
      </c>
      <c r="E378" s="279">
        <v>327.66666666666663</v>
      </c>
      <c r="F378" s="279">
        <v>323.33333333333331</v>
      </c>
      <c r="G378" s="279">
        <v>319.66666666666663</v>
      </c>
      <c r="H378" s="279">
        <v>335.66666666666663</v>
      </c>
      <c r="I378" s="279">
        <v>339.33333333333326</v>
      </c>
      <c r="J378" s="279">
        <v>343.66666666666663</v>
      </c>
      <c r="K378" s="277">
        <v>335</v>
      </c>
      <c r="L378" s="277">
        <v>327</v>
      </c>
      <c r="M378" s="277">
        <v>4.19754</v>
      </c>
    </row>
    <row r="379" spans="1:13">
      <c r="A379" s="268">
        <v>369</v>
      </c>
      <c r="B379" s="277" t="s">
        <v>485</v>
      </c>
      <c r="C379" s="278">
        <v>171.25</v>
      </c>
      <c r="D379" s="279">
        <v>172.16666666666666</v>
      </c>
      <c r="E379" s="279">
        <v>169.33333333333331</v>
      </c>
      <c r="F379" s="279">
        <v>167.41666666666666</v>
      </c>
      <c r="G379" s="279">
        <v>164.58333333333331</v>
      </c>
      <c r="H379" s="279">
        <v>174.08333333333331</v>
      </c>
      <c r="I379" s="279">
        <v>176.91666666666663</v>
      </c>
      <c r="J379" s="279">
        <v>178.83333333333331</v>
      </c>
      <c r="K379" s="277">
        <v>175</v>
      </c>
      <c r="L379" s="277">
        <v>170.25</v>
      </c>
      <c r="M379" s="277">
        <v>2.99159</v>
      </c>
    </row>
    <row r="380" spans="1:13">
      <c r="A380" s="268">
        <v>370</v>
      </c>
      <c r="B380" s="277" t="s">
        <v>491</v>
      </c>
      <c r="C380" s="278">
        <v>882.6</v>
      </c>
      <c r="D380" s="279">
        <v>882.15</v>
      </c>
      <c r="E380" s="279">
        <v>873</v>
      </c>
      <c r="F380" s="279">
        <v>863.4</v>
      </c>
      <c r="G380" s="279">
        <v>854.25</v>
      </c>
      <c r="H380" s="279">
        <v>891.75</v>
      </c>
      <c r="I380" s="279">
        <v>900.89999999999986</v>
      </c>
      <c r="J380" s="279">
        <v>910.5</v>
      </c>
      <c r="K380" s="277">
        <v>891.3</v>
      </c>
      <c r="L380" s="277">
        <v>872.55</v>
      </c>
      <c r="M380" s="277">
        <v>0.69926999999999995</v>
      </c>
    </row>
    <row r="381" spans="1:13">
      <c r="A381" s="268">
        <v>371</v>
      </c>
      <c r="B381" s="277" t="s">
        <v>2223</v>
      </c>
      <c r="C381" s="278">
        <v>485.2</v>
      </c>
      <c r="D381" s="279">
        <v>488.43333333333339</v>
      </c>
      <c r="E381" s="279">
        <v>477.86666666666679</v>
      </c>
      <c r="F381" s="279">
        <v>470.53333333333342</v>
      </c>
      <c r="G381" s="279">
        <v>459.96666666666681</v>
      </c>
      <c r="H381" s="279">
        <v>495.76666666666677</v>
      </c>
      <c r="I381" s="279">
        <v>506.33333333333337</v>
      </c>
      <c r="J381" s="279">
        <v>513.66666666666674</v>
      </c>
      <c r="K381" s="277">
        <v>499</v>
      </c>
      <c r="L381" s="277">
        <v>481.1</v>
      </c>
      <c r="M381" s="277">
        <v>1.61429</v>
      </c>
    </row>
    <row r="382" spans="1:13">
      <c r="A382" s="268">
        <v>372</v>
      </c>
      <c r="B382" s="277" t="s">
        <v>165</v>
      </c>
      <c r="C382" s="278">
        <v>168.3</v>
      </c>
      <c r="D382" s="279">
        <v>169.20000000000002</v>
      </c>
      <c r="E382" s="279">
        <v>167.00000000000003</v>
      </c>
      <c r="F382" s="279">
        <v>165.70000000000002</v>
      </c>
      <c r="G382" s="279">
        <v>163.50000000000003</v>
      </c>
      <c r="H382" s="279">
        <v>170.50000000000003</v>
      </c>
      <c r="I382" s="279">
        <v>172.70000000000002</v>
      </c>
      <c r="J382" s="279">
        <v>174.00000000000003</v>
      </c>
      <c r="K382" s="277">
        <v>171.4</v>
      </c>
      <c r="L382" s="277">
        <v>167.9</v>
      </c>
      <c r="M382" s="277">
        <v>60.560229999999997</v>
      </c>
    </row>
    <row r="383" spans="1:13">
      <c r="A383" s="268">
        <v>373</v>
      </c>
      <c r="B383" s="277" t="s">
        <v>492</v>
      </c>
      <c r="C383" s="278">
        <v>76.8</v>
      </c>
      <c r="D383" s="279">
        <v>75.983333333333334</v>
      </c>
      <c r="E383" s="279">
        <v>74.066666666666663</v>
      </c>
      <c r="F383" s="279">
        <v>71.333333333333329</v>
      </c>
      <c r="G383" s="279">
        <v>69.416666666666657</v>
      </c>
      <c r="H383" s="279">
        <v>78.716666666666669</v>
      </c>
      <c r="I383" s="279">
        <v>80.633333333333326</v>
      </c>
      <c r="J383" s="279">
        <v>83.366666666666674</v>
      </c>
      <c r="K383" s="277">
        <v>77.900000000000006</v>
      </c>
      <c r="L383" s="277">
        <v>73.25</v>
      </c>
      <c r="M383" s="277">
        <v>35.335810000000002</v>
      </c>
    </row>
    <row r="384" spans="1:13">
      <c r="A384" s="268">
        <v>374</v>
      </c>
      <c r="B384" s="277" t="s">
        <v>276</v>
      </c>
      <c r="C384" s="278">
        <v>263.55</v>
      </c>
      <c r="D384" s="279">
        <v>262.53333333333336</v>
      </c>
      <c r="E384" s="279">
        <v>257.36666666666673</v>
      </c>
      <c r="F384" s="279">
        <v>251.18333333333339</v>
      </c>
      <c r="G384" s="279">
        <v>246.01666666666677</v>
      </c>
      <c r="H384" s="279">
        <v>268.7166666666667</v>
      </c>
      <c r="I384" s="279">
        <v>273.88333333333333</v>
      </c>
      <c r="J384" s="279">
        <v>280.06666666666666</v>
      </c>
      <c r="K384" s="277">
        <v>267.7</v>
      </c>
      <c r="L384" s="277">
        <v>256.35000000000002</v>
      </c>
      <c r="M384" s="277">
        <v>6.5402500000000003</v>
      </c>
    </row>
    <row r="385" spans="1:13">
      <c r="A385" s="268">
        <v>375</v>
      </c>
      <c r="B385" s="277" t="s">
        <v>493</v>
      </c>
      <c r="C385" s="278">
        <v>60</v>
      </c>
      <c r="D385" s="279">
        <v>60.316666666666663</v>
      </c>
      <c r="E385" s="279">
        <v>59.233333333333327</v>
      </c>
      <c r="F385" s="279">
        <v>58.466666666666661</v>
      </c>
      <c r="G385" s="279">
        <v>57.383333333333326</v>
      </c>
      <c r="H385" s="279">
        <v>61.083333333333329</v>
      </c>
      <c r="I385" s="279">
        <v>62.166666666666671</v>
      </c>
      <c r="J385" s="279">
        <v>62.93333333333333</v>
      </c>
      <c r="K385" s="277">
        <v>61.4</v>
      </c>
      <c r="L385" s="277">
        <v>59.55</v>
      </c>
      <c r="M385" s="277">
        <v>4.7147199999999998</v>
      </c>
    </row>
    <row r="386" spans="1:13">
      <c r="A386" s="268">
        <v>376</v>
      </c>
      <c r="B386" s="277" t="s">
        <v>486</v>
      </c>
      <c r="C386" s="278">
        <v>50.6</v>
      </c>
      <c r="D386" s="279">
        <v>50.866666666666667</v>
      </c>
      <c r="E386" s="279">
        <v>49.083333333333336</v>
      </c>
      <c r="F386" s="279">
        <v>47.56666666666667</v>
      </c>
      <c r="G386" s="279">
        <v>45.783333333333339</v>
      </c>
      <c r="H386" s="279">
        <v>52.383333333333333</v>
      </c>
      <c r="I386" s="279">
        <v>54.166666666666664</v>
      </c>
      <c r="J386" s="279">
        <v>55.68333333333333</v>
      </c>
      <c r="K386" s="277">
        <v>52.65</v>
      </c>
      <c r="L386" s="277">
        <v>49.35</v>
      </c>
      <c r="M386" s="277">
        <v>40.344940000000001</v>
      </c>
    </row>
    <row r="387" spans="1:13">
      <c r="A387" s="268">
        <v>377</v>
      </c>
      <c r="B387" s="277" t="s">
        <v>166</v>
      </c>
      <c r="C387" s="278">
        <v>1222.3</v>
      </c>
      <c r="D387" s="279">
        <v>1233.0333333333335</v>
      </c>
      <c r="E387" s="279">
        <v>1203.0666666666671</v>
      </c>
      <c r="F387" s="279">
        <v>1183.8333333333335</v>
      </c>
      <c r="G387" s="279">
        <v>1153.866666666667</v>
      </c>
      <c r="H387" s="279">
        <v>1252.2666666666671</v>
      </c>
      <c r="I387" s="279">
        <v>1282.2333333333338</v>
      </c>
      <c r="J387" s="279">
        <v>1301.4666666666672</v>
      </c>
      <c r="K387" s="277">
        <v>1263</v>
      </c>
      <c r="L387" s="277">
        <v>1213.8</v>
      </c>
      <c r="M387" s="277">
        <v>24.772819999999999</v>
      </c>
    </row>
    <row r="388" spans="1:13">
      <c r="A388" s="268">
        <v>378</v>
      </c>
      <c r="B388" s="277" t="s">
        <v>278</v>
      </c>
      <c r="C388" s="278">
        <v>433.15</v>
      </c>
      <c r="D388" s="279">
        <v>436.51666666666665</v>
      </c>
      <c r="E388" s="279">
        <v>426.63333333333333</v>
      </c>
      <c r="F388" s="279">
        <v>420.11666666666667</v>
      </c>
      <c r="G388" s="279">
        <v>410.23333333333335</v>
      </c>
      <c r="H388" s="279">
        <v>443.0333333333333</v>
      </c>
      <c r="I388" s="279">
        <v>452.91666666666663</v>
      </c>
      <c r="J388" s="279">
        <v>459.43333333333328</v>
      </c>
      <c r="K388" s="277">
        <v>446.4</v>
      </c>
      <c r="L388" s="277">
        <v>430</v>
      </c>
      <c r="M388" s="277">
        <v>1.4247799999999999</v>
      </c>
    </row>
    <row r="389" spans="1:13">
      <c r="A389" s="268">
        <v>379</v>
      </c>
      <c r="B389" s="277" t="s">
        <v>496</v>
      </c>
      <c r="C389" s="278">
        <v>457.55</v>
      </c>
      <c r="D389" s="279">
        <v>455.16666666666669</v>
      </c>
      <c r="E389" s="279">
        <v>447.38333333333338</v>
      </c>
      <c r="F389" s="279">
        <v>437.2166666666667</v>
      </c>
      <c r="G389" s="279">
        <v>429.43333333333339</v>
      </c>
      <c r="H389" s="279">
        <v>465.33333333333337</v>
      </c>
      <c r="I389" s="279">
        <v>473.11666666666667</v>
      </c>
      <c r="J389" s="279">
        <v>483.28333333333336</v>
      </c>
      <c r="K389" s="277">
        <v>462.95</v>
      </c>
      <c r="L389" s="277">
        <v>445</v>
      </c>
      <c r="M389" s="277">
        <v>5.1683599999999998</v>
      </c>
    </row>
    <row r="390" spans="1:13">
      <c r="A390" s="268">
        <v>380</v>
      </c>
      <c r="B390" s="277" t="s">
        <v>498</v>
      </c>
      <c r="C390" s="278">
        <v>106.3</v>
      </c>
      <c r="D390" s="279">
        <v>107.2</v>
      </c>
      <c r="E390" s="279">
        <v>104.60000000000001</v>
      </c>
      <c r="F390" s="279">
        <v>102.9</v>
      </c>
      <c r="G390" s="279">
        <v>100.30000000000001</v>
      </c>
      <c r="H390" s="279">
        <v>108.9</v>
      </c>
      <c r="I390" s="279">
        <v>111.5</v>
      </c>
      <c r="J390" s="279">
        <v>113.2</v>
      </c>
      <c r="K390" s="277">
        <v>109.8</v>
      </c>
      <c r="L390" s="277">
        <v>105.5</v>
      </c>
      <c r="M390" s="277">
        <v>5.8807700000000001</v>
      </c>
    </row>
    <row r="391" spans="1:13">
      <c r="A391" s="268">
        <v>381</v>
      </c>
      <c r="B391" s="277" t="s">
        <v>279</v>
      </c>
      <c r="C391" s="278">
        <v>459.9</v>
      </c>
      <c r="D391" s="279">
        <v>458.3</v>
      </c>
      <c r="E391" s="279">
        <v>452.6</v>
      </c>
      <c r="F391" s="279">
        <v>445.3</v>
      </c>
      <c r="G391" s="279">
        <v>439.6</v>
      </c>
      <c r="H391" s="279">
        <v>465.6</v>
      </c>
      <c r="I391" s="279">
        <v>471.29999999999995</v>
      </c>
      <c r="J391" s="279">
        <v>478.6</v>
      </c>
      <c r="K391" s="277">
        <v>464</v>
      </c>
      <c r="L391" s="277">
        <v>451</v>
      </c>
      <c r="M391" s="277">
        <v>0.70421</v>
      </c>
    </row>
    <row r="392" spans="1:13">
      <c r="A392" s="268">
        <v>382</v>
      </c>
      <c r="B392" s="277" t="s">
        <v>499</v>
      </c>
      <c r="C392" s="278">
        <v>310.60000000000002</v>
      </c>
      <c r="D392" s="279">
        <v>310.96666666666664</v>
      </c>
      <c r="E392" s="279">
        <v>305.0333333333333</v>
      </c>
      <c r="F392" s="279">
        <v>299.46666666666664</v>
      </c>
      <c r="G392" s="279">
        <v>293.5333333333333</v>
      </c>
      <c r="H392" s="279">
        <v>316.5333333333333</v>
      </c>
      <c r="I392" s="279">
        <v>322.46666666666658</v>
      </c>
      <c r="J392" s="279">
        <v>328.0333333333333</v>
      </c>
      <c r="K392" s="277">
        <v>316.89999999999998</v>
      </c>
      <c r="L392" s="277">
        <v>305.39999999999998</v>
      </c>
      <c r="M392" s="277">
        <v>5.8177899999999996</v>
      </c>
    </row>
    <row r="393" spans="1:13">
      <c r="A393" s="268">
        <v>383</v>
      </c>
      <c r="B393" s="277" t="s">
        <v>167</v>
      </c>
      <c r="C393" s="278">
        <v>750.5</v>
      </c>
      <c r="D393" s="279">
        <v>755.73333333333323</v>
      </c>
      <c r="E393" s="279">
        <v>743.51666666666642</v>
      </c>
      <c r="F393" s="279">
        <v>736.53333333333319</v>
      </c>
      <c r="G393" s="279">
        <v>724.31666666666638</v>
      </c>
      <c r="H393" s="279">
        <v>762.71666666666647</v>
      </c>
      <c r="I393" s="279">
        <v>774.93333333333339</v>
      </c>
      <c r="J393" s="279">
        <v>781.91666666666652</v>
      </c>
      <c r="K393" s="277">
        <v>767.95</v>
      </c>
      <c r="L393" s="277">
        <v>748.75</v>
      </c>
      <c r="M393" s="277">
        <v>7.2339599999999997</v>
      </c>
    </row>
    <row r="394" spans="1:13">
      <c r="A394" s="268">
        <v>384</v>
      </c>
      <c r="B394" s="277" t="s">
        <v>501</v>
      </c>
      <c r="C394" s="278">
        <v>1266.3</v>
      </c>
      <c r="D394" s="279">
        <v>1268.4333333333334</v>
      </c>
      <c r="E394" s="279">
        <v>1241.8666666666668</v>
      </c>
      <c r="F394" s="279">
        <v>1217.4333333333334</v>
      </c>
      <c r="G394" s="279">
        <v>1190.8666666666668</v>
      </c>
      <c r="H394" s="279">
        <v>1292.8666666666668</v>
      </c>
      <c r="I394" s="279">
        <v>1319.4333333333334</v>
      </c>
      <c r="J394" s="279">
        <v>1343.8666666666668</v>
      </c>
      <c r="K394" s="277">
        <v>1295</v>
      </c>
      <c r="L394" s="277">
        <v>1244</v>
      </c>
      <c r="M394" s="277">
        <v>0.51534999999999997</v>
      </c>
    </row>
    <row r="395" spans="1:13">
      <c r="A395" s="268">
        <v>385</v>
      </c>
      <c r="B395" s="277" t="s">
        <v>502</v>
      </c>
      <c r="C395" s="278">
        <v>283.7</v>
      </c>
      <c r="D395" s="279">
        <v>285.65000000000003</v>
      </c>
      <c r="E395" s="279">
        <v>280.50000000000006</v>
      </c>
      <c r="F395" s="279">
        <v>277.3</v>
      </c>
      <c r="G395" s="279">
        <v>272.15000000000003</v>
      </c>
      <c r="H395" s="279">
        <v>288.85000000000008</v>
      </c>
      <c r="I395" s="279">
        <v>294.00000000000006</v>
      </c>
      <c r="J395" s="279">
        <v>297.2000000000001</v>
      </c>
      <c r="K395" s="277">
        <v>290.8</v>
      </c>
      <c r="L395" s="277">
        <v>282.45</v>
      </c>
      <c r="M395" s="277">
        <v>8.7262599999999999</v>
      </c>
    </row>
    <row r="396" spans="1:13">
      <c r="A396" s="268">
        <v>386</v>
      </c>
      <c r="B396" s="277" t="s">
        <v>168</v>
      </c>
      <c r="C396" s="278">
        <v>183.65</v>
      </c>
      <c r="D396" s="279">
        <v>183.81666666666669</v>
      </c>
      <c r="E396" s="279">
        <v>182.33333333333337</v>
      </c>
      <c r="F396" s="279">
        <v>181.01666666666668</v>
      </c>
      <c r="G396" s="279">
        <v>179.53333333333336</v>
      </c>
      <c r="H396" s="279">
        <v>185.13333333333338</v>
      </c>
      <c r="I396" s="279">
        <v>186.61666666666667</v>
      </c>
      <c r="J396" s="279">
        <v>187.93333333333339</v>
      </c>
      <c r="K396" s="277">
        <v>185.3</v>
      </c>
      <c r="L396" s="277">
        <v>182.5</v>
      </c>
      <c r="M396" s="277">
        <v>94.938419999999994</v>
      </c>
    </row>
    <row r="397" spans="1:13">
      <c r="A397" s="268">
        <v>387</v>
      </c>
      <c r="B397" s="277" t="s">
        <v>500</v>
      </c>
      <c r="C397" s="278">
        <v>47.35</v>
      </c>
      <c r="D397" s="279">
        <v>47.716666666666661</v>
      </c>
      <c r="E397" s="279">
        <v>46.433333333333323</v>
      </c>
      <c r="F397" s="279">
        <v>45.516666666666659</v>
      </c>
      <c r="G397" s="279">
        <v>44.23333333333332</v>
      </c>
      <c r="H397" s="279">
        <v>48.633333333333326</v>
      </c>
      <c r="I397" s="279">
        <v>49.916666666666671</v>
      </c>
      <c r="J397" s="279">
        <v>50.833333333333329</v>
      </c>
      <c r="K397" s="277">
        <v>49</v>
      </c>
      <c r="L397" s="277">
        <v>46.8</v>
      </c>
      <c r="M397" s="277">
        <v>19.086649999999999</v>
      </c>
    </row>
    <row r="398" spans="1:13">
      <c r="A398" s="268">
        <v>388</v>
      </c>
      <c r="B398" s="277" t="s">
        <v>169</v>
      </c>
      <c r="C398" s="278">
        <v>108.65</v>
      </c>
      <c r="D398" s="279">
        <v>108.98333333333335</v>
      </c>
      <c r="E398" s="279">
        <v>107.76666666666669</v>
      </c>
      <c r="F398" s="279">
        <v>106.88333333333334</v>
      </c>
      <c r="G398" s="279">
        <v>105.66666666666669</v>
      </c>
      <c r="H398" s="279">
        <v>109.8666666666667</v>
      </c>
      <c r="I398" s="279">
        <v>111.08333333333334</v>
      </c>
      <c r="J398" s="279">
        <v>111.96666666666671</v>
      </c>
      <c r="K398" s="277">
        <v>110.2</v>
      </c>
      <c r="L398" s="277">
        <v>108.1</v>
      </c>
      <c r="M398" s="277">
        <v>44.917999999999999</v>
      </c>
    </row>
    <row r="399" spans="1:13">
      <c r="A399" s="268">
        <v>389</v>
      </c>
      <c r="B399" s="277" t="s">
        <v>503</v>
      </c>
      <c r="C399" s="278">
        <v>115.95</v>
      </c>
      <c r="D399" s="279">
        <v>117.16666666666667</v>
      </c>
      <c r="E399" s="279">
        <v>113.88333333333334</v>
      </c>
      <c r="F399" s="279">
        <v>111.81666666666666</v>
      </c>
      <c r="G399" s="279">
        <v>108.53333333333333</v>
      </c>
      <c r="H399" s="279">
        <v>119.23333333333335</v>
      </c>
      <c r="I399" s="279">
        <v>122.51666666666668</v>
      </c>
      <c r="J399" s="279">
        <v>124.58333333333336</v>
      </c>
      <c r="K399" s="277">
        <v>120.45</v>
      </c>
      <c r="L399" s="277">
        <v>115.1</v>
      </c>
      <c r="M399" s="277">
        <v>6.8889500000000004</v>
      </c>
    </row>
    <row r="400" spans="1:13">
      <c r="A400" s="268">
        <v>390</v>
      </c>
      <c r="B400" s="277" t="s">
        <v>504</v>
      </c>
      <c r="C400" s="278">
        <v>672</v>
      </c>
      <c r="D400" s="279">
        <v>678.31666666666672</v>
      </c>
      <c r="E400" s="279">
        <v>663.68333333333339</v>
      </c>
      <c r="F400" s="279">
        <v>655.36666666666667</v>
      </c>
      <c r="G400" s="279">
        <v>640.73333333333335</v>
      </c>
      <c r="H400" s="279">
        <v>686.63333333333344</v>
      </c>
      <c r="I400" s="279">
        <v>701.26666666666688</v>
      </c>
      <c r="J400" s="279">
        <v>709.58333333333348</v>
      </c>
      <c r="K400" s="277">
        <v>692.95</v>
      </c>
      <c r="L400" s="277">
        <v>670</v>
      </c>
      <c r="M400" s="277">
        <v>3.9906799999999998</v>
      </c>
    </row>
    <row r="401" spans="1:13">
      <c r="A401" s="268">
        <v>391</v>
      </c>
      <c r="B401" s="277" t="s">
        <v>170</v>
      </c>
      <c r="C401" s="278">
        <v>2298.75</v>
      </c>
      <c r="D401" s="279">
        <v>2308.1</v>
      </c>
      <c r="E401" s="279">
        <v>2282.5</v>
      </c>
      <c r="F401" s="279">
        <v>2266.25</v>
      </c>
      <c r="G401" s="279">
        <v>2240.65</v>
      </c>
      <c r="H401" s="279">
        <v>2324.35</v>
      </c>
      <c r="I401" s="279">
        <v>2349.9499999999994</v>
      </c>
      <c r="J401" s="279">
        <v>2366.1999999999998</v>
      </c>
      <c r="K401" s="277">
        <v>2333.6999999999998</v>
      </c>
      <c r="L401" s="277">
        <v>2291.85</v>
      </c>
      <c r="M401" s="277">
        <v>119.19991</v>
      </c>
    </row>
    <row r="402" spans="1:13">
      <c r="A402" s="268">
        <v>392</v>
      </c>
      <c r="B402" s="277" t="s">
        <v>519</v>
      </c>
      <c r="C402" s="278">
        <v>9.3000000000000007</v>
      </c>
      <c r="D402" s="279">
        <v>9.2666666666666657</v>
      </c>
      <c r="E402" s="279">
        <v>9.1833333333333318</v>
      </c>
      <c r="F402" s="279">
        <v>9.0666666666666664</v>
      </c>
      <c r="G402" s="279">
        <v>8.9833333333333325</v>
      </c>
      <c r="H402" s="279">
        <v>9.3833333333333311</v>
      </c>
      <c r="I402" s="279">
        <v>9.4666666666666668</v>
      </c>
      <c r="J402" s="279">
        <v>9.5833333333333304</v>
      </c>
      <c r="K402" s="277">
        <v>9.35</v>
      </c>
      <c r="L402" s="277">
        <v>9.15</v>
      </c>
      <c r="M402" s="277">
        <v>5.3043800000000001</v>
      </c>
    </row>
    <row r="403" spans="1:13">
      <c r="A403" s="268">
        <v>393</v>
      </c>
      <c r="B403" s="277" t="s">
        <v>508</v>
      </c>
      <c r="C403" s="278">
        <v>174.85</v>
      </c>
      <c r="D403" s="279">
        <v>175.78333333333333</v>
      </c>
      <c r="E403" s="279">
        <v>171.56666666666666</v>
      </c>
      <c r="F403" s="279">
        <v>168.28333333333333</v>
      </c>
      <c r="G403" s="279">
        <v>164.06666666666666</v>
      </c>
      <c r="H403" s="279">
        <v>179.06666666666666</v>
      </c>
      <c r="I403" s="279">
        <v>183.2833333333333</v>
      </c>
      <c r="J403" s="279">
        <v>186.56666666666666</v>
      </c>
      <c r="K403" s="277">
        <v>180</v>
      </c>
      <c r="L403" s="277">
        <v>172.5</v>
      </c>
      <c r="M403" s="277">
        <v>2.1175799999999998</v>
      </c>
    </row>
    <row r="404" spans="1:13">
      <c r="A404" s="268">
        <v>394</v>
      </c>
      <c r="B404" s="277" t="s">
        <v>495</v>
      </c>
      <c r="C404" s="278">
        <v>253</v>
      </c>
      <c r="D404" s="279">
        <v>251.96666666666667</v>
      </c>
      <c r="E404" s="279">
        <v>249.43333333333334</v>
      </c>
      <c r="F404" s="279">
        <v>245.86666666666667</v>
      </c>
      <c r="G404" s="279">
        <v>243.33333333333334</v>
      </c>
      <c r="H404" s="279">
        <v>255.53333333333333</v>
      </c>
      <c r="I404" s="279">
        <v>258.06666666666672</v>
      </c>
      <c r="J404" s="279">
        <v>261.63333333333333</v>
      </c>
      <c r="K404" s="277">
        <v>254.5</v>
      </c>
      <c r="L404" s="277">
        <v>248.4</v>
      </c>
      <c r="M404" s="277">
        <v>2.6837300000000002</v>
      </c>
    </row>
    <row r="405" spans="1:13">
      <c r="A405" s="268">
        <v>395</v>
      </c>
      <c r="B405" s="277" t="s">
        <v>497</v>
      </c>
      <c r="C405" s="278">
        <v>20.85</v>
      </c>
      <c r="D405" s="279">
        <v>20.933333333333334</v>
      </c>
      <c r="E405" s="279">
        <v>20.716666666666669</v>
      </c>
      <c r="F405" s="279">
        <v>20.583333333333336</v>
      </c>
      <c r="G405" s="279">
        <v>20.366666666666671</v>
      </c>
      <c r="H405" s="279">
        <v>21.066666666666666</v>
      </c>
      <c r="I405" s="279">
        <v>21.283333333333328</v>
      </c>
      <c r="J405" s="279">
        <v>21.416666666666664</v>
      </c>
      <c r="K405" s="277">
        <v>21.15</v>
      </c>
      <c r="L405" s="277">
        <v>20.8</v>
      </c>
      <c r="M405" s="277">
        <v>16.5945</v>
      </c>
    </row>
    <row r="406" spans="1:13">
      <c r="A406" s="268">
        <v>396</v>
      </c>
      <c r="B406" s="277" t="s">
        <v>512</v>
      </c>
      <c r="C406" s="278">
        <v>57.5</v>
      </c>
      <c r="D406" s="279">
        <v>57.1</v>
      </c>
      <c r="E406" s="279">
        <v>56.1</v>
      </c>
      <c r="F406" s="279">
        <v>54.7</v>
      </c>
      <c r="G406" s="279">
        <v>53.7</v>
      </c>
      <c r="H406" s="279">
        <v>58.5</v>
      </c>
      <c r="I406" s="279">
        <v>59.5</v>
      </c>
      <c r="J406" s="279">
        <v>60.9</v>
      </c>
      <c r="K406" s="277">
        <v>58.1</v>
      </c>
      <c r="L406" s="277">
        <v>55.7</v>
      </c>
      <c r="M406" s="277">
        <v>7.6266100000000003</v>
      </c>
    </row>
    <row r="407" spans="1:13">
      <c r="A407" s="268">
        <v>397</v>
      </c>
      <c r="B407" s="277" t="s">
        <v>171</v>
      </c>
      <c r="C407" s="278">
        <v>38.15</v>
      </c>
      <c r="D407" s="279">
        <v>38.416666666666664</v>
      </c>
      <c r="E407" s="279">
        <v>37.333333333333329</v>
      </c>
      <c r="F407" s="279">
        <v>36.516666666666666</v>
      </c>
      <c r="G407" s="279">
        <v>35.43333333333333</v>
      </c>
      <c r="H407" s="279">
        <v>39.233333333333327</v>
      </c>
      <c r="I407" s="279">
        <v>40.316666666666656</v>
      </c>
      <c r="J407" s="279">
        <v>41.133333333333326</v>
      </c>
      <c r="K407" s="277">
        <v>39.5</v>
      </c>
      <c r="L407" s="277">
        <v>37.6</v>
      </c>
      <c r="M407" s="277">
        <v>358.14255000000003</v>
      </c>
    </row>
    <row r="408" spans="1:13">
      <c r="A408" s="268">
        <v>398</v>
      </c>
      <c r="B408" s="277" t="s">
        <v>513</v>
      </c>
      <c r="C408" s="278">
        <v>8717.9500000000007</v>
      </c>
      <c r="D408" s="279">
        <v>8752.65</v>
      </c>
      <c r="E408" s="279">
        <v>8615.2999999999993</v>
      </c>
      <c r="F408" s="279">
        <v>8512.65</v>
      </c>
      <c r="G408" s="279">
        <v>8375.2999999999993</v>
      </c>
      <c r="H408" s="279">
        <v>8855.2999999999993</v>
      </c>
      <c r="I408" s="279">
        <v>8992.6500000000015</v>
      </c>
      <c r="J408" s="279">
        <v>9095.2999999999993</v>
      </c>
      <c r="K408" s="277">
        <v>8890</v>
      </c>
      <c r="L408" s="277">
        <v>8650</v>
      </c>
      <c r="M408" s="277">
        <v>0.14779</v>
      </c>
    </row>
    <row r="409" spans="1:13">
      <c r="A409" s="268">
        <v>399</v>
      </c>
      <c r="B409" s="277" t="s">
        <v>3523</v>
      </c>
      <c r="C409" s="278">
        <v>851.05</v>
      </c>
      <c r="D409" s="279">
        <v>851.01666666666677</v>
      </c>
      <c r="E409" s="279">
        <v>844.03333333333353</v>
      </c>
      <c r="F409" s="279">
        <v>837.01666666666677</v>
      </c>
      <c r="G409" s="279">
        <v>830.03333333333353</v>
      </c>
      <c r="H409" s="279">
        <v>858.03333333333353</v>
      </c>
      <c r="I409" s="279">
        <v>865.01666666666688</v>
      </c>
      <c r="J409" s="279">
        <v>872.03333333333353</v>
      </c>
      <c r="K409" s="277">
        <v>858</v>
      </c>
      <c r="L409" s="277">
        <v>844</v>
      </c>
      <c r="M409" s="277">
        <v>7.0651200000000003</v>
      </c>
    </row>
    <row r="410" spans="1:13">
      <c r="A410" s="268">
        <v>400</v>
      </c>
      <c r="B410" s="277" t="s">
        <v>280</v>
      </c>
      <c r="C410" s="278">
        <v>856.15</v>
      </c>
      <c r="D410" s="279">
        <v>858.36666666666667</v>
      </c>
      <c r="E410" s="279">
        <v>850.33333333333337</v>
      </c>
      <c r="F410" s="279">
        <v>844.51666666666665</v>
      </c>
      <c r="G410" s="279">
        <v>836.48333333333335</v>
      </c>
      <c r="H410" s="279">
        <v>864.18333333333339</v>
      </c>
      <c r="I410" s="279">
        <v>872.2166666666667</v>
      </c>
      <c r="J410" s="279">
        <v>878.03333333333342</v>
      </c>
      <c r="K410" s="277">
        <v>866.4</v>
      </c>
      <c r="L410" s="277">
        <v>852.55</v>
      </c>
      <c r="M410" s="277">
        <v>6.1236600000000001</v>
      </c>
    </row>
    <row r="411" spans="1:13">
      <c r="A411" s="268">
        <v>401</v>
      </c>
      <c r="B411" s="277" t="s">
        <v>172</v>
      </c>
      <c r="C411" s="278">
        <v>195.45</v>
      </c>
      <c r="D411" s="279">
        <v>196.15</v>
      </c>
      <c r="E411" s="279">
        <v>194.3</v>
      </c>
      <c r="F411" s="279">
        <v>193.15</v>
      </c>
      <c r="G411" s="279">
        <v>191.3</v>
      </c>
      <c r="H411" s="279">
        <v>197.3</v>
      </c>
      <c r="I411" s="279">
        <v>199.14999999999998</v>
      </c>
      <c r="J411" s="279">
        <v>200.3</v>
      </c>
      <c r="K411" s="277">
        <v>198</v>
      </c>
      <c r="L411" s="277">
        <v>195</v>
      </c>
      <c r="M411" s="277">
        <v>412.26058</v>
      </c>
    </row>
    <row r="412" spans="1:13">
      <c r="A412" s="268">
        <v>402</v>
      </c>
      <c r="B412" s="277" t="s">
        <v>514</v>
      </c>
      <c r="C412" s="278">
        <v>3992.95</v>
      </c>
      <c r="D412" s="279">
        <v>4005.3166666666671</v>
      </c>
      <c r="E412" s="279">
        <v>3922.6333333333341</v>
      </c>
      <c r="F412" s="279">
        <v>3852.3166666666671</v>
      </c>
      <c r="G412" s="279">
        <v>3769.6333333333341</v>
      </c>
      <c r="H412" s="279">
        <v>4075.6333333333341</v>
      </c>
      <c r="I412" s="279">
        <v>4158.3166666666675</v>
      </c>
      <c r="J412" s="279">
        <v>4228.6333333333341</v>
      </c>
      <c r="K412" s="277">
        <v>4088</v>
      </c>
      <c r="L412" s="277">
        <v>3935</v>
      </c>
      <c r="M412" s="277">
        <v>8.2909999999999998E-2</v>
      </c>
    </row>
    <row r="413" spans="1:13">
      <c r="A413" s="268">
        <v>403</v>
      </c>
      <c r="B413" s="277" t="s">
        <v>2402</v>
      </c>
      <c r="C413" s="278">
        <v>79.650000000000006</v>
      </c>
      <c r="D413" s="279">
        <v>79.88333333333334</v>
      </c>
      <c r="E413" s="279">
        <v>78.76666666666668</v>
      </c>
      <c r="F413" s="279">
        <v>77.88333333333334</v>
      </c>
      <c r="G413" s="279">
        <v>76.76666666666668</v>
      </c>
      <c r="H413" s="279">
        <v>80.76666666666668</v>
      </c>
      <c r="I413" s="279">
        <v>81.883333333333326</v>
      </c>
      <c r="J413" s="279">
        <v>82.76666666666668</v>
      </c>
      <c r="K413" s="277">
        <v>81</v>
      </c>
      <c r="L413" s="277">
        <v>79</v>
      </c>
      <c r="M413" s="277">
        <v>1.13924</v>
      </c>
    </row>
    <row r="414" spans="1:13">
      <c r="A414" s="268">
        <v>404</v>
      </c>
      <c r="B414" s="277" t="s">
        <v>2404</v>
      </c>
      <c r="C414" s="278">
        <v>55.95</v>
      </c>
      <c r="D414" s="279">
        <v>56.116666666666667</v>
      </c>
      <c r="E414" s="279">
        <v>55.233333333333334</v>
      </c>
      <c r="F414" s="279">
        <v>54.516666666666666</v>
      </c>
      <c r="G414" s="279">
        <v>53.633333333333333</v>
      </c>
      <c r="H414" s="279">
        <v>56.833333333333336</v>
      </c>
      <c r="I414" s="279">
        <v>57.716666666666676</v>
      </c>
      <c r="J414" s="279">
        <v>58.433333333333337</v>
      </c>
      <c r="K414" s="277">
        <v>57</v>
      </c>
      <c r="L414" s="277">
        <v>55.4</v>
      </c>
      <c r="M414" s="277">
        <v>10.59919</v>
      </c>
    </row>
    <row r="415" spans="1:13">
      <c r="A415" s="268">
        <v>405</v>
      </c>
      <c r="B415" s="277" t="s">
        <v>2412</v>
      </c>
      <c r="C415" s="278">
        <v>147.94999999999999</v>
      </c>
      <c r="D415" s="279">
        <v>149.96666666666667</v>
      </c>
      <c r="E415" s="279">
        <v>144.68333333333334</v>
      </c>
      <c r="F415" s="279">
        <v>141.41666666666666</v>
      </c>
      <c r="G415" s="279">
        <v>136.13333333333333</v>
      </c>
      <c r="H415" s="279">
        <v>153.23333333333335</v>
      </c>
      <c r="I415" s="279">
        <v>158.51666666666671</v>
      </c>
      <c r="J415" s="279">
        <v>161.78333333333336</v>
      </c>
      <c r="K415" s="277">
        <v>155.25</v>
      </c>
      <c r="L415" s="277">
        <v>146.69999999999999</v>
      </c>
      <c r="M415" s="277">
        <v>18.58417</v>
      </c>
    </row>
    <row r="416" spans="1:13">
      <c r="A416" s="268">
        <v>406</v>
      </c>
      <c r="B416" s="277" t="s">
        <v>516</v>
      </c>
      <c r="C416" s="278">
        <v>1553.15</v>
      </c>
      <c r="D416" s="279">
        <v>1547.7333333333336</v>
      </c>
      <c r="E416" s="279">
        <v>1526.5666666666671</v>
      </c>
      <c r="F416" s="279">
        <v>1499.9833333333336</v>
      </c>
      <c r="G416" s="279">
        <v>1478.8166666666671</v>
      </c>
      <c r="H416" s="279">
        <v>1574.3166666666671</v>
      </c>
      <c r="I416" s="279">
        <v>1595.4833333333336</v>
      </c>
      <c r="J416" s="279">
        <v>1622.0666666666671</v>
      </c>
      <c r="K416" s="277">
        <v>1568.9</v>
      </c>
      <c r="L416" s="277">
        <v>1521.15</v>
      </c>
      <c r="M416" s="277">
        <v>0.39311000000000001</v>
      </c>
    </row>
    <row r="417" spans="1:13">
      <c r="A417" s="268">
        <v>407</v>
      </c>
      <c r="B417" s="277" t="s">
        <v>518</v>
      </c>
      <c r="C417" s="278">
        <v>170.65</v>
      </c>
      <c r="D417" s="279">
        <v>171.54999999999998</v>
      </c>
      <c r="E417" s="279">
        <v>169.09999999999997</v>
      </c>
      <c r="F417" s="279">
        <v>167.54999999999998</v>
      </c>
      <c r="G417" s="279">
        <v>165.09999999999997</v>
      </c>
      <c r="H417" s="279">
        <v>173.09999999999997</v>
      </c>
      <c r="I417" s="279">
        <v>175.54999999999995</v>
      </c>
      <c r="J417" s="279">
        <v>177.09999999999997</v>
      </c>
      <c r="K417" s="277">
        <v>174</v>
      </c>
      <c r="L417" s="277">
        <v>170</v>
      </c>
      <c r="M417" s="277">
        <v>0.93494999999999995</v>
      </c>
    </row>
    <row r="418" spans="1:13">
      <c r="A418" s="268">
        <v>408</v>
      </c>
      <c r="B418" s="277" t="s">
        <v>173</v>
      </c>
      <c r="C418" s="278">
        <v>19888.400000000001</v>
      </c>
      <c r="D418" s="279">
        <v>20019.783333333336</v>
      </c>
      <c r="E418" s="279">
        <v>19664.566666666673</v>
      </c>
      <c r="F418" s="279">
        <v>19440.733333333337</v>
      </c>
      <c r="G418" s="279">
        <v>19085.516666666674</v>
      </c>
      <c r="H418" s="279">
        <v>20243.616666666672</v>
      </c>
      <c r="I418" s="279">
        <v>20598.833333333339</v>
      </c>
      <c r="J418" s="279">
        <v>20822.666666666672</v>
      </c>
      <c r="K418" s="277">
        <v>20375</v>
      </c>
      <c r="L418" s="277">
        <v>19795.95</v>
      </c>
      <c r="M418" s="277">
        <v>0.65444999999999998</v>
      </c>
    </row>
    <row r="419" spans="1:13">
      <c r="A419" s="268">
        <v>409</v>
      </c>
      <c r="B419" s="277" t="s">
        <v>520</v>
      </c>
      <c r="C419" s="278">
        <v>973</v>
      </c>
      <c r="D419" s="279">
        <v>980.73333333333323</v>
      </c>
      <c r="E419" s="279">
        <v>959.26666666666642</v>
      </c>
      <c r="F419" s="279">
        <v>945.53333333333319</v>
      </c>
      <c r="G419" s="279">
        <v>924.06666666666638</v>
      </c>
      <c r="H419" s="279">
        <v>994.46666666666647</v>
      </c>
      <c r="I419" s="279">
        <v>1015.9333333333334</v>
      </c>
      <c r="J419" s="279">
        <v>1029.6666666666665</v>
      </c>
      <c r="K419" s="277">
        <v>1002.2</v>
      </c>
      <c r="L419" s="277">
        <v>967</v>
      </c>
      <c r="M419" s="277">
        <v>0.16253999999999999</v>
      </c>
    </row>
    <row r="420" spans="1:13">
      <c r="A420" s="268">
        <v>410</v>
      </c>
      <c r="B420" s="277" t="s">
        <v>174</v>
      </c>
      <c r="C420" s="278">
        <v>1255.05</v>
      </c>
      <c r="D420" s="279">
        <v>1250.7</v>
      </c>
      <c r="E420" s="279">
        <v>1241.8500000000001</v>
      </c>
      <c r="F420" s="279">
        <v>1228.6500000000001</v>
      </c>
      <c r="G420" s="279">
        <v>1219.8000000000002</v>
      </c>
      <c r="H420" s="279">
        <v>1263.9000000000001</v>
      </c>
      <c r="I420" s="279">
        <v>1272.75</v>
      </c>
      <c r="J420" s="279">
        <v>1285.95</v>
      </c>
      <c r="K420" s="277">
        <v>1259.55</v>
      </c>
      <c r="L420" s="277">
        <v>1237.5</v>
      </c>
      <c r="M420" s="277">
        <v>3.9534799999999999</v>
      </c>
    </row>
    <row r="421" spans="1:13">
      <c r="A421" s="268">
        <v>411</v>
      </c>
      <c r="B421" s="277" t="s">
        <v>515</v>
      </c>
      <c r="C421" s="278">
        <v>369.5</v>
      </c>
      <c r="D421" s="279">
        <v>368.83333333333331</v>
      </c>
      <c r="E421" s="279">
        <v>362.66666666666663</v>
      </c>
      <c r="F421" s="279">
        <v>355.83333333333331</v>
      </c>
      <c r="G421" s="279">
        <v>349.66666666666663</v>
      </c>
      <c r="H421" s="279">
        <v>375.66666666666663</v>
      </c>
      <c r="I421" s="279">
        <v>381.83333333333326</v>
      </c>
      <c r="J421" s="279">
        <v>388.66666666666663</v>
      </c>
      <c r="K421" s="277">
        <v>375</v>
      </c>
      <c r="L421" s="277">
        <v>362</v>
      </c>
      <c r="M421" s="277">
        <v>0.48760999999999999</v>
      </c>
    </row>
    <row r="422" spans="1:13">
      <c r="A422" s="268">
        <v>412</v>
      </c>
      <c r="B422" s="277" t="s">
        <v>510</v>
      </c>
      <c r="C422" s="278">
        <v>23.85</v>
      </c>
      <c r="D422" s="279">
        <v>23.7</v>
      </c>
      <c r="E422" s="279">
        <v>23.5</v>
      </c>
      <c r="F422" s="279">
        <v>23.150000000000002</v>
      </c>
      <c r="G422" s="279">
        <v>22.950000000000003</v>
      </c>
      <c r="H422" s="279">
        <v>24.049999999999997</v>
      </c>
      <c r="I422" s="279">
        <v>24.249999999999993</v>
      </c>
      <c r="J422" s="279">
        <v>24.599999999999994</v>
      </c>
      <c r="K422" s="277">
        <v>23.9</v>
      </c>
      <c r="L422" s="277">
        <v>23.35</v>
      </c>
      <c r="M422" s="277">
        <v>11.50183</v>
      </c>
    </row>
    <row r="423" spans="1:13">
      <c r="A423" s="268">
        <v>413</v>
      </c>
      <c r="B423" s="277" t="s">
        <v>511</v>
      </c>
      <c r="C423" s="278">
        <v>1558.45</v>
      </c>
      <c r="D423" s="279">
        <v>1562.8666666666668</v>
      </c>
      <c r="E423" s="279">
        <v>1537.7333333333336</v>
      </c>
      <c r="F423" s="279">
        <v>1517.0166666666669</v>
      </c>
      <c r="G423" s="279">
        <v>1491.8833333333337</v>
      </c>
      <c r="H423" s="279">
        <v>1583.5833333333335</v>
      </c>
      <c r="I423" s="279">
        <v>1608.7166666666667</v>
      </c>
      <c r="J423" s="279">
        <v>1629.4333333333334</v>
      </c>
      <c r="K423" s="277">
        <v>1588</v>
      </c>
      <c r="L423" s="277">
        <v>1542.15</v>
      </c>
      <c r="M423" s="277">
        <v>0.30603000000000002</v>
      </c>
    </row>
    <row r="424" spans="1:13">
      <c r="A424" s="268">
        <v>414</v>
      </c>
      <c r="B424" s="277" t="s">
        <v>521</v>
      </c>
      <c r="C424" s="278">
        <v>250.5</v>
      </c>
      <c r="D424" s="279">
        <v>249.66666666666666</v>
      </c>
      <c r="E424" s="279">
        <v>246.58333333333331</v>
      </c>
      <c r="F424" s="279">
        <v>242.66666666666666</v>
      </c>
      <c r="G424" s="279">
        <v>239.58333333333331</v>
      </c>
      <c r="H424" s="279">
        <v>253.58333333333331</v>
      </c>
      <c r="I424" s="279">
        <v>256.66666666666663</v>
      </c>
      <c r="J424" s="279">
        <v>260.58333333333331</v>
      </c>
      <c r="K424" s="277">
        <v>252.75</v>
      </c>
      <c r="L424" s="277">
        <v>245.75</v>
      </c>
      <c r="M424" s="277">
        <v>1.3470299999999999</v>
      </c>
    </row>
    <row r="425" spans="1:13">
      <c r="A425" s="268">
        <v>415</v>
      </c>
      <c r="B425" s="277" t="s">
        <v>522</v>
      </c>
      <c r="C425" s="278">
        <v>1059.9000000000001</v>
      </c>
      <c r="D425" s="279">
        <v>1058.3</v>
      </c>
      <c r="E425" s="279">
        <v>1037.5999999999999</v>
      </c>
      <c r="F425" s="279">
        <v>1015.3</v>
      </c>
      <c r="G425" s="279">
        <v>994.59999999999991</v>
      </c>
      <c r="H425" s="279">
        <v>1080.5999999999999</v>
      </c>
      <c r="I425" s="279">
        <v>1101.3000000000002</v>
      </c>
      <c r="J425" s="279">
        <v>1123.5999999999999</v>
      </c>
      <c r="K425" s="277">
        <v>1079</v>
      </c>
      <c r="L425" s="277">
        <v>1036</v>
      </c>
      <c r="M425" s="277">
        <v>0.13813</v>
      </c>
    </row>
    <row r="426" spans="1:13">
      <c r="A426" s="268">
        <v>416</v>
      </c>
      <c r="B426" s="277" t="s">
        <v>523</v>
      </c>
      <c r="C426" s="278">
        <v>336.65</v>
      </c>
      <c r="D426" s="279">
        <v>330.18333333333334</v>
      </c>
      <c r="E426" s="279">
        <v>321.86666666666667</v>
      </c>
      <c r="F426" s="279">
        <v>307.08333333333331</v>
      </c>
      <c r="G426" s="279">
        <v>298.76666666666665</v>
      </c>
      <c r="H426" s="279">
        <v>344.9666666666667</v>
      </c>
      <c r="I426" s="279">
        <v>353.28333333333342</v>
      </c>
      <c r="J426" s="279">
        <v>368.06666666666672</v>
      </c>
      <c r="K426" s="277">
        <v>338.5</v>
      </c>
      <c r="L426" s="277">
        <v>315.39999999999998</v>
      </c>
      <c r="M426" s="277">
        <v>16.85388</v>
      </c>
    </row>
    <row r="427" spans="1:13">
      <c r="A427" s="268">
        <v>417</v>
      </c>
      <c r="B427" s="277" t="s">
        <v>524</v>
      </c>
      <c r="C427" s="278">
        <v>7</v>
      </c>
      <c r="D427" s="279">
        <v>7.1000000000000005</v>
      </c>
      <c r="E427" s="279">
        <v>6.9000000000000012</v>
      </c>
      <c r="F427" s="279">
        <v>6.8000000000000007</v>
      </c>
      <c r="G427" s="279">
        <v>6.6000000000000014</v>
      </c>
      <c r="H427" s="279">
        <v>7.2000000000000011</v>
      </c>
      <c r="I427" s="279">
        <v>7.4</v>
      </c>
      <c r="J427" s="279">
        <v>7.5000000000000009</v>
      </c>
      <c r="K427" s="277">
        <v>7.3</v>
      </c>
      <c r="L427" s="277">
        <v>7</v>
      </c>
      <c r="M427" s="277">
        <v>154.23092</v>
      </c>
    </row>
    <row r="428" spans="1:13">
      <c r="A428" s="268">
        <v>418</v>
      </c>
      <c r="B428" s="277" t="s">
        <v>2516</v>
      </c>
      <c r="C428" s="278">
        <v>578.79999999999995</v>
      </c>
      <c r="D428" s="279">
        <v>579.26666666666665</v>
      </c>
      <c r="E428" s="279">
        <v>570.98333333333335</v>
      </c>
      <c r="F428" s="279">
        <v>563.16666666666674</v>
      </c>
      <c r="G428" s="279">
        <v>554.88333333333344</v>
      </c>
      <c r="H428" s="279">
        <v>587.08333333333326</v>
      </c>
      <c r="I428" s="279">
        <v>595.36666666666656</v>
      </c>
      <c r="J428" s="279">
        <v>603.18333333333317</v>
      </c>
      <c r="K428" s="277">
        <v>587.54999999999995</v>
      </c>
      <c r="L428" s="277">
        <v>571.45000000000005</v>
      </c>
      <c r="M428" s="277">
        <v>0.30073</v>
      </c>
    </row>
    <row r="429" spans="1:13">
      <c r="A429" s="268">
        <v>419</v>
      </c>
      <c r="B429" s="277" t="s">
        <v>527</v>
      </c>
      <c r="C429" s="278">
        <v>176.65</v>
      </c>
      <c r="D429" s="279">
        <v>178</v>
      </c>
      <c r="E429" s="279">
        <v>174.75</v>
      </c>
      <c r="F429" s="279">
        <v>172.85</v>
      </c>
      <c r="G429" s="279">
        <v>169.6</v>
      </c>
      <c r="H429" s="279">
        <v>179.9</v>
      </c>
      <c r="I429" s="279">
        <v>183.15</v>
      </c>
      <c r="J429" s="279">
        <v>185.05</v>
      </c>
      <c r="K429" s="277">
        <v>181.25</v>
      </c>
      <c r="L429" s="277">
        <v>176.1</v>
      </c>
      <c r="M429" s="277">
        <v>4.8437900000000003</v>
      </c>
    </row>
    <row r="430" spans="1:13">
      <c r="A430" s="268">
        <v>420</v>
      </c>
      <c r="B430" s="277" t="s">
        <v>2525</v>
      </c>
      <c r="C430" s="278">
        <v>52.05</v>
      </c>
      <c r="D430" s="279">
        <v>52.533333333333339</v>
      </c>
      <c r="E430" s="279">
        <v>51.466666666666676</v>
      </c>
      <c r="F430" s="279">
        <v>50.88333333333334</v>
      </c>
      <c r="G430" s="279">
        <v>49.816666666666677</v>
      </c>
      <c r="H430" s="279">
        <v>53.116666666666674</v>
      </c>
      <c r="I430" s="279">
        <v>54.183333333333337</v>
      </c>
      <c r="J430" s="279">
        <v>54.766666666666673</v>
      </c>
      <c r="K430" s="277">
        <v>53.6</v>
      </c>
      <c r="L430" s="277">
        <v>51.95</v>
      </c>
      <c r="M430" s="277">
        <v>22.05996</v>
      </c>
    </row>
    <row r="431" spans="1:13">
      <c r="A431" s="268">
        <v>421</v>
      </c>
      <c r="B431" s="277" t="s">
        <v>175</v>
      </c>
      <c r="C431" s="286">
        <v>4392.6499999999996</v>
      </c>
      <c r="D431" s="287">
        <v>4392.9000000000005</v>
      </c>
      <c r="E431" s="287">
        <v>4310.8000000000011</v>
      </c>
      <c r="F431" s="287">
        <v>4228.9500000000007</v>
      </c>
      <c r="G431" s="287">
        <v>4146.8500000000013</v>
      </c>
      <c r="H431" s="287">
        <v>4474.7500000000009</v>
      </c>
      <c r="I431" s="287">
        <v>4556.8500000000013</v>
      </c>
      <c r="J431" s="287">
        <v>4638.7000000000007</v>
      </c>
      <c r="K431" s="288">
        <v>4475</v>
      </c>
      <c r="L431" s="288">
        <v>4311.05</v>
      </c>
      <c r="M431" s="288">
        <v>4.8572300000000004</v>
      </c>
    </row>
    <row r="432" spans="1:13">
      <c r="A432" s="268">
        <v>422</v>
      </c>
      <c r="B432" s="277" t="s">
        <v>176</v>
      </c>
      <c r="C432" s="277">
        <v>654.35</v>
      </c>
      <c r="D432" s="279">
        <v>654</v>
      </c>
      <c r="E432" s="279">
        <v>647</v>
      </c>
      <c r="F432" s="279">
        <v>639.65</v>
      </c>
      <c r="G432" s="279">
        <v>632.65</v>
      </c>
      <c r="H432" s="279">
        <v>661.35</v>
      </c>
      <c r="I432" s="279">
        <v>668.35</v>
      </c>
      <c r="J432" s="279">
        <v>675.7</v>
      </c>
      <c r="K432" s="277">
        <v>661</v>
      </c>
      <c r="L432" s="277">
        <v>646.65</v>
      </c>
      <c r="M432" s="277">
        <v>27.23357</v>
      </c>
    </row>
    <row r="433" spans="1:13">
      <c r="A433" s="268">
        <v>423</v>
      </c>
      <c r="B433" s="277" t="s">
        <v>177</v>
      </c>
      <c r="C433" s="277">
        <v>725.75</v>
      </c>
      <c r="D433" s="279">
        <v>714.4666666666667</v>
      </c>
      <c r="E433" s="279">
        <v>697.28333333333342</v>
      </c>
      <c r="F433" s="279">
        <v>668.81666666666672</v>
      </c>
      <c r="G433" s="279">
        <v>651.63333333333344</v>
      </c>
      <c r="H433" s="279">
        <v>742.93333333333339</v>
      </c>
      <c r="I433" s="279">
        <v>760.11666666666679</v>
      </c>
      <c r="J433" s="279">
        <v>788.58333333333337</v>
      </c>
      <c r="K433" s="277">
        <v>731.65</v>
      </c>
      <c r="L433" s="277">
        <v>686</v>
      </c>
      <c r="M433" s="277">
        <v>22.625489999999999</v>
      </c>
    </row>
    <row r="434" spans="1:13">
      <c r="A434" s="268">
        <v>424</v>
      </c>
      <c r="B434" s="277" t="s">
        <v>525</v>
      </c>
      <c r="C434" s="277">
        <v>89.75</v>
      </c>
      <c r="D434" s="279">
        <v>89.8</v>
      </c>
      <c r="E434" s="279">
        <v>88.149999999999991</v>
      </c>
      <c r="F434" s="279">
        <v>86.55</v>
      </c>
      <c r="G434" s="279">
        <v>84.899999999999991</v>
      </c>
      <c r="H434" s="279">
        <v>91.399999999999991</v>
      </c>
      <c r="I434" s="279">
        <v>93.05</v>
      </c>
      <c r="J434" s="279">
        <v>94.649999999999991</v>
      </c>
      <c r="K434" s="277">
        <v>91.45</v>
      </c>
      <c r="L434" s="277">
        <v>88.2</v>
      </c>
      <c r="M434" s="277">
        <v>0.95199</v>
      </c>
    </row>
    <row r="435" spans="1:13">
      <c r="A435" s="268">
        <v>425</v>
      </c>
      <c r="B435" s="277" t="s">
        <v>281</v>
      </c>
      <c r="C435" s="277">
        <v>161.44999999999999</v>
      </c>
      <c r="D435" s="279">
        <v>162.01666666666668</v>
      </c>
      <c r="E435" s="279">
        <v>160.13333333333335</v>
      </c>
      <c r="F435" s="279">
        <v>158.81666666666666</v>
      </c>
      <c r="G435" s="279">
        <v>156.93333333333334</v>
      </c>
      <c r="H435" s="279">
        <v>163.33333333333337</v>
      </c>
      <c r="I435" s="279">
        <v>165.2166666666667</v>
      </c>
      <c r="J435" s="279">
        <v>166.53333333333339</v>
      </c>
      <c r="K435" s="277">
        <v>163.9</v>
      </c>
      <c r="L435" s="277">
        <v>160.69999999999999</v>
      </c>
      <c r="M435" s="277">
        <v>9.0581099999999992</v>
      </c>
    </row>
    <row r="436" spans="1:13">
      <c r="A436" s="268">
        <v>426</v>
      </c>
      <c r="B436" s="277" t="s">
        <v>526</v>
      </c>
      <c r="C436" s="277">
        <v>489.2</v>
      </c>
      <c r="D436" s="279">
        <v>491.05</v>
      </c>
      <c r="E436" s="279">
        <v>478.8</v>
      </c>
      <c r="F436" s="279">
        <v>468.4</v>
      </c>
      <c r="G436" s="279">
        <v>456.15</v>
      </c>
      <c r="H436" s="279">
        <v>501.45000000000005</v>
      </c>
      <c r="I436" s="279">
        <v>513.70000000000005</v>
      </c>
      <c r="J436" s="279">
        <v>524.10000000000014</v>
      </c>
      <c r="K436" s="277">
        <v>503.3</v>
      </c>
      <c r="L436" s="277">
        <v>480.65</v>
      </c>
      <c r="M436" s="277">
        <v>5.4818199999999999</v>
      </c>
    </row>
    <row r="437" spans="1:13">
      <c r="A437" s="268">
        <v>427</v>
      </c>
      <c r="B437" s="277" t="s">
        <v>3387</v>
      </c>
      <c r="C437" s="277">
        <v>285.25</v>
      </c>
      <c r="D437" s="279">
        <v>286.41666666666669</v>
      </c>
      <c r="E437" s="279">
        <v>281.93333333333339</v>
      </c>
      <c r="F437" s="279">
        <v>278.61666666666673</v>
      </c>
      <c r="G437" s="279">
        <v>274.13333333333344</v>
      </c>
      <c r="H437" s="279">
        <v>289.73333333333335</v>
      </c>
      <c r="I437" s="279">
        <v>294.21666666666658</v>
      </c>
      <c r="J437" s="279">
        <v>297.5333333333333</v>
      </c>
      <c r="K437" s="277">
        <v>290.89999999999998</v>
      </c>
      <c r="L437" s="277">
        <v>283.10000000000002</v>
      </c>
      <c r="M437" s="277">
        <v>3.4359799999999998</v>
      </c>
    </row>
    <row r="438" spans="1:13">
      <c r="A438" s="268">
        <v>428</v>
      </c>
      <c r="B438" s="277" t="s">
        <v>529</v>
      </c>
      <c r="C438" s="277">
        <v>1351</v>
      </c>
      <c r="D438" s="279">
        <v>1361.6333333333334</v>
      </c>
      <c r="E438" s="279">
        <v>1329.3666666666668</v>
      </c>
      <c r="F438" s="279">
        <v>1307.7333333333333</v>
      </c>
      <c r="G438" s="279">
        <v>1275.4666666666667</v>
      </c>
      <c r="H438" s="279">
        <v>1383.2666666666669</v>
      </c>
      <c r="I438" s="279">
        <v>1415.5333333333338</v>
      </c>
      <c r="J438" s="279">
        <v>1437.166666666667</v>
      </c>
      <c r="K438" s="277">
        <v>1393.9</v>
      </c>
      <c r="L438" s="277">
        <v>1340</v>
      </c>
      <c r="M438" s="277">
        <v>0.52859</v>
      </c>
    </row>
    <row r="439" spans="1:13">
      <c r="A439" s="268">
        <v>429</v>
      </c>
      <c r="B439" s="277" t="s">
        <v>530</v>
      </c>
      <c r="C439" s="277">
        <v>426.95</v>
      </c>
      <c r="D439" s="279">
        <v>429.73333333333335</v>
      </c>
      <c r="E439" s="279">
        <v>420.51666666666671</v>
      </c>
      <c r="F439" s="279">
        <v>414.08333333333337</v>
      </c>
      <c r="G439" s="279">
        <v>404.86666666666673</v>
      </c>
      <c r="H439" s="279">
        <v>436.16666666666669</v>
      </c>
      <c r="I439" s="279">
        <v>445.38333333333338</v>
      </c>
      <c r="J439" s="279">
        <v>451.81666666666666</v>
      </c>
      <c r="K439" s="277">
        <v>438.95</v>
      </c>
      <c r="L439" s="277">
        <v>423.3</v>
      </c>
      <c r="M439" s="277">
        <v>0.69427000000000005</v>
      </c>
    </row>
    <row r="440" spans="1:13">
      <c r="A440" s="268">
        <v>430</v>
      </c>
      <c r="B440" s="277" t="s">
        <v>178</v>
      </c>
      <c r="C440" s="277">
        <v>512</v>
      </c>
      <c r="D440" s="279">
        <v>514.80000000000007</v>
      </c>
      <c r="E440" s="279">
        <v>507.70000000000016</v>
      </c>
      <c r="F440" s="279">
        <v>503.40000000000009</v>
      </c>
      <c r="G440" s="279">
        <v>496.30000000000018</v>
      </c>
      <c r="H440" s="279">
        <v>519.10000000000014</v>
      </c>
      <c r="I440" s="279">
        <v>526.20000000000005</v>
      </c>
      <c r="J440" s="279">
        <v>530.50000000000011</v>
      </c>
      <c r="K440" s="277">
        <v>521.9</v>
      </c>
      <c r="L440" s="277">
        <v>510.5</v>
      </c>
      <c r="M440" s="277">
        <v>99.592839999999995</v>
      </c>
    </row>
    <row r="441" spans="1:13">
      <c r="A441" s="268">
        <v>431</v>
      </c>
      <c r="B441" s="277" t="s">
        <v>531</v>
      </c>
      <c r="C441" s="277">
        <v>282.7</v>
      </c>
      <c r="D441" s="279">
        <v>285.7166666666667</v>
      </c>
      <c r="E441" s="279">
        <v>276.68333333333339</v>
      </c>
      <c r="F441" s="279">
        <v>270.66666666666669</v>
      </c>
      <c r="G441" s="279">
        <v>261.63333333333338</v>
      </c>
      <c r="H441" s="279">
        <v>291.73333333333341</v>
      </c>
      <c r="I441" s="279">
        <v>300.76666666666671</v>
      </c>
      <c r="J441" s="279">
        <v>306.78333333333342</v>
      </c>
      <c r="K441" s="277">
        <v>294.75</v>
      </c>
      <c r="L441" s="277">
        <v>279.7</v>
      </c>
      <c r="M441" s="277">
        <v>3.8367</v>
      </c>
    </row>
    <row r="442" spans="1:13">
      <c r="A442" s="268">
        <v>432</v>
      </c>
      <c r="B442" s="277" t="s">
        <v>179</v>
      </c>
      <c r="C442" s="277">
        <v>474.05</v>
      </c>
      <c r="D442" s="279">
        <v>475.9666666666667</v>
      </c>
      <c r="E442" s="279">
        <v>468.23333333333341</v>
      </c>
      <c r="F442" s="279">
        <v>462.41666666666669</v>
      </c>
      <c r="G442" s="279">
        <v>454.68333333333339</v>
      </c>
      <c r="H442" s="279">
        <v>481.78333333333342</v>
      </c>
      <c r="I442" s="279">
        <v>489.51666666666677</v>
      </c>
      <c r="J442" s="279">
        <v>495.33333333333343</v>
      </c>
      <c r="K442" s="277">
        <v>483.7</v>
      </c>
      <c r="L442" s="277">
        <v>470.15</v>
      </c>
      <c r="M442" s="277">
        <v>15.32216</v>
      </c>
    </row>
    <row r="443" spans="1:13">
      <c r="A443" s="268">
        <v>433</v>
      </c>
      <c r="B443" s="277" t="s">
        <v>532</v>
      </c>
      <c r="C443" s="277">
        <v>180.15</v>
      </c>
      <c r="D443" s="279">
        <v>180.56666666666669</v>
      </c>
      <c r="E443" s="279">
        <v>177.48333333333338</v>
      </c>
      <c r="F443" s="279">
        <v>174.81666666666669</v>
      </c>
      <c r="G443" s="279">
        <v>171.73333333333338</v>
      </c>
      <c r="H443" s="279">
        <v>183.23333333333338</v>
      </c>
      <c r="I443" s="279">
        <v>186.31666666666669</v>
      </c>
      <c r="J443" s="279">
        <v>188.98333333333338</v>
      </c>
      <c r="K443" s="277">
        <v>183.65</v>
      </c>
      <c r="L443" s="277">
        <v>177.9</v>
      </c>
      <c r="M443" s="277">
        <v>5.5210600000000003</v>
      </c>
    </row>
    <row r="444" spans="1:13">
      <c r="A444" s="268">
        <v>434</v>
      </c>
      <c r="B444" s="277" t="s">
        <v>533</v>
      </c>
      <c r="C444" s="277">
        <v>1416.5</v>
      </c>
      <c r="D444" s="279">
        <v>1416</v>
      </c>
      <c r="E444" s="279">
        <v>1402</v>
      </c>
      <c r="F444" s="279">
        <v>1387.5</v>
      </c>
      <c r="G444" s="279">
        <v>1373.5</v>
      </c>
      <c r="H444" s="279">
        <v>1430.5</v>
      </c>
      <c r="I444" s="279">
        <v>1444.5</v>
      </c>
      <c r="J444" s="279">
        <v>1459</v>
      </c>
      <c r="K444" s="277">
        <v>1430</v>
      </c>
      <c r="L444" s="277">
        <v>1401.5</v>
      </c>
      <c r="M444" s="277">
        <v>0.25773000000000001</v>
      </c>
    </row>
    <row r="445" spans="1:13">
      <c r="A445" s="268">
        <v>435</v>
      </c>
      <c r="B445" s="277" t="s">
        <v>534</v>
      </c>
      <c r="C445" s="277">
        <v>3.25</v>
      </c>
      <c r="D445" s="279">
        <v>3.25</v>
      </c>
      <c r="E445" s="279">
        <v>3.2</v>
      </c>
      <c r="F445" s="279">
        <v>3.1500000000000004</v>
      </c>
      <c r="G445" s="279">
        <v>3.1000000000000005</v>
      </c>
      <c r="H445" s="279">
        <v>3.3</v>
      </c>
      <c r="I445" s="279">
        <v>3.3499999999999996</v>
      </c>
      <c r="J445" s="279">
        <v>3.3999999999999995</v>
      </c>
      <c r="K445" s="277">
        <v>3.3</v>
      </c>
      <c r="L445" s="277">
        <v>3.2</v>
      </c>
      <c r="M445" s="277">
        <v>67.337320000000005</v>
      </c>
    </row>
    <row r="446" spans="1:13">
      <c r="A446" s="268">
        <v>436</v>
      </c>
      <c r="B446" s="277" t="s">
        <v>535</v>
      </c>
      <c r="C446" s="277">
        <v>116.55</v>
      </c>
      <c r="D446" s="279">
        <v>117.14999999999999</v>
      </c>
      <c r="E446" s="279">
        <v>115.59999999999998</v>
      </c>
      <c r="F446" s="279">
        <v>114.64999999999999</v>
      </c>
      <c r="G446" s="279">
        <v>113.09999999999998</v>
      </c>
      <c r="H446" s="279">
        <v>118.09999999999998</v>
      </c>
      <c r="I446" s="279">
        <v>119.64999999999999</v>
      </c>
      <c r="J446" s="279">
        <v>120.59999999999998</v>
      </c>
      <c r="K446" s="277">
        <v>118.7</v>
      </c>
      <c r="L446" s="277">
        <v>116.2</v>
      </c>
      <c r="M446" s="277">
        <v>1.1685700000000001</v>
      </c>
    </row>
    <row r="447" spans="1:13">
      <c r="A447" s="268">
        <v>437</v>
      </c>
      <c r="B447" s="277" t="s">
        <v>2593</v>
      </c>
      <c r="C447" s="277">
        <v>223.55</v>
      </c>
      <c r="D447" s="279">
        <v>227.98333333333335</v>
      </c>
      <c r="E447" s="279">
        <v>217.76666666666671</v>
      </c>
      <c r="F447" s="279">
        <v>211.98333333333335</v>
      </c>
      <c r="G447" s="279">
        <v>201.76666666666671</v>
      </c>
      <c r="H447" s="279">
        <v>233.76666666666671</v>
      </c>
      <c r="I447" s="279">
        <v>243.98333333333335</v>
      </c>
      <c r="J447" s="279">
        <v>249.76666666666671</v>
      </c>
      <c r="K447" s="277">
        <v>238.2</v>
      </c>
      <c r="L447" s="277">
        <v>222.2</v>
      </c>
      <c r="M447" s="277">
        <v>5.2733499999999998</v>
      </c>
    </row>
    <row r="448" spans="1:13">
      <c r="A448" s="268">
        <v>438</v>
      </c>
      <c r="B448" s="277" t="s">
        <v>536</v>
      </c>
      <c r="C448" s="277">
        <v>866.15</v>
      </c>
      <c r="D448" s="279">
        <v>867.45000000000016</v>
      </c>
      <c r="E448" s="279">
        <v>859.90000000000032</v>
      </c>
      <c r="F448" s="279">
        <v>853.6500000000002</v>
      </c>
      <c r="G448" s="279">
        <v>846.10000000000036</v>
      </c>
      <c r="H448" s="279">
        <v>873.70000000000027</v>
      </c>
      <c r="I448" s="279">
        <v>881.25000000000023</v>
      </c>
      <c r="J448" s="279">
        <v>887.50000000000023</v>
      </c>
      <c r="K448" s="277">
        <v>875</v>
      </c>
      <c r="L448" s="277">
        <v>861.2</v>
      </c>
      <c r="M448" s="277">
        <v>0.32206000000000001</v>
      </c>
    </row>
    <row r="449" spans="1:13">
      <c r="A449" s="268">
        <v>439</v>
      </c>
      <c r="B449" s="277" t="s">
        <v>282</v>
      </c>
      <c r="C449" s="277">
        <v>558.54999999999995</v>
      </c>
      <c r="D449" s="279">
        <v>557.51666666666665</v>
      </c>
      <c r="E449" s="279">
        <v>551.0333333333333</v>
      </c>
      <c r="F449" s="279">
        <v>543.51666666666665</v>
      </c>
      <c r="G449" s="279">
        <v>537.0333333333333</v>
      </c>
      <c r="H449" s="279">
        <v>565.0333333333333</v>
      </c>
      <c r="I449" s="279">
        <v>571.51666666666665</v>
      </c>
      <c r="J449" s="279">
        <v>579.0333333333333</v>
      </c>
      <c r="K449" s="277">
        <v>564</v>
      </c>
      <c r="L449" s="277">
        <v>550</v>
      </c>
      <c r="M449" s="277">
        <v>11.0585</v>
      </c>
    </row>
    <row r="450" spans="1:13">
      <c r="A450" s="268">
        <v>440</v>
      </c>
      <c r="B450" s="277" t="s">
        <v>542</v>
      </c>
      <c r="C450" s="277">
        <v>48.05</v>
      </c>
      <c r="D450" s="279">
        <v>48.483333333333327</v>
      </c>
      <c r="E450" s="279">
        <v>47.366666666666653</v>
      </c>
      <c r="F450" s="279">
        <v>46.683333333333323</v>
      </c>
      <c r="G450" s="279">
        <v>45.566666666666649</v>
      </c>
      <c r="H450" s="279">
        <v>49.166666666666657</v>
      </c>
      <c r="I450" s="279">
        <v>50.283333333333331</v>
      </c>
      <c r="J450" s="279">
        <v>50.966666666666661</v>
      </c>
      <c r="K450" s="277">
        <v>49.6</v>
      </c>
      <c r="L450" s="277">
        <v>47.8</v>
      </c>
      <c r="M450" s="277">
        <v>4.9416799999999999</v>
      </c>
    </row>
    <row r="451" spans="1:13">
      <c r="A451" s="268">
        <v>441</v>
      </c>
      <c r="B451" s="277" t="s">
        <v>2608</v>
      </c>
      <c r="C451" s="277">
        <v>11798.15</v>
      </c>
      <c r="D451" s="279">
        <v>11754.716666666667</v>
      </c>
      <c r="E451" s="279">
        <v>11643.433333333334</v>
      </c>
      <c r="F451" s="279">
        <v>11488.716666666667</v>
      </c>
      <c r="G451" s="279">
        <v>11377.433333333334</v>
      </c>
      <c r="H451" s="279">
        <v>11909.433333333334</v>
      </c>
      <c r="I451" s="279">
        <v>12020.716666666667</v>
      </c>
      <c r="J451" s="279">
        <v>12175.433333333334</v>
      </c>
      <c r="K451" s="277">
        <v>11866</v>
      </c>
      <c r="L451" s="277">
        <v>11600</v>
      </c>
      <c r="M451" s="277">
        <v>3.1900000000000001E-3</v>
      </c>
    </row>
    <row r="452" spans="1:13">
      <c r="A452" s="268">
        <v>442</v>
      </c>
      <c r="B452" s="277" t="s">
        <v>2613</v>
      </c>
      <c r="C452" s="277">
        <v>889.35</v>
      </c>
      <c r="D452" s="279">
        <v>891.61666666666667</v>
      </c>
      <c r="E452" s="279">
        <v>877.73333333333335</v>
      </c>
      <c r="F452" s="279">
        <v>866.11666666666667</v>
      </c>
      <c r="G452" s="279">
        <v>852.23333333333335</v>
      </c>
      <c r="H452" s="279">
        <v>903.23333333333335</v>
      </c>
      <c r="I452" s="279">
        <v>917.11666666666679</v>
      </c>
      <c r="J452" s="279">
        <v>928.73333333333335</v>
      </c>
      <c r="K452" s="277">
        <v>905.5</v>
      </c>
      <c r="L452" s="277">
        <v>880</v>
      </c>
      <c r="M452" s="277">
        <v>0.51215999999999995</v>
      </c>
    </row>
    <row r="453" spans="1:13">
      <c r="A453" s="268">
        <v>443</v>
      </c>
      <c r="B453" s="277" t="s">
        <v>3464</v>
      </c>
      <c r="C453" s="277">
        <v>548.29999999999995</v>
      </c>
      <c r="D453" s="279">
        <v>544.48333333333323</v>
      </c>
      <c r="E453" s="279">
        <v>536.96666666666647</v>
      </c>
      <c r="F453" s="279">
        <v>525.63333333333321</v>
      </c>
      <c r="G453" s="279">
        <v>518.11666666666645</v>
      </c>
      <c r="H453" s="279">
        <v>555.81666666666649</v>
      </c>
      <c r="I453" s="279">
        <v>563.33333333333314</v>
      </c>
      <c r="J453" s="279">
        <v>574.66666666666652</v>
      </c>
      <c r="K453" s="277">
        <v>552</v>
      </c>
      <c r="L453" s="277">
        <v>533.15</v>
      </c>
      <c r="M453" s="277">
        <v>37.253360000000001</v>
      </c>
    </row>
    <row r="454" spans="1:13">
      <c r="A454" s="268">
        <v>444</v>
      </c>
      <c r="B454" s="277" t="s">
        <v>182</v>
      </c>
      <c r="C454" s="277">
        <v>1283.6500000000001</v>
      </c>
      <c r="D454" s="279">
        <v>1277.3166666666666</v>
      </c>
      <c r="E454" s="279">
        <v>1263.3333333333333</v>
      </c>
      <c r="F454" s="279">
        <v>1243.0166666666667</v>
      </c>
      <c r="G454" s="279">
        <v>1229.0333333333333</v>
      </c>
      <c r="H454" s="279">
        <v>1297.6333333333332</v>
      </c>
      <c r="I454" s="279">
        <v>1311.6166666666668</v>
      </c>
      <c r="J454" s="279">
        <v>1331.9333333333332</v>
      </c>
      <c r="K454" s="277">
        <v>1291.3</v>
      </c>
      <c r="L454" s="277">
        <v>1257</v>
      </c>
      <c r="M454" s="277">
        <v>3.77617</v>
      </c>
    </row>
    <row r="455" spans="1:13">
      <c r="A455" s="268">
        <v>445</v>
      </c>
      <c r="B455" s="277" t="s">
        <v>543</v>
      </c>
      <c r="C455" s="277">
        <v>876.7</v>
      </c>
      <c r="D455" s="279">
        <v>883.73333333333323</v>
      </c>
      <c r="E455" s="279">
        <v>868.46666666666647</v>
      </c>
      <c r="F455" s="279">
        <v>860.23333333333323</v>
      </c>
      <c r="G455" s="279">
        <v>844.96666666666647</v>
      </c>
      <c r="H455" s="279">
        <v>891.96666666666647</v>
      </c>
      <c r="I455" s="279">
        <v>907.23333333333312</v>
      </c>
      <c r="J455" s="279">
        <v>915.46666666666647</v>
      </c>
      <c r="K455" s="277">
        <v>899</v>
      </c>
      <c r="L455" s="277">
        <v>875.5</v>
      </c>
      <c r="M455" s="277">
        <v>0.30620999999999998</v>
      </c>
    </row>
    <row r="456" spans="1:13">
      <c r="A456" s="268">
        <v>446</v>
      </c>
      <c r="B456" s="277" t="s">
        <v>183</v>
      </c>
      <c r="C456" s="277">
        <v>147.65</v>
      </c>
      <c r="D456" s="279">
        <v>148.28333333333333</v>
      </c>
      <c r="E456" s="279">
        <v>145.56666666666666</v>
      </c>
      <c r="F456" s="279">
        <v>143.48333333333332</v>
      </c>
      <c r="G456" s="279">
        <v>140.76666666666665</v>
      </c>
      <c r="H456" s="279">
        <v>150.36666666666667</v>
      </c>
      <c r="I456" s="279">
        <v>153.08333333333331</v>
      </c>
      <c r="J456" s="279">
        <v>155.16666666666669</v>
      </c>
      <c r="K456" s="277">
        <v>151</v>
      </c>
      <c r="L456" s="277">
        <v>146.19999999999999</v>
      </c>
      <c r="M456" s="277">
        <v>481.19522999999998</v>
      </c>
    </row>
    <row r="457" spans="1:13">
      <c r="A457" s="268">
        <v>447</v>
      </c>
      <c r="B457" s="277" t="s">
        <v>184</v>
      </c>
      <c r="C457" s="277">
        <v>65.349999999999994</v>
      </c>
      <c r="D457" s="279">
        <v>65.61666666666666</v>
      </c>
      <c r="E457" s="279">
        <v>64.23333333333332</v>
      </c>
      <c r="F457" s="279">
        <v>63.11666666666666</v>
      </c>
      <c r="G457" s="279">
        <v>61.73333333333332</v>
      </c>
      <c r="H457" s="279">
        <v>66.73333333333332</v>
      </c>
      <c r="I457" s="279">
        <v>68.116666666666674</v>
      </c>
      <c r="J457" s="279">
        <v>69.23333333333332</v>
      </c>
      <c r="K457" s="277">
        <v>67</v>
      </c>
      <c r="L457" s="277">
        <v>64.5</v>
      </c>
      <c r="M457" s="277">
        <v>38.333629999999999</v>
      </c>
    </row>
    <row r="458" spans="1:13">
      <c r="A458" s="268">
        <v>448</v>
      </c>
      <c r="B458" s="277" t="s">
        <v>185</v>
      </c>
      <c r="C458" s="277">
        <v>56.75</v>
      </c>
      <c r="D458" s="279">
        <v>57.083333333333336</v>
      </c>
      <c r="E458" s="279">
        <v>56.016666666666673</v>
      </c>
      <c r="F458" s="279">
        <v>55.283333333333339</v>
      </c>
      <c r="G458" s="279">
        <v>54.216666666666676</v>
      </c>
      <c r="H458" s="279">
        <v>57.81666666666667</v>
      </c>
      <c r="I458" s="279">
        <v>58.883333333333333</v>
      </c>
      <c r="J458" s="279">
        <v>59.616666666666667</v>
      </c>
      <c r="K458" s="277">
        <v>58.15</v>
      </c>
      <c r="L458" s="277">
        <v>56.35</v>
      </c>
      <c r="M458" s="277">
        <v>273.60433</v>
      </c>
    </row>
    <row r="459" spans="1:13">
      <c r="A459" s="268">
        <v>449</v>
      </c>
      <c r="B459" s="277" t="s">
        <v>186</v>
      </c>
      <c r="C459" s="277">
        <v>398.7</v>
      </c>
      <c r="D459" s="279">
        <v>399.8</v>
      </c>
      <c r="E459" s="279">
        <v>392.1</v>
      </c>
      <c r="F459" s="279">
        <v>385.5</v>
      </c>
      <c r="G459" s="279">
        <v>377.8</v>
      </c>
      <c r="H459" s="279">
        <v>406.40000000000003</v>
      </c>
      <c r="I459" s="279">
        <v>414.09999999999997</v>
      </c>
      <c r="J459" s="279">
        <v>420.70000000000005</v>
      </c>
      <c r="K459" s="277">
        <v>407.5</v>
      </c>
      <c r="L459" s="277">
        <v>393.2</v>
      </c>
      <c r="M459" s="277">
        <v>148.08022</v>
      </c>
    </row>
    <row r="460" spans="1:13">
      <c r="A460" s="268">
        <v>450</v>
      </c>
      <c r="B460" s="277" t="s">
        <v>2624</v>
      </c>
      <c r="C460" s="277">
        <v>23.4</v>
      </c>
      <c r="D460" s="279">
        <v>23.483333333333334</v>
      </c>
      <c r="E460" s="279">
        <v>22.866666666666667</v>
      </c>
      <c r="F460" s="279">
        <v>22.333333333333332</v>
      </c>
      <c r="G460" s="279">
        <v>21.716666666666665</v>
      </c>
      <c r="H460" s="279">
        <v>24.016666666666669</v>
      </c>
      <c r="I460" s="279">
        <v>24.633333333333336</v>
      </c>
      <c r="J460" s="279">
        <v>25.166666666666671</v>
      </c>
      <c r="K460" s="277">
        <v>24.1</v>
      </c>
      <c r="L460" s="277">
        <v>22.95</v>
      </c>
      <c r="M460" s="277">
        <v>40.184040000000003</v>
      </c>
    </row>
    <row r="461" spans="1:13">
      <c r="A461" s="268">
        <v>451</v>
      </c>
      <c r="B461" s="277" t="s">
        <v>537</v>
      </c>
      <c r="C461" s="277">
        <v>870.55</v>
      </c>
      <c r="D461" s="279">
        <v>875.30000000000007</v>
      </c>
      <c r="E461" s="279">
        <v>856.60000000000014</v>
      </c>
      <c r="F461" s="279">
        <v>842.65000000000009</v>
      </c>
      <c r="G461" s="279">
        <v>823.95000000000016</v>
      </c>
      <c r="H461" s="279">
        <v>889.25000000000011</v>
      </c>
      <c r="I461" s="279">
        <v>907.95000000000016</v>
      </c>
      <c r="J461" s="279">
        <v>921.90000000000009</v>
      </c>
      <c r="K461" s="277">
        <v>894</v>
      </c>
      <c r="L461" s="277">
        <v>861.35</v>
      </c>
      <c r="M461" s="277">
        <v>0.35852000000000001</v>
      </c>
    </row>
    <row r="462" spans="1:13">
      <c r="A462" s="268">
        <v>452</v>
      </c>
      <c r="B462" s="277" t="s">
        <v>538</v>
      </c>
      <c r="C462" s="277">
        <v>393.85</v>
      </c>
      <c r="D462" s="279">
        <v>395.86666666666662</v>
      </c>
      <c r="E462" s="279">
        <v>387.98333333333323</v>
      </c>
      <c r="F462" s="279">
        <v>382.11666666666662</v>
      </c>
      <c r="G462" s="279">
        <v>374.23333333333323</v>
      </c>
      <c r="H462" s="279">
        <v>401.73333333333323</v>
      </c>
      <c r="I462" s="279">
        <v>409.61666666666656</v>
      </c>
      <c r="J462" s="279">
        <v>415.48333333333323</v>
      </c>
      <c r="K462" s="277">
        <v>403.75</v>
      </c>
      <c r="L462" s="277">
        <v>390</v>
      </c>
      <c r="M462" s="277">
        <v>0.19985</v>
      </c>
    </row>
    <row r="463" spans="1:13">
      <c r="A463" s="268">
        <v>453</v>
      </c>
      <c r="B463" s="277" t="s">
        <v>187</v>
      </c>
      <c r="C463" s="277">
        <v>2460.9499999999998</v>
      </c>
      <c r="D463" s="279">
        <v>2469.1</v>
      </c>
      <c r="E463" s="279">
        <v>2442.4499999999998</v>
      </c>
      <c r="F463" s="279">
        <v>2423.9499999999998</v>
      </c>
      <c r="G463" s="279">
        <v>2397.2999999999997</v>
      </c>
      <c r="H463" s="279">
        <v>2487.6</v>
      </c>
      <c r="I463" s="279">
        <v>2514.2500000000005</v>
      </c>
      <c r="J463" s="279">
        <v>2532.75</v>
      </c>
      <c r="K463" s="277">
        <v>2495.75</v>
      </c>
      <c r="L463" s="277">
        <v>2450.6</v>
      </c>
      <c r="M463" s="277">
        <v>48.282310000000003</v>
      </c>
    </row>
    <row r="464" spans="1:13">
      <c r="A464" s="268">
        <v>454</v>
      </c>
      <c r="B464" s="277" t="s">
        <v>544</v>
      </c>
      <c r="C464" s="277">
        <v>2421.5</v>
      </c>
      <c r="D464" s="279">
        <v>2417.7166666666667</v>
      </c>
      <c r="E464" s="279">
        <v>2395.4333333333334</v>
      </c>
      <c r="F464" s="279">
        <v>2369.3666666666668</v>
      </c>
      <c r="G464" s="279">
        <v>2347.0833333333335</v>
      </c>
      <c r="H464" s="279">
        <v>2443.7833333333333</v>
      </c>
      <c r="I464" s="279">
        <v>2466.0666666666671</v>
      </c>
      <c r="J464" s="279">
        <v>2492.1333333333332</v>
      </c>
      <c r="K464" s="277">
        <v>2440</v>
      </c>
      <c r="L464" s="277">
        <v>2391.65</v>
      </c>
      <c r="M464" s="277">
        <v>6.6250000000000003E-2</v>
      </c>
    </row>
    <row r="465" spans="1:13">
      <c r="A465" s="268">
        <v>455</v>
      </c>
      <c r="B465" s="277" t="s">
        <v>188</v>
      </c>
      <c r="C465" s="277">
        <v>786.95</v>
      </c>
      <c r="D465" s="279">
        <v>793.23333333333323</v>
      </c>
      <c r="E465" s="279">
        <v>775.01666666666642</v>
      </c>
      <c r="F465" s="279">
        <v>763.08333333333314</v>
      </c>
      <c r="G465" s="279">
        <v>744.86666666666633</v>
      </c>
      <c r="H465" s="279">
        <v>805.16666666666652</v>
      </c>
      <c r="I465" s="279">
        <v>823.38333333333344</v>
      </c>
      <c r="J465" s="279">
        <v>835.31666666666661</v>
      </c>
      <c r="K465" s="277">
        <v>811.45</v>
      </c>
      <c r="L465" s="277">
        <v>781.3</v>
      </c>
      <c r="M465" s="277">
        <v>75.912289999999999</v>
      </c>
    </row>
    <row r="466" spans="1:13">
      <c r="A466" s="268">
        <v>456</v>
      </c>
      <c r="B466" s="277" t="s">
        <v>546</v>
      </c>
      <c r="C466" s="277">
        <v>765.75</v>
      </c>
      <c r="D466" s="279">
        <v>767.56666666666661</v>
      </c>
      <c r="E466" s="279">
        <v>761.33333333333326</v>
      </c>
      <c r="F466" s="279">
        <v>756.91666666666663</v>
      </c>
      <c r="G466" s="279">
        <v>750.68333333333328</v>
      </c>
      <c r="H466" s="279">
        <v>771.98333333333323</v>
      </c>
      <c r="I466" s="279">
        <v>778.21666666666658</v>
      </c>
      <c r="J466" s="279">
        <v>782.63333333333321</v>
      </c>
      <c r="K466" s="277">
        <v>773.8</v>
      </c>
      <c r="L466" s="277">
        <v>763.15</v>
      </c>
      <c r="M466" s="277">
        <v>0.34860999999999998</v>
      </c>
    </row>
    <row r="467" spans="1:13">
      <c r="A467" s="268">
        <v>457</v>
      </c>
      <c r="B467" s="277" t="s">
        <v>547</v>
      </c>
      <c r="C467" s="277">
        <v>805.8</v>
      </c>
      <c r="D467" s="279">
        <v>805.06666666666661</v>
      </c>
      <c r="E467" s="279">
        <v>783.13333333333321</v>
      </c>
      <c r="F467" s="279">
        <v>760.46666666666658</v>
      </c>
      <c r="G467" s="279">
        <v>738.53333333333319</v>
      </c>
      <c r="H467" s="279">
        <v>827.73333333333323</v>
      </c>
      <c r="I467" s="279">
        <v>849.66666666666663</v>
      </c>
      <c r="J467" s="279">
        <v>872.33333333333326</v>
      </c>
      <c r="K467" s="277">
        <v>827</v>
      </c>
      <c r="L467" s="277">
        <v>782.4</v>
      </c>
      <c r="M467" s="277">
        <v>3.4396200000000001</v>
      </c>
    </row>
    <row r="468" spans="1:13">
      <c r="A468" s="268">
        <v>458</v>
      </c>
      <c r="B468" s="277" t="s">
        <v>552</v>
      </c>
      <c r="C468" s="277">
        <v>647.85</v>
      </c>
      <c r="D468" s="279">
        <v>647.7166666666667</v>
      </c>
      <c r="E468" s="279">
        <v>635.63333333333344</v>
      </c>
      <c r="F468" s="279">
        <v>623.41666666666674</v>
      </c>
      <c r="G468" s="279">
        <v>611.33333333333348</v>
      </c>
      <c r="H468" s="279">
        <v>659.93333333333339</v>
      </c>
      <c r="I468" s="279">
        <v>672.01666666666665</v>
      </c>
      <c r="J468" s="279">
        <v>684.23333333333335</v>
      </c>
      <c r="K468" s="277">
        <v>659.8</v>
      </c>
      <c r="L468" s="277">
        <v>635.5</v>
      </c>
      <c r="M468" s="277">
        <v>1.1769000000000001</v>
      </c>
    </row>
    <row r="469" spans="1:13">
      <c r="A469" s="268">
        <v>459</v>
      </c>
      <c r="B469" s="277" t="s">
        <v>548</v>
      </c>
      <c r="C469" s="277">
        <v>40.950000000000003</v>
      </c>
      <c r="D469" s="279">
        <v>41.1</v>
      </c>
      <c r="E469" s="279">
        <v>40.200000000000003</v>
      </c>
      <c r="F469" s="279">
        <v>39.450000000000003</v>
      </c>
      <c r="G469" s="279">
        <v>38.550000000000004</v>
      </c>
      <c r="H469" s="279">
        <v>41.85</v>
      </c>
      <c r="I469" s="279">
        <v>42.749999999999993</v>
      </c>
      <c r="J469" s="279">
        <v>43.5</v>
      </c>
      <c r="K469" s="277">
        <v>42</v>
      </c>
      <c r="L469" s="277">
        <v>40.35</v>
      </c>
      <c r="M469" s="277">
        <v>2.0667499999999999</v>
      </c>
    </row>
    <row r="470" spans="1:13">
      <c r="A470" s="268">
        <v>460</v>
      </c>
      <c r="B470" s="277" t="s">
        <v>549</v>
      </c>
      <c r="C470" s="277">
        <v>1139.25</v>
      </c>
      <c r="D470" s="279">
        <v>1141.0833333333333</v>
      </c>
      <c r="E470" s="279">
        <v>1128.1666666666665</v>
      </c>
      <c r="F470" s="279">
        <v>1117.0833333333333</v>
      </c>
      <c r="G470" s="279">
        <v>1104.1666666666665</v>
      </c>
      <c r="H470" s="279">
        <v>1152.1666666666665</v>
      </c>
      <c r="I470" s="279">
        <v>1165.083333333333</v>
      </c>
      <c r="J470" s="279">
        <v>1176.1666666666665</v>
      </c>
      <c r="K470" s="277">
        <v>1154</v>
      </c>
      <c r="L470" s="277">
        <v>1130</v>
      </c>
      <c r="M470" s="277">
        <v>0.37928000000000001</v>
      </c>
    </row>
    <row r="471" spans="1:13">
      <c r="A471" s="268">
        <v>461</v>
      </c>
      <c r="B471" s="277" t="s">
        <v>189</v>
      </c>
      <c r="C471" s="277">
        <v>1182.4000000000001</v>
      </c>
      <c r="D471" s="279">
        <v>1180.6666666666667</v>
      </c>
      <c r="E471" s="279">
        <v>1169.7833333333335</v>
      </c>
      <c r="F471" s="279">
        <v>1157.1666666666667</v>
      </c>
      <c r="G471" s="279">
        <v>1146.2833333333335</v>
      </c>
      <c r="H471" s="279">
        <v>1193.2833333333335</v>
      </c>
      <c r="I471" s="279">
        <v>1204.1666666666667</v>
      </c>
      <c r="J471" s="279">
        <v>1216.7833333333335</v>
      </c>
      <c r="K471" s="277">
        <v>1191.55</v>
      </c>
      <c r="L471" s="277">
        <v>1168.05</v>
      </c>
      <c r="M471" s="277">
        <v>20.193000000000001</v>
      </c>
    </row>
    <row r="472" spans="1:13">
      <c r="A472" s="268">
        <v>462</v>
      </c>
      <c r="B472" s="277" t="s">
        <v>190</v>
      </c>
      <c r="C472" s="277">
        <v>2841.25</v>
      </c>
      <c r="D472" s="279">
        <v>2847.9166666666665</v>
      </c>
      <c r="E472" s="279">
        <v>2817.833333333333</v>
      </c>
      <c r="F472" s="279">
        <v>2794.4166666666665</v>
      </c>
      <c r="G472" s="279">
        <v>2764.333333333333</v>
      </c>
      <c r="H472" s="279">
        <v>2871.333333333333</v>
      </c>
      <c r="I472" s="279">
        <v>2901.4166666666661</v>
      </c>
      <c r="J472" s="279">
        <v>2924.833333333333</v>
      </c>
      <c r="K472" s="277">
        <v>2878</v>
      </c>
      <c r="L472" s="277">
        <v>2824.5</v>
      </c>
      <c r="M472" s="277">
        <v>7.1933699999999998</v>
      </c>
    </row>
    <row r="473" spans="1:13">
      <c r="A473" s="268">
        <v>463</v>
      </c>
      <c r="B473" s="277" t="s">
        <v>191</v>
      </c>
      <c r="C473" s="277">
        <v>332.55</v>
      </c>
      <c r="D473" s="279">
        <v>331.31666666666666</v>
      </c>
      <c r="E473" s="279">
        <v>327.83333333333331</v>
      </c>
      <c r="F473" s="279">
        <v>323.11666666666667</v>
      </c>
      <c r="G473" s="279">
        <v>319.63333333333333</v>
      </c>
      <c r="H473" s="279">
        <v>336.0333333333333</v>
      </c>
      <c r="I473" s="279">
        <v>339.51666666666665</v>
      </c>
      <c r="J473" s="279">
        <v>344.23333333333329</v>
      </c>
      <c r="K473" s="277">
        <v>334.8</v>
      </c>
      <c r="L473" s="277">
        <v>326.60000000000002</v>
      </c>
      <c r="M473" s="277">
        <v>6.7547300000000003</v>
      </c>
    </row>
    <row r="474" spans="1:13">
      <c r="A474" s="268">
        <v>464</v>
      </c>
      <c r="B474" s="277" t="s">
        <v>550</v>
      </c>
      <c r="C474" s="277">
        <v>713.5</v>
      </c>
      <c r="D474" s="279">
        <v>724.26666666666677</v>
      </c>
      <c r="E474" s="279">
        <v>699.23333333333358</v>
      </c>
      <c r="F474" s="279">
        <v>684.96666666666681</v>
      </c>
      <c r="G474" s="279">
        <v>659.93333333333362</v>
      </c>
      <c r="H474" s="279">
        <v>738.53333333333353</v>
      </c>
      <c r="I474" s="279">
        <v>763.56666666666661</v>
      </c>
      <c r="J474" s="279">
        <v>777.83333333333348</v>
      </c>
      <c r="K474" s="277">
        <v>749.3</v>
      </c>
      <c r="L474" s="277">
        <v>710</v>
      </c>
      <c r="M474" s="277">
        <v>5.7500200000000001</v>
      </c>
    </row>
    <row r="475" spans="1:13">
      <c r="A475" s="268">
        <v>465</v>
      </c>
      <c r="B475" s="245" t="s">
        <v>551</v>
      </c>
      <c r="C475" s="277">
        <v>6.8</v>
      </c>
      <c r="D475" s="279">
        <v>6.8</v>
      </c>
      <c r="E475" s="279">
        <v>6.75</v>
      </c>
      <c r="F475" s="279">
        <v>6.7</v>
      </c>
      <c r="G475" s="279">
        <v>6.65</v>
      </c>
      <c r="H475" s="279">
        <v>6.85</v>
      </c>
      <c r="I475" s="279">
        <v>6.8999999999999986</v>
      </c>
      <c r="J475" s="279">
        <v>6.9499999999999993</v>
      </c>
      <c r="K475" s="277">
        <v>6.85</v>
      </c>
      <c r="L475" s="277">
        <v>6.75</v>
      </c>
      <c r="M475" s="277">
        <v>47.310929999999999</v>
      </c>
    </row>
    <row r="476" spans="1:13">
      <c r="A476" s="268">
        <v>466</v>
      </c>
      <c r="B476" s="245" t="s">
        <v>539</v>
      </c>
      <c r="C476" s="277">
        <v>6162.6</v>
      </c>
      <c r="D476" s="279">
        <v>6205.4000000000005</v>
      </c>
      <c r="E476" s="279">
        <v>6077.2000000000007</v>
      </c>
      <c r="F476" s="279">
        <v>5991.8</v>
      </c>
      <c r="G476" s="279">
        <v>5863.6</v>
      </c>
      <c r="H476" s="279">
        <v>6290.8000000000011</v>
      </c>
      <c r="I476" s="279">
        <v>6419</v>
      </c>
      <c r="J476" s="279">
        <v>6504.4000000000015</v>
      </c>
      <c r="K476" s="277">
        <v>6333.6</v>
      </c>
      <c r="L476" s="277">
        <v>6120</v>
      </c>
      <c r="M476" s="277">
        <v>2.2800000000000001E-2</v>
      </c>
    </row>
    <row r="477" spans="1:13">
      <c r="A477" s="268">
        <v>467</v>
      </c>
      <c r="B477" s="245" t="s">
        <v>541</v>
      </c>
      <c r="C477" s="277">
        <v>32.1</v>
      </c>
      <c r="D477" s="279">
        <v>31.633333333333329</v>
      </c>
      <c r="E477" s="279">
        <v>30.766666666666659</v>
      </c>
      <c r="F477" s="279">
        <v>29.43333333333333</v>
      </c>
      <c r="G477" s="279">
        <v>28.566666666666659</v>
      </c>
      <c r="H477" s="279">
        <v>32.966666666666654</v>
      </c>
      <c r="I477" s="279">
        <v>33.833333333333329</v>
      </c>
      <c r="J477" s="279">
        <v>35.166666666666657</v>
      </c>
      <c r="K477" s="277">
        <v>32.5</v>
      </c>
      <c r="L477" s="277">
        <v>30.3</v>
      </c>
      <c r="M477" s="277">
        <v>67.051150000000007</v>
      </c>
    </row>
    <row r="478" spans="1:13">
      <c r="A478" s="268">
        <v>468</v>
      </c>
      <c r="B478" s="245" t="s">
        <v>192</v>
      </c>
      <c r="C478" s="277">
        <v>457.05</v>
      </c>
      <c r="D478" s="279">
        <v>458.95000000000005</v>
      </c>
      <c r="E478" s="279">
        <v>452.30000000000007</v>
      </c>
      <c r="F478" s="279">
        <v>447.55</v>
      </c>
      <c r="G478" s="279">
        <v>440.90000000000003</v>
      </c>
      <c r="H478" s="279">
        <v>463.7000000000001</v>
      </c>
      <c r="I478" s="279">
        <v>470.35000000000008</v>
      </c>
      <c r="J478" s="279">
        <v>475.10000000000014</v>
      </c>
      <c r="K478" s="277">
        <v>465.6</v>
      </c>
      <c r="L478" s="277">
        <v>454.2</v>
      </c>
      <c r="M478" s="277">
        <v>14.369960000000001</v>
      </c>
    </row>
    <row r="479" spans="1:13">
      <c r="A479" s="268">
        <v>469</v>
      </c>
      <c r="B479" s="245" t="s">
        <v>540</v>
      </c>
      <c r="C479" s="277">
        <v>221.65</v>
      </c>
      <c r="D479" s="279">
        <v>224.03333333333333</v>
      </c>
      <c r="E479" s="279">
        <v>218.61666666666667</v>
      </c>
      <c r="F479" s="279">
        <v>215.58333333333334</v>
      </c>
      <c r="G479" s="279">
        <v>210.16666666666669</v>
      </c>
      <c r="H479" s="279">
        <v>227.06666666666666</v>
      </c>
      <c r="I479" s="279">
        <v>232.48333333333335</v>
      </c>
      <c r="J479" s="279">
        <v>235.51666666666665</v>
      </c>
      <c r="K479" s="277">
        <v>229.45</v>
      </c>
      <c r="L479" s="277">
        <v>221</v>
      </c>
      <c r="M479" s="277">
        <v>0.46819</v>
      </c>
    </row>
    <row r="480" spans="1:13">
      <c r="A480" s="268">
        <v>470</v>
      </c>
      <c r="B480" s="245" t="s">
        <v>193</v>
      </c>
      <c r="C480" s="277">
        <v>1038.3499999999999</v>
      </c>
      <c r="D480" s="279">
        <v>1044.5999999999999</v>
      </c>
      <c r="E480" s="279">
        <v>1015.6499999999999</v>
      </c>
      <c r="F480" s="279">
        <v>992.94999999999993</v>
      </c>
      <c r="G480" s="279">
        <v>963.99999999999989</v>
      </c>
      <c r="H480" s="279">
        <v>1067.2999999999997</v>
      </c>
      <c r="I480" s="279">
        <v>1096.2499999999995</v>
      </c>
      <c r="J480" s="279">
        <v>1118.9499999999998</v>
      </c>
      <c r="K480" s="277">
        <v>1073.55</v>
      </c>
      <c r="L480" s="277">
        <v>1021.9</v>
      </c>
      <c r="M480" s="277">
        <v>22.370259999999998</v>
      </c>
    </row>
    <row r="481" spans="1:13">
      <c r="A481" s="268">
        <v>471</v>
      </c>
      <c r="B481" s="245" t="s">
        <v>553</v>
      </c>
      <c r="C481" s="277">
        <v>13.3</v>
      </c>
      <c r="D481" s="279">
        <v>13.316666666666668</v>
      </c>
      <c r="E481" s="279">
        <v>13.133333333333336</v>
      </c>
      <c r="F481" s="277">
        <v>12.966666666666669</v>
      </c>
      <c r="G481" s="279">
        <v>12.783333333333337</v>
      </c>
      <c r="H481" s="279">
        <v>13.483333333333336</v>
      </c>
      <c r="I481" s="277">
        <v>13.66666666666667</v>
      </c>
      <c r="J481" s="279">
        <v>13.833333333333336</v>
      </c>
      <c r="K481" s="279">
        <v>13.5</v>
      </c>
      <c r="L481" s="277">
        <v>13.15</v>
      </c>
      <c r="M481" s="279">
        <v>10.34342</v>
      </c>
    </row>
    <row r="482" spans="1:13">
      <c r="A482" s="268">
        <v>472</v>
      </c>
      <c r="B482" s="245" t="s">
        <v>554</v>
      </c>
      <c r="C482" s="277">
        <v>332.05</v>
      </c>
      <c r="D482" s="279">
        <v>334.26666666666671</v>
      </c>
      <c r="E482" s="279">
        <v>328.38333333333344</v>
      </c>
      <c r="F482" s="277">
        <v>324.71666666666675</v>
      </c>
      <c r="G482" s="279">
        <v>318.83333333333348</v>
      </c>
      <c r="H482" s="279">
        <v>337.93333333333339</v>
      </c>
      <c r="I482" s="277">
        <v>343.81666666666672</v>
      </c>
      <c r="J482" s="279">
        <v>347.48333333333335</v>
      </c>
      <c r="K482" s="279">
        <v>340.15</v>
      </c>
      <c r="L482" s="277">
        <v>330.6</v>
      </c>
      <c r="M482" s="279">
        <v>0.73994000000000004</v>
      </c>
    </row>
    <row r="483" spans="1:13">
      <c r="A483" s="268">
        <v>473</v>
      </c>
      <c r="B483" s="245" t="s">
        <v>194</v>
      </c>
      <c r="C483" s="245">
        <v>222.7</v>
      </c>
      <c r="D483" s="289">
        <v>225.36666666666667</v>
      </c>
      <c r="E483" s="289">
        <v>219.33333333333334</v>
      </c>
      <c r="F483" s="289">
        <v>215.96666666666667</v>
      </c>
      <c r="G483" s="289">
        <v>209.93333333333334</v>
      </c>
      <c r="H483" s="289">
        <v>228.73333333333335</v>
      </c>
      <c r="I483" s="289">
        <v>234.76666666666665</v>
      </c>
      <c r="J483" s="289">
        <v>238.13333333333335</v>
      </c>
      <c r="K483" s="289">
        <v>231.4</v>
      </c>
      <c r="L483" s="289">
        <v>222</v>
      </c>
      <c r="M483" s="289">
        <v>8.6941500000000005</v>
      </c>
    </row>
    <row r="484" spans="1:13">
      <c r="A484" s="268">
        <v>474</v>
      </c>
      <c r="B484" s="245" t="s">
        <v>3098</v>
      </c>
      <c r="C484" s="245">
        <v>33.9</v>
      </c>
      <c r="D484" s="289">
        <v>33.9</v>
      </c>
      <c r="E484" s="289">
        <v>33.599999999999994</v>
      </c>
      <c r="F484" s="289">
        <v>33.299999999999997</v>
      </c>
      <c r="G484" s="289">
        <v>32.999999999999993</v>
      </c>
      <c r="H484" s="289">
        <v>34.199999999999996</v>
      </c>
      <c r="I484" s="289">
        <v>34.499999999999993</v>
      </c>
      <c r="J484" s="289">
        <v>34.799999999999997</v>
      </c>
      <c r="K484" s="289">
        <v>34.200000000000003</v>
      </c>
      <c r="L484" s="289">
        <v>33.6</v>
      </c>
      <c r="M484" s="289">
        <v>5.1821799999999998</v>
      </c>
    </row>
    <row r="485" spans="1:13">
      <c r="A485" s="268">
        <v>475</v>
      </c>
      <c r="B485" s="245" t="s">
        <v>195</v>
      </c>
      <c r="C485" s="289">
        <v>3968.95</v>
      </c>
      <c r="D485" s="289">
        <v>3978.6166666666668</v>
      </c>
      <c r="E485" s="289">
        <v>3933.8333333333335</v>
      </c>
      <c r="F485" s="289">
        <v>3898.7166666666667</v>
      </c>
      <c r="G485" s="289">
        <v>3853.9333333333334</v>
      </c>
      <c r="H485" s="289">
        <v>4013.7333333333336</v>
      </c>
      <c r="I485" s="289">
        <v>4058.5166666666664</v>
      </c>
      <c r="J485" s="289">
        <v>4093.6333333333337</v>
      </c>
      <c r="K485" s="289">
        <v>4023.4</v>
      </c>
      <c r="L485" s="289">
        <v>3943.5</v>
      </c>
      <c r="M485" s="289">
        <v>4.47295</v>
      </c>
    </row>
    <row r="486" spans="1:13">
      <c r="A486" s="268">
        <v>476</v>
      </c>
      <c r="B486" s="245" t="s">
        <v>196</v>
      </c>
      <c r="C486" s="289">
        <v>27.5</v>
      </c>
      <c r="D486" s="289">
        <v>27.5</v>
      </c>
      <c r="E486" s="289">
        <v>27.2</v>
      </c>
      <c r="F486" s="289">
        <v>26.9</v>
      </c>
      <c r="G486" s="289">
        <v>26.599999999999998</v>
      </c>
      <c r="H486" s="289">
        <v>27.8</v>
      </c>
      <c r="I486" s="289">
        <v>28.099999999999998</v>
      </c>
      <c r="J486" s="289">
        <v>28.400000000000002</v>
      </c>
      <c r="K486" s="289">
        <v>27.8</v>
      </c>
      <c r="L486" s="289">
        <v>27.2</v>
      </c>
      <c r="M486" s="289">
        <v>24.900300000000001</v>
      </c>
    </row>
    <row r="487" spans="1:13">
      <c r="A487" s="268">
        <v>477</v>
      </c>
      <c r="B487" s="245" t="s">
        <v>197</v>
      </c>
      <c r="C487" s="289">
        <v>530.54999999999995</v>
      </c>
      <c r="D487" s="289">
        <v>529.2833333333333</v>
      </c>
      <c r="E487" s="289">
        <v>521.56666666666661</v>
      </c>
      <c r="F487" s="289">
        <v>512.58333333333326</v>
      </c>
      <c r="G487" s="289">
        <v>504.86666666666656</v>
      </c>
      <c r="H487" s="289">
        <v>538.26666666666665</v>
      </c>
      <c r="I487" s="289">
        <v>545.98333333333335</v>
      </c>
      <c r="J487" s="289">
        <v>554.9666666666667</v>
      </c>
      <c r="K487" s="289">
        <v>537</v>
      </c>
      <c r="L487" s="289">
        <v>520.29999999999995</v>
      </c>
      <c r="M487" s="289">
        <v>40.366480000000003</v>
      </c>
    </row>
    <row r="488" spans="1:13">
      <c r="A488" s="268">
        <v>478</v>
      </c>
      <c r="B488" s="245" t="s">
        <v>560</v>
      </c>
      <c r="C488" s="289">
        <v>1808.1</v>
      </c>
      <c r="D488" s="289">
        <v>1822.0333333333335</v>
      </c>
      <c r="E488" s="289">
        <v>1781.0666666666671</v>
      </c>
      <c r="F488" s="289">
        <v>1754.0333333333335</v>
      </c>
      <c r="G488" s="289">
        <v>1713.0666666666671</v>
      </c>
      <c r="H488" s="289">
        <v>1849.0666666666671</v>
      </c>
      <c r="I488" s="289">
        <v>1890.0333333333338</v>
      </c>
      <c r="J488" s="289">
        <v>1917.0666666666671</v>
      </c>
      <c r="K488" s="289">
        <v>1863</v>
      </c>
      <c r="L488" s="289">
        <v>1795</v>
      </c>
      <c r="M488" s="289">
        <v>0.12539</v>
      </c>
    </row>
    <row r="489" spans="1:13">
      <c r="A489" s="268">
        <v>479</v>
      </c>
      <c r="B489" s="245" t="s">
        <v>561</v>
      </c>
      <c r="C489" s="289">
        <v>26.3</v>
      </c>
      <c r="D489" s="289">
        <v>26.350000000000005</v>
      </c>
      <c r="E489" s="289">
        <v>26.050000000000011</v>
      </c>
      <c r="F489" s="289">
        <v>25.800000000000008</v>
      </c>
      <c r="G489" s="289">
        <v>25.500000000000014</v>
      </c>
      <c r="H489" s="289">
        <v>26.600000000000009</v>
      </c>
      <c r="I489" s="289">
        <v>26.9</v>
      </c>
      <c r="J489" s="289">
        <v>27.150000000000006</v>
      </c>
      <c r="K489" s="289">
        <v>26.65</v>
      </c>
      <c r="L489" s="289">
        <v>26.1</v>
      </c>
      <c r="M489" s="289">
        <v>18.95797</v>
      </c>
    </row>
    <row r="490" spans="1:13">
      <c r="A490" s="268">
        <v>480</v>
      </c>
      <c r="B490" s="245" t="s">
        <v>285</v>
      </c>
      <c r="C490" s="289">
        <v>321.8</v>
      </c>
      <c r="D490" s="289">
        <v>323.90000000000003</v>
      </c>
      <c r="E490" s="289">
        <v>317.90000000000009</v>
      </c>
      <c r="F490" s="289">
        <v>314.00000000000006</v>
      </c>
      <c r="G490" s="289">
        <v>308.00000000000011</v>
      </c>
      <c r="H490" s="289">
        <v>327.80000000000007</v>
      </c>
      <c r="I490" s="289">
        <v>333.79999999999995</v>
      </c>
      <c r="J490" s="289">
        <v>337.70000000000005</v>
      </c>
      <c r="K490" s="289">
        <v>329.9</v>
      </c>
      <c r="L490" s="289">
        <v>320</v>
      </c>
      <c r="M490" s="289">
        <v>1.1171199999999999</v>
      </c>
    </row>
    <row r="491" spans="1:13">
      <c r="A491" s="268">
        <v>481</v>
      </c>
      <c r="B491" s="245" t="s">
        <v>563</v>
      </c>
      <c r="C491" s="289">
        <v>713.55</v>
      </c>
      <c r="D491" s="289">
        <v>719.21666666666658</v>
      </c>
      <c r="E491" s="289">
        <v>704.88333333333321</v>
      </c>
      <c r="F491" s="289">
        <v>696.21666666666658</v>
      </c>
      <c r="G491" s="289">
        <v>681.88333333333321</v>
      </c>
      <c r="H491" s="289">
        <v>727.88333333333321</v>
      </c>
      <c r="I491" s="289">
        <v>742.21666666666647</v>
      </c>
      <c r="J491" s="289">
        <v>750.88333333333321</v>
      </c>
      <c r="K491" s="289">
        <v>733.55</v>
      </c>
      <c r="L491" s="289">
        <v>710.55</v>
      </c>
      <c r="M491" s="289">
        <v>0.94552000000000003</v>
      </c>
    </row>
    <row r="492" spans="1:13">
      <c r="A492" s="268">
        <v>482</v>
      </c>
      <c r="B492" s="245" t="s">
        <v>564</v>
      </c>
      <c r="C492" s="289">
        <v>1449.2</v>
      </c>
      <c r="D492" s="289">
        <v>1455.4333333333332</v>
      </c>
      <c r="E492" s="289">
        <v>1435.8666666666663</v>
      </c>
      <c r="F492" s="289">
        <v>1422.5333333333331</v>
      </c>
      <c r="G492" s="289">
        <v>1402.9666666666662</v>
      </c>
      <c r="H492" s="289">
        <v>1468.7666666666664</v>
      </c>
      <c r="I492" s="289">
        <v>1488.3333333333335</v>
      </c>
      <c r="J492" s="289">
        <v>1501.6666666666665</v>
      </c>
      <c r="K492" s="289">
        <v>1475</v>
      </c>
      <c r="L492" s="289">
        <v>1442.1</v>
      </c>
      <c r="M492" s="289">
        <v>0.64215</v>
      </c>
    </row>
    <row r="493" spans="1:13">
      <c r="A493" s="268">
        <v>483</v>
      </c>
      <c r="B493" s="245" t="s">
        <v>2780</v>
      </c>
      <c r="C493" s="289">
        <v>958.65</v>
      </c>
      <c r="D493" s="289">
        <v>961.55000000000007</v>
      </c>
      <c r="E493" s="289">
        <v>948.10000000000014</v>
      </c>
      <c r="F493" s="289">
        <v>937.55000000000007</v>
      </c>
      <c r="G493" s="289">
        <v>924.10000000000014</v>
      </c>
      <c r="H493" s="289">
        <v>972.10000000000014</v>
      </c>
      <c r="I493" s="289">
        <v>985.55000000000018</v>
      </c>
      <c r="J493" s="289">
        <v>996.10000000000014</v>
      </c>
      <c r="K493" s="289">
        <v>975</v>
      </c>
      <c r="L493" s="289">
        <v>951</v>
      </c>
      <c r="M493" s="289">
        <v>1.9650000000000001E-2</v>
      </c>
    </row>
    <row r="494" spans="1:13">
      <c r="A494" s="268">
        <v>484</v>
      </c>
      <c r="B494" s="245" t="s">
        <v>284</v>
      </c>
      <c r="C494" s="289">
        <v>175.4</v>
      </c>
      <c r="D494" s="289">
        <v>175.45000000000002</v>
      </c>
      <c r="E494" s="289">
        <v>173.60000000000002</v>
      </c>
      <c r="F494" s="289">
        <v>171.8</v>
      </c>
      <c r="G494" s="289">
        <v>169.95000000000002</v>
      </c>
      <c r="H494" s="289">
        <v>177.25000000000003</v>
      </c>
      <c r="I494" s="289">
        <v>179.1</v>
      </c>
      <c r="J494" s="289">
        <v>180.90000000000003</v>
      </c>
      <c r="K494" s="289">
        <v>177.3</v>
      </c>
      <c r="L494" s="289">
        <v>173.65</v>
      </c>
      <c r="M494" s="289">
        <v>2.58588</v>
      </c>
    </row>
    <row r="495" spans="1:13">
      <c r="A495" s="268">
        <v>485</v>
      </c>
      <c r="B495" s="245" t="s">
        <v>565</v>
      </c>
      <c r="C495" s="289">
        <v>1287.05</v>
      </c>
      <c r="D495" s="289">
        <v>1260.2166666666667</v>
      </c>
      <c r="E495" s="289">
        <v>1213.4333333333334</v>
      </c>
      <c r="F495" s="289">
        <v>1139.8166666666666</v>
      </c>
      <c r="G495" s="289">
        <v>1093.0333333333333</v>
      </c>
      <c r="H495" s="289">
        <v>1333.8333333333335</v>
      </c>
      <c r="I495" s="289">
        <v>1380.6166666666668</v>
      </c>
      <c r="J495" s="289">
        <v>1454.2333333333336</v>
      </c>
      <c r="K495" s="289">
        <v>1307</v>
      </c>
      <c r="L495" s="289">
        <v>1186.5999999999999</v>
      </c>
      <c r="M495" s="289">
        <v>7.8189799999999998</v>
      </c>
    </row>
    <row r="496" spans="1:13">
      <c r="A496" s="268">
        <v>486</v>
      </c>
      <c r="B496" s="245" t="s">
        <v>556</v>
      </c>
      <c r="C496" s="289">
        <v>317.7</v>
      </c>
      <c r="D496" s="289">
        <v>320.0333333333333</v>
      </c>
      <c r="E496" s="289">
        <v>314.36666666666662</v>
      </c>
      <c r="F496" s="289">
        <v>311.0333333333333</v>
      </c>
      <c r="G496" s="289">
        <v>305.36666666666662</v>
      </c>
      <c r="H496" s="289">
        <v>323.36666666666662</v>
      </c>
      <c r="I496" s="289">
        <v>329.03333333333336</v>
      </c>
      <c r="J496" s="289">
        <v>332.36666666666662</v>
      </c>
      <c r="K496" s="289">
        <v>325.7</v>
      </c>
      <c r="L496" s="289">
        <v>316.7</v>
      </c>
      <c r="M496" s="289">
        <v>4.2940500000000004</v>
      </c>
    </row>
    <row r="497" spans="1:13">
      <c r="A497" s="268">
        <v>487</v>
      </c>
      <c r="B497" s="245" t="s">
        <v>555</v>
      </c>
      <c r="C497" s="289">
        <v>2097.85</v>
      </c>
      <c r="D497" s="289">
        <v>2098.6166666666668</v>
      </c>
      <c r="E497" s="289">
        <v>2079.2333333333336</v>
      </c>
      <c r="F497" s="289">
        <v>2060.6166666666668</v>
      </c>
      <c r="G497" s="289">
        <v>2041.2333333333336</v>
      </c>
      <c r="H497" s="289">
        <v>2117.2333333333336</v>
      </c>
      <c r="I497" s="289">
        <v>2136.6166666666668</v>
      </c>
      <c r="J497" s="289">
        <v>2155.2333333333336</v>
      </c>
      <c r="K497" s="289">
        <v>2118</v>
      </c>
      <c r="L497" s="289">
        <v>2080</v>
      </c>
      <c r="M497" s="289">
        <v>0.13783000000000001</v>
      </c>
    </row>
    <row r="498" spans="1:13">
      <c r="A498" s="268">
        <v>488</v>
      </c>
      <c r="B498" s="245" t="s">
        <v>199</v>
      </c>
      <c r="C498" s="289">
        <v>693.65</v>
      </c>
      <c r="D498" s="289">
        <v>691.81666666666661</v>
      </c>
      <c r="E498" s="289">
        <v>684.88333333333321</v>
      </c>
      <c r="F498" s="289">
        <v>676.11666666666656</v>
      </c>
      <c r="G498" s="289">
        <v>669.18333333333317</v>
      </c>
      <c r="H498" s="289">
        <v>700.58333333333326</v>
      </c>
      <c r="I498" s="289">
        <v>707.51666666666665</v>
      </c>
      <c r="J498" s="289">
        <v>716.2833333333333</v>
      </c>
      <c r="K498" s="289">
        <v>698.75</v>
      </c>
      <c r="L498" s="289">
        <v>683.05</v>
      </c>
      <c r="M498" s="289">
        <v>19.706790000000002</v>
      </c>
    </row>
    <row r="499" spans="1:13">
      <c r="A499" s="268">
        <v>489</v>
      </c>
      <c r="B499" s="245" t="s">
        <v>557</v>
      </c>
      <c r="C499" s="289">
        <v>168.3</v>
      </c>
      <c r="D499" s="289">
        <v>166.01666666666668</v>
      </c>
      <c r="E499" s="289">
        <v>162.73333333333335</v>
      </c>
      <c r="F499" s="289">
        <v>157.16666666666666</v>
      </c>
      <c r="G499" s="289">
        <v>153.88333333333333</v>
      </c>
      <c r="H499" s="289">
        <v>171.58333333333337</v>
      </c>
      <c r="I499" s="289">
        <v>174.86666666666673</v>
      </c>
      <c r="J499" s="289">
        <v>180.43333333333339</v>
      </c>
      <c r="K499" s="289">
        <v>169.3</v>
      </c>
      <c r="L499" s="289">
        <v>160.44999999999999</v>
      </c>
      <c r="M499" s="289">
        <v>2.0745900000000002</v>
      </c>
    </row>
    <row r="500" spans="1:13">
      <c r="A500" s="268">
        <v>490</v>
      </c>
      <c r="B500" s="245" t="s">
        <v>558</v>
      </c>
      <c r="C500" s="289">
        <v>3624.35</v>
      </c>
      <c r="D500" s="289">
        <v>3606.4500000000003</v>
      </c>
      <c r="E500" s="289">
        <v>3532.9000000000005</v>
      </c>
      <c r="F500" s="289">
        <v>3441.4500000000003</v>
      </c>
      <c r="G500" s="289">
        <v>3367.9000000000005</v>
      </c>
      <c r="H500" s="289">
        <v>3697.9000000000005</v>
      </c>
      <c r="I500" s="289">
        <v>3771.4500000000007</v>
      </c>
      <c r="J500" s="289">
        <v>3862.9000000000005</v>
      </c>
      <c r="K500" s="289">
        <v>3680</v>
      </c>
      <c r="L500" s="289">
        <v>3515</v>
      </c>
      <c r="M500" s="289">
        <v>0.14657000000000001</v>
      </c>
    </row>
    <row r="501" spans="1:13">
      <c r="A501" s="268">
        <v>491</v>
      </c>
      <c r="B501" s="245" t="s">
        <v>562</v>
      </c>
      <c r="C501" s="289">
        <v>792.95</v>
      </c>
      <c r="D501" s="289">
        <v>795.2166666666667</v>
      </c>
      <c r="E501" s="289">
        <v>770.43333333333339</v>
      </c>
      <c r="F501" s="289">
        <v>747.91666666666674</v>
      </c>
      <c r="G501" s="289">
        <v>723.13333333333344</v>
      </c>
      <c r="H501" s="289">
        <v>817.73333333333335</v>
      </c>
      <c r="I501" s="289">
        <v>842.51666666666665</v>
      </c>
      <c r="J501" s="289">
        <v>865.0333333333333</v>
      </c>
      <c r="K501" s="289">
        <v>820</v>
      </c>
      <c r="L501" s="289">
        <v>772.7</v>
      </c>
      <c r="M501" s="289">
        <v>0.18523000000000001</v>
      </c>
    </row>
    <row r="502" spans="1:13">
      <c r="A502" s="268">
        <v>492</v>
      </c>
      <c r="B502" s="245" t="s">
        <v>566</v>
      </c>
      <c r="C502" s="289">
        <v>6010.85</v>
      </c>
      <c r="D502" s="289">
        <v>5988.6333333333341</v>
      </c>
      <c r="E502" s="289">
        <v>5802.2666666666682</v>
      </c>
      <c r="F502" s="289">
        <v>5593.6833333333343</v>
      </c>
      <c r="G502" s="289">
        <v>5407.3166666666684</v>
      </c>
      <c r="H502" s="289">
        <v>6197.2166666666681</v>
      </c>
      <c r="I502" s="289">
        <v>6383.5833333333348</v>
      </c>
      <c r="J502" s="289">
        <v>6592.1666666666679</v>
      </c>
      <c r="K502" s="289">
        <v>6175</v>
      </c>
      <c r="L502" s="289">
        <v>5780.05</v>
      </c>
      <c r="M502" s="289">
        <v>0.33084999999999998</v>
      </c>
    </row>
    <row r="503" spans="1:13">
      <c r="A503" s="268">
        <v>493</v>
      </c>
      <c r="B503" s="245" t="s">
        <v>567</v>
      </c>
      <c r="C503" s="289">
        <v>110.85</v>
      </c>
      <c r="D503" s="289">
        <v>110</v>
      </c>
      <c r="E503" s="289">
        <v>107.85</v>
      </c>
      <c r="F503" s="289">
        <v>104.85</v>
      </c>
      <c r="G503" s="289">
        <v>102.69999999999999</v>
      </c>
      <c r="H503" s="289">
        <v>113</v>
      </c>
      <c r="I503" s="289">
        <v>115.15</v>
      </c>
      <c r="J503" s="289">
        <v>118.15</v>
      </c>
      <c r="K503" s="289">
        <v>112.15</v>
      </c>
      <c r="L503" s="289">
        <v>107</v>
      </c>
      <c r="M503" s="289">
        <v>8.2038799999999998</v>
      </c>
    </row>
    <row r="504" spans="1:13">
      <c r="A504" s="268">
        <v>494</v>
      </c>
      <c r="B504" s="245" t="s">
        <v>568</v>
      </c>
      <c r="C504" s="289">
        <v>59.8</v>
      </c>
      <c r="D504" s="289">
        <v>59.683333333333337</v>
      </c>
      <c r="E504" s="289">
        <v>58.866666666666674</v>
      </c>
      <c r="F504" s="289">
        <v>57.933333333333337</v>
      </c>
      <c r="G504" s="289">
        <v>57.116666666666674</v>
      </c>
      <c r="H504" s="289">
        <v>60.616666666666674</v>
      </c>
      <c r="I504" s="289">
        <v>61.433333333333337</v>
      </c>
      <c r="J504" s="289">
        <v>62.366666666666674</v>
      </c>
      <c r="K504" s="289">
        <v>60.5</v>
      </c>
      <c r="L504" s="289">
        <v>58.75</v>
      </c>
      <c r="M504" s="289">
        <v>9.1640499999999996</v>
      </c>
    </row>
    <row r="505" spans="1:13">
      <c r="A505" s="268">
        <v>495</v>
      </c>
      <c r="B505" s="245" t="s">
        <v>2851</v>
      </c>
      <c r="C505" s="289">
        <v>395.85</v>
      </c>
      <c r="D505" s="289">
        <v>400.0333333333333</v>
      </c>
      <c r="E505" s="289">
        <v>388.81666666666661</v>
      </c>
      <c r="F505" s="289">
        <v>381.7833333333333</v>
      </c>
      <c r="G505" s="289">
        <v>370.56666666666661</v>
      </c>
      <c r="H505" s="289">
        <v>407.06666666666661</v>
      </c>
      <c r="I505" s="289">
        <v>418.2833333333333</v>
      </c>
      <c r="J505" s="289">
        <v>425.31666666666661</v>
      </c>
      <c r="K505" s="289">
        <v>411.25</v>
      </c>
      <c r="L505" s="289">
        <v>393</v>
      </c>
      <c r="M505" s="289">
        <v>0.72663999999999995</v>
      </c>
    </row>
    <row r="506" spans="1:13">
      <c r="A506" s="268">
        <v>496</v>
      </c>
      <c r="B506" s="245" t="s">
        <v>569</v>
      </c>
      <c r="C506" s="289">
        <v>2178</v>
      </c>
      <c r="D506" s="289">
        <v>2194.5166666666669</v>
      </c>
      <c r="E506" s="289">
        <v>2149.1833333333338</v>
      </c>
      <c r="F506" s="289">
        <v>2120.3666666666668</v>
      </c>
      <c r="G506" s="289">
        <v>2075.0333333333338</v>
      </c>
      <c r="H506" s="289">
        <v>2223.3333333333339</v>
      </c>
      <c r="I506" s="289">
        <v>2268.666666666667</v>
      </c>
      <c r="J506" s="289">
        <v>2297.483333333334</v>
      </c>
      <c r="K506" s="289">
        <v>2239.85</v>
      </c>
      <c r="L506" s="289">
        <v>2165.6999999999998</v>
      </c>
      <c r="M506" s="289">
        <v>0.57613999999999999</v>
      </c>
    </row>
    <row r="507" spans="1:13">
      <c r="A507" s="268">
        <v>497</v>
      </c>
      <c r="B507" s="245" t="s">
        <v>200</v>
      </c>
      <c r="C507" s="289">
        <v>311.7</v>
      </c>
      <c r="D507" s="289">
        <v>311.86666666666662</v>
      </c>
      <c r="E507" s="289">
        <v>307.03333333333325</v>
      </c>
      <c r="F507" s="289">
        <v>302.36666666666662</v>
      </c>
      <c r="G507" s="289">
        <v>297.53333333333325</v>
      </c>
      <c r="H507" s="289">
        <v>316.53333333333325</v>
      </c>
      <c r="I507" s="289">
        <v>321.36666666666662</v>
      </c>
      <c r="J507" s="289">
        <v>326.03333333333325</v>
      </c>
      <c r="K507" s="289">
        <v>316.7</v>
      </c>
      <c r="L507" s="289">
        <v>307.2</v>
      </c>
      <c r="M507" s="289">
        <v>268.11653000000001</v>
      </c>
    </row>
    <row r="508" spans="1:13">
      <c r="A508" s="268">
        <v>498</v>
      </c>
      <c r="B508" s="245" t="s">
        <v>570</v>
      </c>
      <c r="C508" s="289">
        <v>296.14999999999998</v>
      </c>
      <c r="D508" s="289">
        <v>297.40000000000003</v>
      </c>
      <c r="E508" s="289">
        <v>293.75000000000006</v>
      </c>
      <c r="F508" s="289">
        <v>291.35000000000002</v>
      </c>
      <c r="G508" s="289">
        <v>287.70000000000005</v>
      </c>
      <c r="H508" s="289">
        <v>299.80000000000007</v>
      </c>
      <c r="I508" s="289">
        <v>303.45000000000005</v>
      </c>
      <c r="J508" s="289">
        <v>305.85000000000008</v>
      </c>
      <c r="K508" s="289">
        <v>301.05</v>
      </c>
      <c r="L508" s="289">
        <v>295</v>
      </c>
      <c r="M508" s="289">
        <v>2.20004</v>
      </c>
    </row>
    <row r="509" spans="1:13">
      <c r="A509" s="268">
        <v>499</v>
      </c>
      <c r="B509" s="245" t="s">
        <v>202</v>
      </c>
      <c r="C509" s="289">
        <v>221.1</v>
      </c>
      <c r="D509" s="289">
        <v>220.33333333333334</v>
      </c>
      <c r="E509" s="289">
        <v>216.01666666666668</v>
      </c>
      <c r="F509" s="289">
        <v>210.93333333333334</v>
      </c>
      <c r="G509" s="289">
        <v>206.61666666666667</v>
      </c>
      <c r="H509" s="289">
        <v>225.41666666666669</v>
      </c>
      <c r="I509" s="289">
        <v>229.73333333333335</v>
      </c>
      <c r="J509" s="289">
        <v>234.81666666666669</v>
      </c>
      <c r="K509" s="289">
        <v>224.65</v>
      </c>
      <c r="L509" s="289">
        <v>215.25</v>
      </c>
      <c r="M509" s="289">
        <v>380.33703000000003</v>
      </c>
    </row>
    <row r="510" spans="1:13">
      <c r="A510" s="268">
        <v>500</v>
      </c>
      <c r="B510" s="245" t="s">
        <v>571</v>
      </c>
      <c r="C510" s="289">
        <v>191.75</v>
      </c>
      <c r="D510" s="289">
        <v>191.35</v>
      </c>
      <c r="E510" s="289">
        <v>186.39999999999998</v>
      </c>
      <c r="F510" s="289">
        <v>181.04999999999998</v>
      </c>
      <c r="G510" s="289">
        <v>176.09999999999997</v>
      </c>
      <c r="H510" s="289">
        <v>196.7</v>
      </c>
      <c r="I510" s="289">
        <v>201.64999999999998</v>
      </c>
      <c r="J510" s="289">
        <v>207</v>
      </c>
      <c r="K510" s="289">
        <v>196.3</v>
      </c>
      <c r="L510" s="289">
        <v>186</v>
      </c>
      <c r="M510" s="289">
        <v>3.2608000000000001</v>
      </c>
    </row>
    <row r="511" spans="1:13">
      <c r="A511" s="268"/>
      <c r="B511" s="245" t="s">
        <v>572</v>
      </c>
      <c r="C511" s="289">
        <v>1869.45</v>
      </c>
      <c r="D511" s="289">
        <v>1871.1333333333332</v>
      </c>
      <c r="E511" s="289">
        <v>1832.1666666666665</v>
      </c>
      <c r="F511" s="289">
        <v>1794.8833333333332</v>
      </c>
      <c r="G511" s="289">
        <v>1755.9166666666665</v>
      </c>
      <c r="H511" s="289">
        <v>1908.4166666666665</v>
      </c>
      <c r="I511" s="289">
        <v>1947.3833333333332</v>
      </c>
      <c r="J511" s="289">
        <v>1984.6666666666665</v>
      </c>
      <c r="K511" s="289">
        <v>1910.1</v>
      </c>
      <c r="L511" s="289">
        <v>1833.85</v>
      </c>
      <c r="M511" s="289">
        <v>1.1143000000000001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4" sqref="H14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53"/>
      <c r="B5" s="553"/>
      <c r="C5" s="554"/>
      <c r="D5" s="554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55" t="s">
        <v>574</v>
      </c>
      <c r="C7" s="555"/>
      <c r="D7" s="262">
        <f>Main!B10</f>
        <v>44092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44091</v>
      </c>
      <c r="B10" s="267">
        <v>542627</v>
      </c>
      <c r="C10" s="268" t="s">
        <v>3789</v>
      </c>
      <c r="D10" s="268" t="s">
        <v>3790</v>
      </c>
      <c r="E10" s="268" t="s">
        <v>583</v>
      </c>
      <c r="F10" s="381">
        <v>19017</v>
      </c>
      <c r="G10" s="267">
        <v>8.7899999999999991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44091</v>
      </c>
      <c r="B11" s="267">
        <v>539800</v>
      </c>
      <c r="C11" s="268" t="s">
        <v>3791</v>
      </c>
      <c r="D11" s="268" t="s">
        <v>3792</v>
      </c>
      <c r="E11" s="268" t="s">
        <v>583</v>
      </c>
      <c r="F11" s="381">
        <v>130426</v>
      </c>
      <c r="G11" s="267">
        <v>55.98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44091</v>
      </c>
      <c r="B12" s="267">
        <v>539800</v>
      </c>
      <c r="C12" s="268" t="s">
        <v>3791</v>
      </c>
      <c r="D12" s="268" t="s">
        <v>3792</v>
      </c>
      <c r="E12" s="268" t="s">
        <v>584</v>
      </c>
      <c r="F12" s="381">
        <v>120426</v>
      </c>
      <c r="G12" s="267">
        <v>56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44091</v>
      </c>
      <c r="B13" s="267">
        <v>536751</v>
      </c>
      <c r="C13" s="268" t="s">
        <v>3793</v>
      </c>
      <c r="D13" s="268" t="s">
        <v>3794</v>
      </c>
      <c r="E13" s="268" t="s">
        <v>584</v>
      </c>
      <c r="F13" s="381">
        <v>183846</v>
      </c>
      <c r="G13" s="267">
        <v>0.38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44091</v>
      </c>
      <c r="B14" s="267">
        <v>539216</v>
      </c>
      <c r="C14" s="268" t="s">
        <v>3795</v>
      </c>
      <c r="D14" s="268" t="s">
        <v>3796</v>
      </c>
      <c r="E14" s="268" t="s">
        <v>584</v>
      </c>
      <c r="F14" s="381">
        <v>90000</v>
      </c>
      <c r="G14" s="267">
        <v>44.12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44091</v>
      </c>
      <c r="B15" s="267">
        <v>539216</v>
      </c>
      <c r="C15" s="268" t="s">
        <v>3795</v>
      </c>
      <c r="D15" s="268" t="s">
        <v>3776</v>
      </c>
      <c r="E15" s="268" t="s">
        <v>584</v>
      </c>
      <c r="F15" s="381">
        <v>93000</v>
      </c>
      <c r="G15" s="267">
        <v>43.87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44091</v>
      </c>
      <c r="B16" s="267">
        <v>539216</v>
      </c>
      <c r="C16" s="268" t="s">
        <v>3795</v>
      </c>
      <c r="D16" s="268" t="s">
        <v>3797</v>
      </c>
      <c r="E16" s="268" t="s">
        <v>584</v>
      </c>
      <c r="F16" s="381">
        <v>117000</v>
      </c>
      <c r="G16" s="267">
        <v>44.02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44091</v>
      </c>
      <c r="B17" s="267">
        <v>543227</v>
      </c>
      <c r="C17" s="268" t="s">
        <v>3798</v>
      </c>
      <c r="D17" s="268" t="s">
        <v>3799</v>
      </c>
      <c r="E17" s="268" t="s">
        <v>583</v>
      </c>
      <c r="F17" s="381">
        <v>1059110</v>
      </c>
      <c r="G17" s="267">
        <v>376.14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44091</v>
      </c>
      <c r="B18" s="267">
        <v>543227</v>
      </c>
      <c r="C18" s="268" t="s">
        <v>3798</v>
      </c>
      <c r="D18" s="268" t="s">
        <v>3799</v>
      </c>
      <c r="E18" s="268" t="s">
        <v>584</v>
      </c>
      <c r="F18" s="381">
        <v>821726</v>
      </c>
      <c r="G18" s="267">
        <v>376.07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44091</v>
      </c>
      <c r="B19" s="267">
        <v>543227</v>
      </c>
      <c r="C19" s="268" t="s">
        <v>3798</v>
      </c>
      <c r="D19" s="268" t="s">
        <v>3800</v>
      </c>
      <c r="E19" s="268" t="s">
        <v>583</v>
      </c>
      <c r="F19" s="381">
        <v>878249</v>
      </c>
      <c r="G19" s="267">
        <v>378.62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44091</v>
      </c>
      <c r="B20" s="267">
        <v>543227</v>
      </c>
      <c r="C20" s="268" t="s">
        <v>3798</v>
      </c>
      <c r="D20" s="268" t="s">
        <v>3800</v>
      </c>
      <c r="E20" s="268" t="s">
        <v>584</v>
      </c>
      <c r="F20" s="381">
        <v>664386</v>
      </c>
      <c r="G20" s="267">
        <v>375.04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44091</v>
      </c>
      <c r="B21" s="267">
        <v>532467</v>
      </c>
      <c r="C21" s="268" t="s">
        <v>3773</v>
      </c>
      <c r="D21" s="268" t="s">
        <v>3775</v>
      </c>
      <c r="E21" s="268" t="s">
        <v>584</v>
      </c>
      <c r="F21" s="381">
        <v>140000</v>
      </c>
      <c r="G21" s="267">
        <v>0.57999999999999996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44091</v>
      </c>
      <c r="B22" s="267">
        <v>532467</v>
      </c>
      <c r="C22" s="268" t="s">
        <v>3773</v>
      </c>
      <c r="D22" s="268" t="s">
        <v>3774</v>
      </c>
      <c r="E22" s="268" t="s">
        <v>583</v>
      </c>
      <c r="F22" s="381">
        <v>141205</v>
      </c>
      <c r="G22" s="267">
        <v>0.57999999999999996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44091</v>
      </c>
      <c r="B23" s="267">
        <v>540192</v>
      </c>
      <c r="C23" s="268" t="s">
        <v>3801</v>
      </c>
      <c r="D23" s="268" t="s">
        <v>3802</v>
      </c>
      <c r="E23" s="268" t="s">
        <v>583</v>
      </c>
      <c r="F23" s="381">
        <v>441000</v>
      </c>
      <c r="G23" s="267">
        <v>4.6500000000000004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44091</v>
      </c>
      <c r="B24" s="267">
        <v>540192</v>
      </c>
      <c r="C24" s="268" t="s">
        <v>3801</v>
      </c>
      <c r="D24" s="268" t="s">
        <v>3803</v>
      </c>
      <c r="E24" s="268" t="s">
        <v>583</v>
      </c>
      <c r="F24" s="381">
        <v>1500694</v>
      </c>
      <c r="G24" s="267">
        <v>4.6500000000000004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44091</v>
      </c>
      <c r="B25" s="267">
        <v>540192</v>
      </c>
      <c r="C25" s="268" t="s">
        <v>3801</v>
      </c>
      <c r="D25" s="268" t="s">
        <v>3804</v>
      </c>
      <c r="E25" s="268" t="s">
        <v>584</v>
      </c>
      <c r="F25" s="381">
        <v>1941694</v>
      </c>
      <c r="G25" s="267">
        <v>4.6500000000000004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44091</v>
      </c>
      <c r="B26" s="267">
        <v>539519</v>
      </c>
      <c r="C26" s="268" t="s">
        <v>3805</v>
      </c>
      <c r="D26" s="268" t="s">
        <v>3806</v>
      </c>
      <c r="E26" s="268" t="s">
        <v>583</v>
      </c>
      <c r="F26" s="381">
        <v>17000</v>
      </c>
      <c r="G26" s="267">
        <v>10.51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44091</v>
      </c>
      <c r="B27" s="267">
        <v>539519</v>
      </c>
      <c r="C27" s="268" t="s">
        <v>3805</v>
      </c>
      <c r="D27" s="268" t="s">
        <v>3807</v>
      </c>
      <c r="E27" s="268" t="s">
        <v>584</v>
      </c>
      <c r="F27" s="381">
        <v>72025</v>
      </c>
      <c r="G27" s="267">
        <v>10.5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44091</v>
      </c>
      <c r="B28" s="267">
        <v>540937</v>
      </c>
      <c r="C28" s="268" t="s">
        <v>3808</v>
      </c>
      <c r="D28" s="268" t="s">
        <v>3759</v>
      </c>
      <c r="E28" s="268" t="s">
        <v>583</v>
      </c>
      <c r="F28" s="381">
        <v>60000</v>
      </c>
      <c r="G28" s="267">
        <v>75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44091</v>
      </c>
      <c r="B29" s="267">
        <v>540937</v>
      </c>
      <c r="C29" s="268" t="s">
        <v>3808</v>
      </c>
      <c r="D29" s="268" t="s">
        <v>3809</v>
      </c>
      <c r="E29" s="268" t="s">
        <v>584</v>
      </c>
      <c r="F29" s="381">
        <v>30000</v>
      </c>
      <c r="G29" s="267">
        <v>75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44091</v>
      </c>
      <c r="B30" s="267">
        <v>540937</v>
      </c>
      <c r="C30" s="268" t="s">
        <v>3808</v>
      </c>
      <c r="D30" s="268" t="s">
        <v>3758</v>
      </c>
      <c r="E30" s="268" t="s">
        <v>584</v>
      </c>
      <c r="F30" s="381">
        <v>30000</v>
      </c>
      <c r="G30" s="267">
        <v>75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44091</v>
      </c>
      <c r="B31" s="267">
        <v>538742</v>
      </c>
      <c r="C31" s="268" t="s">
        <v>3546</v>
      </c>
      <c r="D31" s="268" t="s">
        <v>3810</v>
      </c>
      <c r="E31" s="268" t="s">
        <v>583</v>
      </c>
      <c r="F31" s="381">
        <v>34509</v>
      </c>
      <c r="G31" s="267">
        <v>27.1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44091</v>
      </c>
      <c r="B32" s="267">
        <v>540175</v>
      </c>
      <c r="C32" s="268" t="s">
        <v>3811</v>
      </c>
      <c r="D32" s="268" t="s">
        <v>3812</v>
      </c>
      <c r="E32" s="268" t="s">
        <v>584</v>
      </c>
      <c r="F32" s="381">
        <v>18963</v>
      </c>
      <c r="G32" s="267">
        <v>27.84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44091</v>
      </c>
      <c r="B33" s="267">
        <v>538540</v>
      </c>
      <c r="C33" s="268" t="s">
        <v>3813</v>
      </c>
      <c r="D33" s="268" t="s">
        <v>3814</v>
      </c>
      <c r="E33" s="268" t="s">
        <v>583</v>
      </c>
      <c r="F33" s="381">
        <v>290002</v>
      </c>
      <c r="G33" s="267">
        <v>0.19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44091</v>
      </c>
      <c r="B34" s="267">
        <v>540725</v>
      </c>
      <c r="C34" s="268" t="s">
        <v>3815</v>
      </c>
      <c r="D34" s="268" t="s">
        <v>3816</v>
      </c>
      <c r="E34" s="268" t="s">
        <v>584</v>
      </c>
      <c r="F34" s="381">
        <v>230000</v>
      </c>
      <c r="G34" s="267">
        <v>94.81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44091</v>
      </c>
      <c r="B35" s="267">
        <v>536264</v>
      </c>
      <c r="C35" s="268" t="s">
        <v>3777</v>
      </c>
      <c r="D35" s="268" t="s">
        <v>3817</v>
      </c>
      <c r="E35" s="268" t="s">
        <v>583</v>
      </c>
      <c r="F35" s="381">
        <v>69724</v>
      </c>
      <c r="G35" s="267">
        <v>44.05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44091</v>
      </c>
      <c r="B36" s="267">
        <v>536264</v>
      </c>
      <c r="C36" s="268" t="s">
        <v>3777</v>
      </c>
      <c r="D36" s="268" t="s">
        <v>3817</v>
      </c>
      <c r="E36" s="268" t="s">
        <v>584</v>
      </c>
      <c r="F36" s="381">
        <v>69724</v>
      </c>
      <c r="G36" s="267">
        <v>43.94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44091</v>
      </c>
      <c r="B37" s="267">
        <v>536264</v>
      </c>
      <c r="C37" s="268" t="s">
        <v>3777</v>
      </c>
      <c r="D37" s="268" t="s">
        <v>3778</v>
      </c>
      <c r="E37" s="268" t="s">
        <v>583</v>
      </c>
      <c r="F37" s="381">
        <v>200964</v>
      </c>
      <c r="G37" s="267">
        <v>43.78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44091</v>
      </c>
      <c r="B38" s="267">
        <v>536264</v>
      </c>
      <c r="C38" s="268" t="s">
        <v>3777</v>
      </c>
      <c r="D38" s="268" t="s">
        <v>3778</v>
      </c>
      <c r="E38" s="268" t="s">
        <v>584</v>
      </c>
      <c r="F38" s="381">
        <v>198644</v>
      </c>
      <c r="G38" s="267">
        <v>43.57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44091</v>
      </c>
      <c r="B39" s="267">
        <v>536264</v>
      </c>
      <c r="C39" s="268" t="s">
        <v>3777</v>
      </c>
      <c r="D39" s="268" t="s">
        <v>3818</v>
      </c>
      <c r="E39" s="268" t="s">
        <v>583</v>
      </c>
      <c r="F39" s="381">
        <v>55922</v>
      </c>
      <c r="G39" s="267">
        <v>43.18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44091</v>
      </c>
      <c r="B40" s="267">
        <v>536264</v>
      </c>
      <c r="C40" s="268" t="s">
        <v>3777</v>
      </c>
      <c r="D40" s="268" t="s">
        <v>3818</v>
      </c>
      <c r="E40" s="268" t="s">
        <v>584</v>
      </c>
      <c r="F40" s="381">
        <v>55922</v>
      </c>
      <c r="G40" s="267">
        <v>43.34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44091</v>
      </c>
      <c r="B41" s="267">
        <v>539222</v>
      </c>
      <c r="C41" s="268" t="s">
        <v>3819</v>
      </c>
      <c r="D41" s="268" t="s">
        <v>3820</v>
      </c>
      <c r="E41" s="268" t="s">
        <v>583</v>
      </c>
      <c r="F41" s="381">
        <v>30000</v>
      </c>
      <c r="G41" s="267">
        <v>42.1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44091</v>
      </c>
      <c r="B42" s="267">
        <v>539222</v>
      </c>
      <c r="C42" s="268" t="s">
        <v>3819</v>
      </c>
      <c r="D42" s="268" t="s">
        <v>3820</v>
      </c>
      <c r="E42" s="268" t="s">
        <v>584</v>
      </c>
      <c r="F42" s="381">
        <v>25000</v>
      </c>
      <c r="G42" s="267">
        <v>41.57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44091</v>
      </c>
      <c r="B43" s="267">
        <v>516030</v>
      </c>
      <c r="C43" s="268" t="s">
        <v>3821</v>
      </c>
      <c r="D43" s="268" t="s">
        <v>3822</v>
      </c>
      <c r="E43" s="268" t="s">
        <v>583</v>
      </c>
      <c r="F43" s="381">
        <v>275000</v>
      </c>
      <c r="G43" s="267">
        <v>60.64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44091</v>
      </c>
      <c r="B44" s="267">
        <v>516030</v>
      </c>
      <c r="C44" s="268" t="s">
        <v>3821</v>
      </c>
      <c r="D44" s="268" t="s">
        <v>3823</v>
      </c>
      <c r="E44" s="268" t="s">
        <v>584</v>
      </c>
      <c r="F44" s="381">
        <v>500000</v>
      </c>
      <c r="G44" s="267">
        <v>61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44091</v>
      </c>
      <c r="B45" s="267">
        <v>523105</v>
      </c>
      <c r="C45" s="268" t="s">
        <v>3824</v>
      </c>
      <c r="D45" s="268" t="s">
        <v>3825</v>
      </c>
      <c r="E45" s="268" t="s">
        <v>583</v>
      </c>
      <c r="F45" s="381">
        <v>1608</v>
      </c>
      <c r="G45" s="267">
        <v>24.45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44091</v>
      </c>
      <c r="B46" s="267">
        <v>523105</v>
      </c>
      <c r="C46" s="268" t="s">
        <v>3824</v>
      </c>
      <c r="D46" s="268" t="s">
        <v>3826</v>
      </c>
      <c r="E46" s="268" t="s">
        <v>584</v>
      </c>
      <c r="F46" s="381">
        <v>1608</v>
      </c>
      <c r="G46" s="267">
        <v>24.45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44091</v>
      </c>
      <c r="B47" s="267" t="s">
        <v>3798</v>
      </c>
      <c r="C47" s="268" t="s">
        <v>3827</v>
      </c>
      <c r="D47" s="268" t="s">
        <v>3828</v>
      </c>
      <c r="E47" s="268" t="s">
        <v>583</v>
      </c>
      <c r="F47" s="381">
        <v>883091</v>
      </c>
      <c r="G47" s="267">
        <v>375.52</v>
      </c>
      <c r="H47" s="345" t="s">
        <v>2952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44091</v>
      </c>
      <c r="B48" s="267" t="s">
        <v>3798</v>
      </c>
      <c r="C48" s="268" t="s">
        <v>3827</v>
      </c>
      <c r="D48" s="268" t="s">
        <v>3829</v>
      </c>
      <c r="E48" s="268" t="s">
        <v>583</v>
      </c>
      <c r="F48" s="381">
        <v>1447828</v>
      </c>
      <c r="G48" s="267">
        <v>376.12</v>
      </c>
      <c r="H48" s="345" t="s">
        <v>2952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44091</v>
      </c>
      <c r="B49" s="267" t="s">
        <v>3798</v>
      </c>
      <c r="C49" s="268" t="s">
        <v>3827</v>
      </c>
      <c r="D49" s="268" t="s">
        <v>3779</v>
      </c>
      <c r="E49" s="268" t="s">
        <v>583</v>
      </c>
      <c r="F49" s="381">
        <v>1313518</v>
      </c>
      <c r="G49" s="267">
        <v>376.23</v>
      </c>
      <c r="H49" s="345" t="s">
        <v>2952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44091</v>
      </c>
      <c r="B50" s="267" t="s">
        <v>3798</v>
      </c>
      <c r="C50" s="268" t="s">
        <v>3827</v>
      </c>
      <c r="D50" s="268" t="s">
        <v>3830</v>
      </c>
      <c r="E50" s="268" t="s">
        <v>583</v>
      </c>
      <c r="F50" s="381">
        <v>1000000</v>
      </c>
      <c r="G50" s="267">
        <v>350</v>
      </c>
      <c r="H50" s="345" t="s">
        <v>2952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44091</v>
      </c>
      <c r="B51" s="267" t="s">
        <v>3798</v>
      </c>
      <c r="C51" s="268" t="s">
        <v>3827</v>
      </c>
      <c r="D51" s="268" t="s">
        <v>3831</v>
      </c>
      <c r="E51" s="268" t="s">
        <v>583</v>
      </c>
      <c r="F51" s="381">
        <v>1728088</v>
      </c>
      <c r="G51" s="267">
        <v>376.24</v>
      </c>
      <c r="H51" s="345" t="s">
        <v>2952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44091</v>
      </c>
      <c r="B52" s="267" t="s">
        <v>3798</v>
      </c>
      <c r="C52" s="268" t="s">
        <v>3827</v>
      </c>
      <c r="D52" s="268" t="s">
        <v>3832</v>
      </c>
      <c r="E52" s="268" t="s">
        <v>583</v>
      </c>
      <c r="F52" s="381">
        <v>1365006</v>
      </c>
      <c r="G52" s="267">
        <v>375.12</v>
      </c>
      <c r="H52" s="345" t="s">
        <v>2952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44091</v>
      </c>
      <c r="B53" s="267" t="s">
        <v>3798</v>
      </c>
      <c r="C53" s="268" t="s">
        <v>3827</v>
      </c>
      <c r="D53" s="268" t="s">
        <v>3833</v>
      </c>
      <c r="E53" s="268" t="s">
        <v>583</v>
      </c>
      <c r="F53" s="381">
        <v>833290</v>
      </c>
      <c r="G53" s="267">
        <v>374.1</v>
      </c>
      <c r="H53" s="345" t="s">
        <v>2952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44091</v>
      </c>
      <c r="B54" s="267" t="s">
        <v>3798</v>
      </c>
      <c r="C54" s="268" t="s">
        <v>3827</v>
      </c>
      <c r="D54" s="268" t="s">
        <v>3800</v>
      </c>
      <c r="E54" s="268" t="s">
        <v>583</v>
      </c>
      <c r="F54" s="381">
        <v>660307</v>
      </c>
      <c r="G54" s="267">
        <v>374.99</v>
      </c>
      <c r="H54" s="345" t="s">
        <v>2952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44091</v>
      </c>
      <c r="B55" s="267" t="s">
        <v>3311</v>
      </c>
      <c r="C55" s="268" t="s">
        <v>3834</v>
      </c>
      <c r="D55" s="268" t="s">
        <v>3835</v>
      </c>
      <c r="E55" s="268" t="s">
        <v>583</v>
      </c>
      <c r="F55" s="381">
        <v>92258</v>
      </c>
      <c r="G55" s="267">
        <v>26.5</v>
      </c>
      <c r="H55" s="345" t="s">
        <v>2952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44091</v>
      </c>
      <c r="B56" s="267" t="s">
        <v>2911</v>
      </c>
      <c r="C56" s="268" t="s">
        <v>3836</v>
      </c>
      <c r="D56" s="268" t="s">
        <v>3837</v>
      </c>
      <c r="E56" s="268" t="s">
        <v>583</v>
      </c>
      <c r="F56" s="381">
        <v>51000</v>
      </c>
      <c r="G56" s="267">
        <v>12.85</v>
      </c>
      <c r="H56" s="345" t="s">
        <v>2952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44091</v>
      </c>
      <c r="B57" s="267" t="s">
        <v>2911</v>
      </c>
      <c r="C57" s="268" t="s">
        <v>3836</v>
      </c>
      <c r="D57" s="268" t="s">
        <v>3838</v>
      </c>
      <c r="E57" s="268" t="s">
        <v>583</v>
      </c>
      <c r="F57" s="381">
        <v>51000</v>
      </c>
      <c r="G57" s="267">
        <v>12.85</v>
      </c>
      <c r="H57" s="345" t="s">
        <v>2952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44091</v>
      </c>
      <c r="B58" s="267" t="s">
        <v>2911</v>
      </c>
      <c r="C58" s="268" t="s">
        <v>3836</v>
      </c>
      <c r="D58" s="268" t="s">
        <v>3839</v>
      </c>
      <c r="E58" s="268" t="s">
        <v>583</v>
      </c>
      <c r="F58" s="381">
        <v>51000</v>
      </c>
      <c r="G58" s="267">
        <v>12.85</v>
      </c>
      <c r="H58" s="345" t="s">
        <v>2952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44091</v>
      </c>
      <c r="B59" s="267" t="s">
        <v>2911</v>
      </c>
      <c r="C59" s="268" t="s">
        <v>3836</v>
      </c>
      <c r="D59" s="268" t="s">
        <v>3840</v>
      </c>
      <c r="E59" s="268" t="s">
        <v>583</v>
      </c>
      <c r="F59" s="381">
        <v>51000</v>
      </c>
      <c r="G59" s="267">
        <v>12.85</v>
      </c>
      <c r="H59" s="345" t="s">
        <v>2952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44091</v>
      </c>
      <c r="B60" s="267" t="s">
        <v>2911</v>
      </c>
      <c r="C60" s="268" t="s">
        <v>3836</v>
      </c>
      <c r="D60" s="268" t="s">
        <v>3841</v>
      </c>
      <c r="E60" s="268" t="s">
        <v>583</v>
      </c>
      <c r="F60" s="381">
        <v>51000</v>
      </c>
      <c r="G60" s="267">
        <v>12.85</v>
      </c>
      <c r="H60" s="345" t="s">
        <v>2952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44091</v>
      </c>
      <c r="B61" s="267" t="s">
        <v>2911</v>
      </c>
      <c r="C61" s="268" t="s">
        <v>3836</v>
      </c>
      <c r="D61" s="268" t="s">
        <v>3842</v>
      </c>
      <c r="E61" s="268" t="s">
        <v>583</v>
      </c>
      <c r="F61" s="381">
        <v>51000</v>
      </c>
      <c r="G61" s="267">
        <v>12.85</v>
      </c>
      <c r="H61" s="345" t="s">
        <v>2952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44091</v>
      </c>
      <c r="B62" s="267" t="s">
        <v>2911</v>
      </c>
      <c r="C62" s="268" t="s">
        <v>3836</v>
      </c>
      <c r="D62" s="268" t="s">
        <v>3843</v>
      </c>
      <c r="E62" s="268" t="s">
        <v>583</v>
      </c>
      <c r="F62" s="381">
        <v>51000</v>
      </c>
      <c r="G62" s="267">
        <v>12.85</v>
      </c>
      <c r="H62" s="345" t="s">
        <v>2952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44091</v>
      </c>
      <c r="B63" s="267" t="s">
        <v>2911</v>
      </c>
      <c r="C63" s="268" t="s">
        <v>3836</v>
      </c>
      <c r="D63" s="268" t="s">
        <v>3844</v>
      </c>
      <c r="E63" s="268" t="s">
        <v>583</v>
      </c>
      <c r="F63" s="381">
        <v>51000</v>
      </c>
      <c r="G63" s="267">
        <v>12.85</v>
      </c>
      <c r="H63" s="345" t="s">
        <v>2952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44091</v>
      </c>
      <c r="B64" s="267" t="s">
        <v>3798</v>
      </c>
      <c r="C64" s="268" t="s">
        <v>3827</v>
      </c>
      <c r="D64" s="268" t="s">
        <v>3831</v>
      </c>
      <c r="E64" s="268" t="s">
        <v>584</v>
      </c>
      <c r="F64" s="381">
        <v>1728088</v>
      </c>
      <c r="G64" s="267">
        <v>376.47</v>
      </c>
      <c r="H64" s="345" t="s">
        <v>2952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44091</v>
      </c>
      <c r="B65" s="267" t="s">
        <v>3798</v>
      </c>
      <c r="C65" s="268" t="s">
        <v>3827</v>
      </c>
      <c r="D65" s="268" t="s">
        <v>3779</v>
      </c>
      <c r="E65" s="268" t="s">
        <v>584</v>
      </c>
      <c r="F65" s="381">
        <v>1313518</v>
      </c>
      <c r="G65" s="267">
        <v>376.52</v>
      </c>
      <c r="H65" s="345" t="s">
        <v>2952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44091</v>
      </c>
      <c r="B66" s="267" t="s">
        <v>3798</v>
      </c>
      <c r="C66" s="268" t="s">
        <v>3827</v>
      </c>
      <c r="D66" s="268" t="s">
        <v>3829</v>
      </c>
      <c r="E66" s="268" t="s">
        <v>584</v>
      </c>
      <c r="F66" s="381">
        <v>1545309</v>
      </c>
      <c r="G66" s="267">
        <v>376.59</v>
      </c>
      <c r="H66" s="345" t="s">
        <v>2952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44091</v>
      </c>
      <c r="B67" s="267" t="s">
        <v>3798</v>
      </c>
      <c r="C67" s="268" t="s">
        <v>3827</v>
      </c>
      <c r="D67" s="268" t="s">
        <v>3800</v>
      </c>
      <c r="E67" s="268" t="s">
        <v>584</v>
      </c>
      <c r="F67" s="381">
        <v>874170</v>
      </c>
      <c r="G67" s="267">
        <v>378.64</v>
      </c>
      <c r="H67" s="345" t="s">
        <v>2952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44091</v>
      </c>
      <c r="B68" s="267" t="s">
        <v>3798</v>
      </c>
      <c r="C68" s="268" t="s">
        <v>3827</v>
      </c>
      <c r="D68" s="268" t="s">
        <v>3833</v>
      </c>
      <c r="E68" s="268" t="s">
        <v>584</v>
      </c>
      <c r="F68" s="381">
        <v>818526</v>
      </c>
      <c r="G68" s="267">
        <v>375.48</v>
      </c>
      <c r="H68" s="345" t="s">
        <v>2952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44091</v>
      </c>
      <c r="B69" s="267" t="s">
        <v>3798</v>
      </c>
      <c r="C69" s="268" t="s">
        <v>3827</v>
      </c>
      <c r="D69" s="268" t="s">
        <v>3828</v>
      </c>
      <c r="E69" s="268" t="s">
        <v>584</v>
      </c>
      <c r="F69" s="381">
        <v>883091</v>
      </c>
      <c r="G69" s="267">
        <v>375.73</v>
      </c>
      <c r="H69" s="345" t="s">
        <v>2952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44091</v>
      </c>
      <c r="B70" s="267" t="s">
        <v>3798</v>
      </c>
      <c r="C70" s="268" t="s">
        <v>3827</v>
      </c>
      <c r="D70" s="268" t="s">
        <v>3832</v>
      </c>
      <c r="E70" s="268" t="s">
        <v>584</v>
      </c>
      <c r="F70" s="381">
        <v>1365006</v>
      </c>
      <c r="G70" s="267">
        <v>375.45</v>
      </c>
      <c r="H70" s="345" t="s">
        <v>2952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44091</v>
      </c>
      <c r="B71" s="267" t="s">
        <v>3311</v>
      </c>
      <c r="C71" s="268" t="s">
        <v>3834</v>
      </c>
      <c r="D71" s="268" t="s">
        <v>3835</v>
      </c>
      <c r="E71" s="268" t="s">
        <v>584</v>
      </c>
      <c r="F71" s="381">
        <v>9743</v>
      </c>
      <c r="G71" s="267">
        <v>27.06</v>
      </c>
      <c r="H71" s="345" t="s">
        <v>2952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A72" s="244">
        <v>44091</v>
      </c>
      <c r="B72" s="267" t="s">
        <v>2911</v>
      </c>
      <c r="C72" s="268" t="s">
        <v>3836</v>
      </c>
      <c r="D72" s="268" t="s">
        <v>3845</v>
      </c>
      <c r="E72" s="268" t="s">
        <v>584</v>
      </c>
      <c r="F72" s="381">
        <v>408000</v>
      </c>
      <c r="G72" s="267">
        <v>12.85</v>
      </c>
      <c r="H72" s="345" t="s">
        <v>2952</v>
      </c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1"/>
  <sheetViews>
    <sheetView zoomScale="85" zoomScaleNormal="85" workbookViewId="0">
      <selection activeCell="J74" sqref="J7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3655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44092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3631</v>
      </c>
      <c r="M9" s="63" t="s">
        <v>3630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ht="15" customHeight="1">
      <c r="A10" s="493">
        <v>1</v>
      </c>
      <c r="B10" s="445">
        <v>44034</v>
      </c>
      <c r="C10" s="448"/>
      <c r="D10" s="449" t="s">
        <v>153</v>
      </c>
      <c r="E10" s="450" t="s">
        <v>600</v>
      </c>
      <c r="F10" s="485">
        <v>17030</v>
      </c>
      <c r="G10" s="485">
        <v>15950</v>
      </c>
      <c r="H10" s="485">
        <v>15950</v>
      </c>
      <c r="I10" s="485" t="s">
        <v>3632</v>
      </c>
      <c r="J10" s="497" t="s">
        <v>3654</v>
      </c>
      <c r="K10" s="497">
        <f t="shared" ref="K10" si="0">H10-F10</f>
        <v>-1080</v>
      </c>
      <c r="L10" s="474">
        <f t="shared" ref="L10" si="1">(F10*-0.8)/100</f>
        <v>-136.24</v>
      </c>
      <c r="M10" s="432">
        <f t="shared" ref="M10" si="2">(K10+L10)/F10</f>
        <v>-7.1417498532002355E-2</v>
      </c>
      <c r="N10" s="446" t="s">
        <v>663</v>
      </c>
      <c r="O10" s="433">
        <v>44075</v>
      </c>
      <c r="P10" s="7"/>
      <c r="Q10" s="11"/>
      <c r="R10" s="12" t="s">
        <v>602</v>
      </c>
      <c r="S10" s="16"/>
      <c r="T10" s="16"/>
      <c r="U10" s="16"/>
      <c r="V10" s="16"/>
      <c r="W10" s="16"/>
      <c r="X10" s="16"/>
      <c r="Y10" s="16"/>
      <c r="Z10" s="16"/>
      <c r="AA10" s="16"/>
    </row>
    <row r="11" spans="1:28" s="427" customFormat="1" ht="14.25">
      <c r="A11" s="493">
        <v>2</v>
      </c>
      <c r="B11" s="445">
        <v>44057</v>
      </c>
      <c r="C11" s="448"/>
      <c r="D11" s="449" t="s">
        <v>128</v>
      </c>
      <c r="E11" s="450" t="s">
        <v>600</v>
      </c>
      <c r="F11" s="485">
        <v>198</v>
      </c>
      <c r="G11" s="485">
        <v>187</v>
      </c>
      <c r="H11" s="485">
        <v>187</v>
      </c>
      <c r="I11" s="485" t="s">
        <v>3639</v>
      </c>
      <c r="J11" s="497" t="s">
        <v>3688</v>
      </c>
      <c r="K11" s="497">
        <f t="shared" ref="K11" si="3">H11-F11</f>
        <v>-11</v>
      </c>
      <c r="L11" s="474">
        <f t="shared" ref="L11" si="4">(F11*-0.8)/100</f>
        <v>-1.5840000000000001</v>
      </c>
      <c r="M11" s="432">
        <f t="shared" ref="M11" si="5">(K11+L11)/F11</f>
        <v>-6.355555555555556E-2</v>
      </c>
      <c r="N11" s="446" t="s">
        <v>663</v>
      </c>
      <c r="O11" s="433">
        <v>44078</v>
      </c>
      <c r="Q11" s="428"/>
      <c r="R11" s="429" t="s">
        <v>3636</v>
      </c>
      <c r="S11" s="428"/>
      <c r="T11" s="428"/>
      <c r="U11" s="428"/>
      <c r="V11" s="428"/>
      <c r="W11" s="428"/>
      <c r="X11" s="428"/>
      <c r="Y11" s="428"/>
      <c r="Z11" s="428"/>
      <c r="AA11" s="428"/>
      <c r="AB11" s="428"/>
    </row>
    <row r="12" spans="1:28" s="427" customFormat="1" ht="14.25">
      <c r="A12" s="434">
        <v>3</v>
      </c>
      <c r="B12" s="435">
        <v>44063</v>
      </c>
      <c r="C12" s="436"/>
      <c r="D12" s="437" t="s">
        <v>546</v>
      </c>
      <c r="E12" s="438" t="s">
        <v>600</v>
      </c>
      <c r="F12" s="439">
        <v>785</v>
      </c>
      <c r="G12" s="438">
        <v>730</v>
      </c>
      <c r="H12" s="512">
        <v>825</v>
      </c>
      <c r="I12" s="440" t="s">
        <v>3641</v>
      </c>
      <c r="J12" s="441" t="s">
        <v>3629</v>
      </c>
      <c r="K12" s="441">
        <f t="shared" ref="K12" si="6">H12-F12</f>
        <v>40</v>
      </c>
      <c r="L12" s="473">
        <f t="shared" ref="L12" si="7">(F12*-0.8)/100</f>
        <v>-6.28</v>
      </c>
      <c r="M12" s="442">
        <f t="shared" ref="M12" si="8">(K12+L12)/F12</f>
        <v>4.2955414012738849E-2</v>
      </c>
      <c r="N12" s="443" t="s">
        <v>599</v>
      </c>
      <c r="O12" s="444">
        <v>44064</v>
      </c>
      <c r="Q12" s="428"/>
      <c r="R12" s="429" t="s">
        <v>602</v>
      </c>
      <c r="S12" s="428"/>
      <c r="T12" s="428"/>
      <c r="U12" s="428"/>
      <c r="V12" s="428"/>
      <c r="W12" s="428"/>
      <c r="X12" s="428"/>
      <c r="Y12" s="428"/>
      <c r="Z12" s="428"/>
      <c r="AA12" s="428"/>
      <c r="AB12" s="428"/>
    </row>
    <row r="13" spans="1:28" s="427" customFormat="1" ht="14.25">
      <c r="A13" s="434">
        <v>4</v>
      </c>
      <c r="B13" s="435">
        <v>44064</v>
      </c>
      <c r="C13" s="436"/>
      <c r="D13" s="437" t="s">
        <v>284</v>
      </c>
      <c r="E13" s="438" t="s">
        <v>600</v>
      </c>
      <c r="F13" s="439">
        <v>172</v>
      </c>
      <c r="G13" s="438">
        <v>160</v>
      </c>
      <c r="H13" s="512">
        <v>180.5</v>
      </c>
      <c r="I13" s="440">
        <v>195</v>
      </c>
      <c r="J13" s="441" t="s">
        <v>3643</v>
      </c>
      <c r="K13" s="441">
        <f t="shared" ref="K13:K14" si="9">H13-F13</f>
        <v>8.5</v>
      </c>
      <c r="L13" s="473">
        <f t="shared" ref="L13:L14" si="10">(F13*-0.8)/100</f>
        <v>-1.3759999999999999</v>
      </c>
      <c r="M13" s="442">
        <f t="shared" ref="M13:M14" si="11">(K13+L13)/F13</f>
        <v>4.1418604651162795E-2</v>
      </c>
      <c r="N13" s="443" t="s">
        <v>599</v>
      </c>
      <c r="O13" s="444">
        <v>44070</v>
      </c>
      <c r="Q13" s="428"/>
      <c r="R13" s="429" t="s">
        <v>3186</v>
      </c>
      <c r="S13" s="428"/>
      <c r="T13" s="428"/>
      <c r="U13" s="428"/>
      <c r="V13" s="428"/>
      <c r="W13" s="428"/>
      <c r="X13" s="428"/>
      <c r="Y13" s="428"/>
      <c r="Z13" s="428"/>
      <c r="AA13" s="428"/>
      <c r="AB13" s="428"/>
    </row>
    <row r="14" spans="1:28" s="427" customFormat="1" ht="14.25">
      <c r="A14" s="493">
        <v>5</v>
      </c>
      <c r="B14" s="445">
        <v>44071</v>
      </c>
      <c r="C14" s="448"/>
      <c r="D14" s="449" t="s">
        <v>250</v>
      </c>
      <c r="E14" s="450" t="s">
        <v>600</v>
      </c>
      <c r="F14" s="485">
        <v>214</v>
      </c>
      <c r="G14" s="485">
        <v>199</v>
      </c>
      <c r="H14" s="485">
        <v>200</v>
      </c>
      <c r="I14" s="485" t="s">
        <v>3646</v>
      </c>
      <c r="J14" s="497" t="s">
        <v>3669</v>
      </c>
      <c r="K14" s="497">
        <f t="shared" si="9"/>
        <v>-14</v>
      </c>
      <c r="L14" s="474">
        <f t="shared" si="10"/>
        <v>-1.7120000000000002</v>
      </c>
      <c r="M14" s="432">
        <f t="shared" si="11"/>
        <v>-7.3420560747663552E-2</v>
      </c>
      <c r="N14" s="446" t="s">
        <v>663</v>
      </c>
      <c r="O14" s="433">
        <v>44076</v>
      </c>
      <c r="Q14" s="428"/>
      <c r="R14" s="429" t="s">
        <v>602</v>
      </c>
      <c r="S14" s="428"/>
      <c r="T14" s="428"/>
      <c r="U14" s="428"/>
      <c r="V14" s="428"/>
      <c r="W14" s="428"/>
      <c r="X14" s="428"/>
      <c r="Y14" s="428"/>
      <c r="Z14" s="428"/>
      <c r="AA14" s="428"/>
      <c r="AB14" s="428"/>
    </row>
    <row r="15" spans="1:28" s="427" customFormat="1" ht="14.25">
      <c r="A15" s="481">
        <v>6</v>
      </c>
      <c r="B15" s="452">
        <v>44071</v>
      </c>
      <c r="C15" s="482"/>
      <c r="D15" s="540" t="s">
        <v>569</v>
      </c>
      <c r="E15" s="483" t="s">
        <v>600</v>
      </c>
      <c r="F15" s="454">
        <v>2142.5</v>
      </c>
      <c r="G15" s="483">
        <v>1980</v>
      </c>
      <c r="H15" s="483">
        <v>2250</v>
      </c>
      <c r="I15" s="484" t="s">
        <v>3647</v>
      </c>
      <c r="J15" s="451" t="s">
        <v>3781</v>
      </c>
      <c r="K15" s="451">
        <f t="shared" ref="K15" si="12">H15-F15</f>
        <v>107.5</v>
      </c>
      <c r="L15" s="472">
        <f t="shared" ref="L15" si="13">(F15*-0.8)/100</f>
        <v>-17.14</v>
      </c>
      <c r="M15" s="455">
        <f t="shared" ref="M15" si="14">(K15+L15)/F15</f>
        <v>4.2175029171528586E-2</v>
      </c>
      <c r="N15" s="456" t="s">
        <v>599</v>
      </c>
      <c r="O15" s="500">
        <v>44091</v>
      </c>
      <c r="Q15" s="428"/>
      <c r="R15" s="429" t="s">
        <v>602</v>
      </c>
      <c r="S15" s="428"/>
      <c r="T15" s="428"/>
      <c r="U15" s="428"/>
      <c r="V15" s="428"/>
      <c r="W15" s="428"/>
      <c r="X15" s="428"/>
      <c r="Y15" s="428"/>
      <c r="Z15" s="428"/>
      <c r="AA15" s="428"/>
      <c r="AB15" s="428"/>
    </row>
    <row r="16" spans="1:28" s="427" customFormat="1" ht="14.25">
      <c r="A16" s="383">
        <v>7</v>
      </c>
      <c r="B16" s="408">
        <v>44075</v>
      </c>
      <c r="C16" s="422"/>
      <c r="D16" s="459" t="s">
        <v>3648</v>
      </c>
      <c r="E16" s="423" t="s">
        <v>600</v>
      </c>
      <c r="F16" s="423" t="s">
        <v>3649</v>
      </c>
      <c r="G16" s="431">
        <v>487</v>
      </c>
      <c r="H16" s="423"/>
      <c r="I16" s="411" t="s">
        <v>3650</v>
      </c>
      <c r="J16" s="424" t="s">
        <v>601</v>
      </c>
      <c r="K16" s="424"/>
      <c r="L16" s="475"/>
      <c r="M16" s="424"/>
      <c r="N16" s="425"/>
      <c r="O16" s="426"/>
      <c r="Q16" s="428"/>
      <c r="R16" s="429" t="s">
        <v>602</v>
      </c>
      <c r="S16" s="428"/>
      <c r="T16" s="428"/>
      <c r="U16" s="428"/>
      <c r="V16" s="428"/>
      <c r="W16" s="428"/>
      <c r="X16" s="428"/>
      <c r="Y16" s="428"/>
      <c r="Z16" s="428"/>
      <c r="AA16" s="428"/>
      <c r="AB16" s="428"/>
    </row>
    <row r="17" spans="1:28" s="427" customFormat="1" ht="14.25">
      <c r="A17" s="493">
        <v>8</v>
      </c>
      <c r="B17" s="445">
        <v>44075</v>
      </c>
      <c r="C17" s="448"/>
      <c r="D17" s="449" t="s">
        <v>3651</v>
      </c>
      <c r="E17" s="450" t="s">
        <v>600</v>
      </c>
      <c r="F17" s="485">
        <v>309</v>
      </c>
      <c r="G17" s="485">
        <v>290</v>
      </c>
      <c r="H17" s="485">
        <v>289.5</v>
      </c>
      <c r="I17" s="485" t="s">
        <v>3652</v>
      </c>
      <c r="J17" s="497" t="s">
        <v>3705</v>
      </c>
      <c r="K17" s="497">
        <f t="shared" ref="K17" si="15">H17-F17</f>
        <v>-19.5</v>
      </c>
      <c r="L17" s="474">
        <f t="shared" ref="L17" si="16">(F17*-0.8)/100</f>
        <v>-2.472</v>
      </c>
      <c r="M17" s="432">
        <f t="shared" ref="M17" si="17">(K17+L17)/F17</f>
        <v>-7.1106796116504861E-2</v>
      </c>
      <c r="N17" s="446" t="s">
        <v>663</v>
      </c>
      <c r="O17" s="433">
        <v>44082</v>
      </c>
      <c r="Q17" s="428"/>
      <c r="R17" s="429" t="s">
        <v>3186</v>
      </c>
      <c r="S17" s="428"/>
      <c r="T17" s="428"/>
      <c r="U17" s="428"/>
      <c r="V17" s="428"/>
      <c r="W17" s="428"/>
      <c r="X17" s="428"/>
      <c r="Y17" s="428"/>
      <c r="Z17" s="428"/>
      <c r="AA17" s="428"/>
      <c r="AB17" s="428"/>
    </row>
    <row r="18" spans="1:28" s="427" customFormat="1" ht="14.25">
      <c r="A18" s="493">
        <v>9</v>
      </c>
      <c r="B18" s="445">
        <v>44075</v>
      </c>
      <c r="C18" s="448"/>
      <c r="D18" s="449" t="s">
        <v>3653</v>
      </c>
      <c r="E18" s="450" t="s">
        <v>600</v>
      </c>
      <c r="F18" s="507">
        <v>529</v>
      </c>
      <c r="G18" s="450">
        <v>490</v>
      </c>
      <c r="H18" s="485">
        <f>(551+487.5)/2</f>
        <v>519.25</v>
      </c>
      <c r="I18" s="504" t="s">
        <v>3635</v>
      </c>
      <c r="J18" s="497" t="s">
        <v>3737</v>
      </c>
      <c r="K18" s="497">
        <f t="shared" ref="K18" si="18">H18-F18</f>
        <v>-9.75</v>
      </c>
      <c r="L18" s="474">
        <f>(F18*-0.45)/100</f>
        <v>-2.3805000000000001</v>
      </c>
      <c r="M18" s="432">
        <f t="shared" ref="M18" si="19">(K18+L18)/F18</f>
        <v>-2.2931001890359168E-2</v>
      </c>
      <c r="N18" s="446" t="s">
        <v>663</v>
      </c>
      <c r="O18" s="433">
        <v>44088</v>
      </c>
      <c r="Q18" s="428"/>
      <c r="R18" s="429" t="s">
        <v>602</v>
      </c>
      <c r="S18" s="428"/>
      <c r="T18" s="428"/>
      <c r="U18" s="428"/>
      <c r="V18" s="428"/>
      <c r="W18" s="428"/>
      <c r="X18" s="428"/>
      <c r="Y18" s="428"/>
      <c r="Z18" s="428"/>
      <c r="AA18" s="428"/>
      <c r="AB18" s="428"/>
    </row>
    <row r="19" spans="1:28" s="427" customFormat="1" ht="14.25">
      <c r="A19" s="383">
        <v>10</v>
      </c>
      <c r="B19" s="408">
        <v>44076</v>
      </c>
      <c r="C19" s="422"/>
      <c r="D19" s="459" t="s">
        <v>153</v>
      </c>
      <c r="E19" s="423" t="s">
        <v>600</v>
      </c>
      <c r="F19" s="423" t="s">
        <v>3674</v>
      </c>
      <c r="G19" s="431">
        <v>15300</v>
      </c>
      <c r="H19" s="423"/>
      <c r="I19" s="411" t="s">
        <v>3675</v>
      </c>
      <c r="J19" s="424" t="s">
        <v>601</v>
      </c>
      <c r="K19" s="424"/>
      <c r="L19" s="475"/>
      <c r="M19" s="424"/>
      <c r="N19" s="425"/>
      <c r="O19" s="426"/>
      <c r="Q19" s="428"/>
      <c r="R19" s="429" t="s">
        <v>602</v>
      </c>
      <c r="S19" s="428"/>
      <c r="T19" s="428"/>
      <c r="U19" s="428"/>
      <c r="V19" s="428"/>
      <c r="W19" s="428"/>
      <c r="X19" s="428"/>
      <c r="Y19" s="428"/>
      <c r="Z19" s="428"/>
      <c r="AA19" s="428"/>
      <c r="AB19" s="428"/>
    </row>
    <row r="20" spans="1:28" s="427" customFormat="1" ht="14.25">
      <c r="A20" s="434">
        <v>11</v>
      </c>
      <c r="B20" s="435">
        <v>44076</v>
      </c>
      <c r="C20" s="436"/>
      <c r="D20" s="437" t="s">
        <v>145</v>
      </c>
      <c r="E20" s="438" t="s">
        <v>3780</v>
      </c>
      <c r="F20" s="439">
        <v>879.5</v>
      </c>
      <c r="G20" s="438">
        <v>825</v>
      </c>
      <c r="H20" s="438">
        <v>914.5</v>
      </c>
      <c r="I20" s="440">
        <v>975</v>
      </c>
      <c r="J20" s="441" t="s">
        <v>3746</v>
      </c>
      <c r="K20" s="441">
        <f t="shared" ref="K20" si="20">H20-F20</f>
        <v>35</v>
      </c>
      <c r="L20" s="473">
        <f t="shared" ref="L20" si="21">(F20*-0.8)/100</f>
        <v>-7.0360000000000005</v>
      </c>
      <c r="M20" s="442">
        <f t="shared" ref="M20" si="22">(K20+L20)/F20</f>
        <v>3.1795338260375214E-2</v>
      </c>
      <c r="N20" s="443" t="s">
        <v>599</v>
      </c>
      <c r="O20" s="444">
        <v>44088</v>
      </c>
      <c r="Q20" s="428"/>
      <c r="R20" s="429" t="s">
        <v>3186</v>
      </c>
      <c r="S20" s="428"/>
      <c r="T20" s="428"/>
      <c r="U20" s="428"/>
      <c r="V20" s="428"/>
      <c r="W20" s="428"/>
      <c r="X20" s="428"/>
      <c r="Y20" s="428"/>
      <c r="Z20" s="428"/>
      <c r="AA20" s="428"/>
      <c r="AB20" s="428"/>
    </row>
    <row r="21" spans="1:28" s="427" customFormat="1" ht="14.25">
      <c r="A21" s="451">
        <v>12</v>
      </c>
      <c r="B21" s="452">
        <v>44077</v>
      </c>
      <c r="C21" s="482"/>
      <c r="D21" s="499" t="s">
        <v>565</v>
      </c>
      <c r="E21" s="483" t="s">
        <v>600</v>
      </c>
      <c r="F21" s="469">
        <v>1008</v>
      </c>
      <c r="G21" s="487">
        <v>950</v>
      </c>
      <c r="H21" s="483">
        <v>1074</v>
      </c>
      <c r="I21" s="484" t="s">
        <v>3686</v>
      </c>
      <c r="J21" s="451" t="s">
        <v>3741</v>
      </c>
      <c r="K21" s="451">
        <f t="shared" ref="K21:K23" si="23">H21-F21</f>
        <v>66</v>
      </c>
      <c r="L21" s="472">
        <f t="shared" ref="L21:L23" si="24">(F21*-0.8)/100</f>
        <v>-8.0640000000000001</v>
      </c>
      <c r="M21" s="455">
        <f t="shared" ref="M21:M23" si="25">(K21+L21)/F21</f>
        <v>5.7476190476190479E-2</v>
      </c>
      <c r="N21" s="456" t="s">
        <v>599</v>
      </c>
      <c r="O21" s="500">
        <v>44088</v>
      </c>
      <c r="Q21" s="428"/>
      <c r="R21" s="429" t="s">
        <v>3186</v>
      </c>
      <c r="S21" s="428"/>
      <c r="T21" s="428"/>
      <c r="U21" s="428"/>
      <c r="V21" s="428"/>
      <c r="W21" s="428"/>
      <c r="X21" s="428"/>
      <c r="Y21" s="428"/>
      <c r="Z21" s="428"/>
      <c r="AA21" s="428"/>
      <c r="AB21" s="428"/>
    </row>
    <row r="22" spans="1:28" s="427" customFormat="1" ht="14.25">
      <c r="A22" s="481">
        <v>13</v>
      </c>
      <c r="B22" s="452">
        <v>44083</v>
      </c>
      <c r="C22" s="482"/>
      <c r="D22" s="540" t="s">
        <v>98</v>
      </c>
      <c r="E22" s="483" t="s">
        <v>600</v>
      </c>
      <c r="F22" s="454">
        <v>156</v>
      </c>
      <c r="G22" s="483">
        <v>145</v>
      </c>
      <c r="H22" s="483">
        <v>165</v>
      </c>
      <c r="I22" s="484">
        <v>175</v>
      </c>
      <c r="J22" s="451" t="s">
        <v>3405</v>
      </c>
      <c r="K22" s="451">
        <f t="shared" si="23"/>
        <v>9</v>
      </c>
      <c r="L22" s="472">
        <f t="shared" si="24"/>
        <v>-1.2480000000000002</v>
      </c>
      <c r="M22" s="455">
        <f t="shared" si="25"/>
        <v>4.9692307692307688E-2</v>
      </c>
      <c r="N22" s="456" t="s">
        <v>599</v>
      </c>
      <c r="O22" s="500">
        <v>44090</v>
      </c>
      <c r="Q22" s="428"/>
      <c r="R22" s="429" t="s">
        <v>3186</v>
      </c>
      <c r="S22" s="428"/>
      <c r="T22" s="428"/>
      <c r="U22" s="428"/>
      <c r="V22" s="428"/>
      <c r="W22" s="428"/>
      <c r="X22" s="428"/>
      <c r="Y22" s="428"/>
      <c r="Z22" s="428"/>
      <c r="AA22" s="428"/>
      <c r="AB22" s="428"/>
    </row>
    <row r="23" spans="1:28" s="427" customFormat="1" ht="14.25">
      <c r="A23" s="434">
        <v>14</v>
      </c>
      <c r="B23" s="435">
        <v>44088</v>
      </c>
      <c r="C23" s="436"/>
      <c r="D23" s="437" t="s">
        <v>424</v>
      </c>
      <c r="E23" s="438" t="s">
        <v>600</v>
      </c>
      <c r="F23" s="439">
        <v>263.5</v>
      </c>
      <c r="G23" s="438">
        <v>248</v>
      </c>
      <c r="H23" s="438">
        <v>274</v>
      </c>
      <c r="I23" s="440">
        <v>290</v>
      </c>
      <c r="J23" s="441" t="s">
        <v>3788</v>
      </c>
      <c r="K23" s="441">
        <f t="shared" si="23"/>
        <v>10.5</v>
      </c>
      <c r="L23" s="473">
        <f t="shared" si="24"/>
        <v>-2.1080000000000001</v>
      </c>
      <c r="M23" s="442">
        <f t="shared" si="25"/>
        <v>3.184819734345351E-2</v>
      </c>
      <c r="N23" s="443" t="s">
        <v>599</v>
      </c>
      <c r="O23" s="444">
        <v>44091</v>
      </c>
      <c r="Q23" s="428"/>
      <c r="R23" s="429" t="s">
        <v>3186</v>
      </c>
      <c r="S23" s="428"/>
      <c r="T23" s="428"/>
      <c r="U23" s="428"/>
      <c r="V23" s="428"/>
      <c r="W23" s="428"/>
      <c r="X23" s="428"/>
      <c r="Y23" s="428"/>
      <c r="Z23" s="428"/>
      <c r="AA23" s="428"/>
      <c r="AB23" s="428"/>
    </row>
    <row r="24" spans="1:28" s="427" customFormat="1" ht="14.25">
      <c r="A24" s="451">
        <v>15</v>
      </c>
      <c r="B24" s="452">
        <v>44088</v>
      </c>
      <c r="C24" s="482"/>
      <c r="D24" s="499" t="s">
        <v>81</v>
      </c>
      <c r="E24" s="483" t="s">
        <v>600</v>
      </c>
      <c r="F24" s="469">
        <v>636</v>
      </c>
      <c r="G24" s="487">
        <v>600</v>
      </c>
      <c r="H24" s="483">
        <v>680</v>
      </c>
      <c r="I24" s="484">
        <v>700</v>
      </c>
      <c r="J24" s="451" t="s">
        <v>3757</v>
      </c>
      <c r="K24" s="451">
        <f t="shared" ref="K24" si="26">H24-F24</f>
        <v>44</v>
      </c>
      <c r="L24" s="472">
        <f t="shared" ref="L24" si="27">(F24*-0.8)/100</f>
        <v>-5.0880000000000001</v>
      </c>
      <c r="M24" s="455">
        <f t="shared" ref="M24" si="28">(K24+L24)/F24</f>
        <v>6.1182389937106917E-2</v>
      </c>
      <c r="N24" s="456" t="s">
        <v>599</v>
      </c>
      <c r="O24" s="500">
        <v>44089</v>
      </c>
      <c r="Q24" s="428"/>
      <c r="R24" s="429" t="s">
        <v>3186</v>
      </c>
      <c r="S24" s="428"/>
      <c r="T24" s="428"/>
      <c r="U24" s="428"/>
      <c r="V24" s="428"/>
      <c r="W24" s="428"/>
      <c r="X24" s="428"/>
      <c r="Y24" s="428"/>
      <c r="Z24" s="428"/>
      <c r="AA24" s="428"/>
      <c r="AB24" s="428"/>
    </row>
    <row r="25" spans="1:28" s="427" customFormat="1" ht="14.25">
      <c r="A25" s="383">
        <v>16</v>
      </c>
      <c r="B25" s="408">
        <v>44088</v>
      </c>
      <c r="C25" s="422"/>
      <c r="D25" s="459" t="s">
        <v>380</v>
      </c>
      <c r="E25" s="423" t="s">
        <v>600</v>
      </c>
      <c r="F25" s="423" t="s">
        <v>3738</v>
      </c>
      <c r="G25" s="431">
        <v>870</v>
      </c>
      <c r="H25" s="423"/>
      <c r="I25" s="411" t="s">
        <v>3739</v>
      </c>
      <c r="J25" s="424" t="s">
        <v>601</v>
      </c>
      <c r="K25" s="424"/>
      <c r="L25" s="475"/>
      <c r="M25" s="424"/>
      <c r="N25" s="425"/>
      <c r="O25" s="426"/>
      <c r="Q25" s="428"/>
      <c r="R25" s="429" t="s">
        <v>602</v>
      </c>
      <c r="S25" s="428"/>
      <c r="T25" s="428"/>
      <c r="U25" s="428"/>
      <c r="V25" s="428"/>
      <c r="W25" s="428"/>
      <c r="X25" s="428"/>
      <c r="Y25" s="428"/>
      <c r="Z25" s="428"/>
      <c r="AA25" s="428"/>
      <c r="AB25" s="428"/>
    </row>
    <row r="26" spans="1:28" s="427" customFormat="1" ht="14.25">
      <c r="A26" s="481">
        <v>17</v>
      </c>
      <c r="B26" s="452">
        <v>44088</v>
      </c>
      <c r="C26" s="482"/>
      <c r="D26" s="540" t="s">
        <v>82</v>
      </c>
      <c r="E26" s="483" t="s">
        <v>600</v>
      </c>
      <c r="F26" s="454">
        <v>229.5</v>
      </c>
      <c r="G26" s="483">
        <v>217</v>
      </c>
      <c r="H26" s="483">
        <v>243</v>
      </c>
      <c r="I26" s="484" t="s">
        <v>3740</v>
      </c>
      <c r="J26" s="451" t="s">
        <v>3846</v>
      </c>
      <c r="K26" s="451">
        <f t="shared" ref="K26" si="29">H26-F26</f>
        <v>13.5</v>
      </c>
      <c r="L26" s="472">
        <f t="shared" ref="L26" si="30">(F26*-0.8)/100</f>
        <v>-1.8360000000000003</v>
      </c>
      <c r="M26" s="455">
        <f t="shared" ref="M26" si="31">(K26+L26)/F26</f>
        <v>5.0823529411764705E-2</v>
      </c>
      <c r="N26" s="456" t="s">
        <v>599</v>
      </c>
      <c r="O26" s="500">
        <v>44091</v>
      </c>
      <c r="Q26" s="428"/>
      <c r="R26" s="429" t="s">
        <v>3186</v>
      </c>
      <c r="S26" s="428"/>
      <c r="T26" s="428"/>
      <c r="U26" s="428"/>
      <c r="V26" s="428"/>
      <c r="W26" s="428"/>
      <c r="X26" s="428"/>
      <c r="Y26" s="428"/>
      <c r="Z26" s="428"/>
      <c r="AA26" s="428"/>
      <c r="AB26" s="428"/>
    </row>
    <row r="27" spans="1:28" s="427" customFormat="1" ht="14.25">
      <c r="A27" s="451">
        <v>18</v>
      </c>
      <c r="B27" s="452">
        <v>44088</v>
      </c>
      <c r="C27" s="482"/>
      <c r="D27" s="499" t="s">
        <v>423</v>
      </c>
      <c r="E27" s="483" t="s">
        <v>600</v>
      </c>
      <c r="F27" s="469">
        <v>1482.5</v>
      </c>
      <c r="G27" s="487">
        <v>1380</v>
      </c>
      <c r="H27" s="483">
        <v>1543</v>
      </c>
      <c r="I27" s="484">
        <v>1650</v>
      </c>
      <c r="J27" s="451" t="s">
        <v>3742</v>
      </c>
      <c r="K27" s="451">
        <f t="shared" ref="K27" si="32">H27-F27</f>
        <v>60.5</v>
      </c>
      <c r="L27" s="472">
        <f>(F27*-0.07)/100</f>
        <v>-1.03775</v>
      </c>
      <c r="M27" s="455">
        <f t="shared" ref="M27" si="33">(K27+L27)/F27</f>
        <v>4.0109443507588528E-2</v>
      </c>
      <c r="N27" s="456" t="s">
        <v>599</v>
      </c>
      <c r="O27" s="461">
        <v>44088</v>
      </c>
      <c r="Q27" s="428"/>
      <c r="R27" s="429" t="s">
        <v>602</v>
      </c>
      <c r="S27" s="428"/>
      <c r="T27" s="428"/>
      <c r="U27" s="428"/>
      <c r="V27" s="428"/>
      <c r="W27" s="428"/>
      <c r="X27" s="428"/>
      <c r="Y27" s="428"/>
      <c r="Z27" s="428"/>
      <c r="AA27" s="428"/>
      <c r="AB27" s="428"/>
    </row>
    <row r="28" spans="1:28" s="427" customFormat="1" ht="14.25">
      <c r="A28" s="383">
        <v>19</v>
      </c>
      <c r="B28" s="408">
        <v>44088</v>
      </c>
      <c r="C28" s="422"/>
      <c r="D28" s="459" t="s">
        <v>106</v>
      </c>
      <c r="E28" s="423" t="s">
        <v>600</v>
      </c>
      <c r="F28" s="423" t="s">
        <v>3743</v>
      </c>
      <c r="G28" s="431">
        <v>630</v>
      </c>
      <c r="H28" s="423"/>
      <c r="I28" s="411">
        <v>730</v>
      </c>
      <c r="J28" s="424" t="s">
        <v>601</v>
      </c>
      <c r="K28" s="424"/>
      <c r="L28" s="475"/>
      <c r="M28" s="424"/>
      <c r="N28" s="425"/>
      <c r="O28" s="426"/>
      <c r="Q28" s="428"/>
      <c r="R28" s="429" t="s">
        <v>3186</v>
      </c>
      <c r="S28" s="428"/>
      <c r="T28" s="428"/>
      <c r="U28" s="428"/>
      <c r="V28" s="428"/>
      <c r="W28" s="428"/>
      <c r="X28" s="428"/>
      <c r="Y28" s="428"/>
      <c r="Z28" s="428"/>
      <c r="AA28" s="428"/>
      <c r="AB28" s="428"/>
    </row>
    <row r="29" spans="1:28" s="427" customFormat="1" ht="14.25">
      <c r="A29" s="383">
        <v>20</v>
      </c>
      <c r="B29" s="408">
        <v>44088</v>
      </c>
      <c r="C29" s="422"/>
      <c r="D29" s="459" t="s">
        <v>383</v>
      </c>
      <c r="E29" s="423" t="s">
        <v>600</v>
      </c>
      <c r="F29" s="423" t="s">
        <v>3744</v>
      </c>
      <c r="G29" s="431">
        <v>74</v>
      </c>
      <c r="H29" s="423"/>
      <c r="I29" s="411" t="s">
        <v>3745</v>
      </c>
      <c r="J29" s="424" t="s">
        <v>601</v>
      </c>
      <c r="K29" s="424"/>
      <c r="L29" s="475"/>
      <c r="M29" s="424"/>
      <c r="N29" s="425"/>
      <c r="O29" s="426"/>
      <c r="Q29" s="428"/>
      <c r="R29" s="429" t="s">
        <v>602</v>
      </c>
      <c r="S29" s="428"/>
      <c r="T29" s="428"/>
      <c r="U29" s="428"/>
      <c r="V29" s="428"/>
      <c r="W29" s="428"/>
      <c r="X29" s="428"/>
      <c r="Y29" s="428"/>
      <c r="Z29" s="428"/>
      <c r="AA29" s="428"/>
      <c r="AB29" s="428"/>
    </row>
    <row r="30" spans="1:28" s="427" customFormat="1" ht="14.25">
      <c r="A30" s="451">
        <v>21</v>
      </c>
      <c r="B30" s="452">
        <v>44088</v>
      </c>
      <c r="C30" s="482"/>
      <c r="D30" s="499" t="s">
        <v>391</v>
      </c>
      <c r="E30" s="483" t="s">
        <v>600</v>
      </c>
      <c r="F30" s="469">
        <v>642.5</v>
      </c>
      <c r="G30" s="487">
        <v>599</v>
      </c>
      <c r="H30" s="483">
        <v>673</v>
      </c>
      <c r="I30" s="484" t="s">
        <v>3747</v>
      </c>
      <c r="J30" s="451" t="s">
        <v>3772</v>
      </c>
      <c r="K30" s="451">
        <f t="shared" ref="K30:K31" si="34">H30-F30</f>
        <v>30.5</v>
      </c>
      <c r="L30" s="472">
        <f>(F30*-0.7)/100</f>
        <v>-4.4974999999999996</v>
      </c>
      <c r="M30" s="455">
        <f t="shared" ref="M30:M31" si="35">(K30+L30)/F30</f>
        <v>4.0470817120622567E-2</v>
      </c>
      <c r="N30" s="456" t="s">
        <v>599</v>
      </c>
      <c r="O30" s="500">
        <v>44090</v>
      </c>
      <c r="Q30" s="428"/>
      <c r="R30" s="429" t="s">
        <v>3186</v>
      </c>
      <c r="S30" s="428"/>
      <c r="T30" s="428"/>
      <c r="U30" s="428"/>
      <c r="V30" s="428"/>
      <c r="W30" s="428"/>
      <c r="X30" s="428"/>
      <c r="Y30" s="428"/>
      <c r="Z30" s="428"/>
      <c r="AA30" s="428"/>
      <c r="AB30" s="428"/>
    </row>
    <row r="31" spans="1:28" s="427" customFormat="1" ht="14.25">
      <c r="A31" s="434">
        <v>22</v>
      </c>
      <c r="B31" s="435">
        <v>44088</v>
      </c>
      <c r="C31" s="436"/>
      <c r="D31" s="437" t="s">
        <v>412</v>
      </c>
      <c r="E31" s="438" t="s">
        <v>600</v>
      </c>
      <c r="F31" s="439">
        <v>124</v>
      </c>
      <c r="G31" s="438">
        <v>115</v>
      </c>
      <c r="H31" s="438">
        <v>129</v>
      </c>
      <c r="I31" s="440" t="s">
        <v>3748</v>
      </c>
      <c r="J31" s="441" t="s">
        <v>3787</v>
      </c>
      <c r="K31" s="441">
        <f t="shared" si="34"/>
        <v>5</v>
      </c>
      <c r="L31" s="473">
        <f t="shared" ref="L31" si="36">(F31*-0.8)/100</f>
        <v>-0.99199999999999999</v>
      </c>
      <c r="M31" s="442">
        <f t="shared" si="35"/>
        <v>3.2322580645161289E-2</v>
      </c>
      <c r="N31" s="443" t="s">
        <v>599</v>
      </c>
      <c r="O31" s="444">
        <v>44091</v>
      </c>
      <c r="Q31" s="428"/>
      <c r="R31" s="429" t="s">
        <v>602</v>
      </c>
      <c r="S31" s="428"/>
      <c r="T31" s="428"/>
      <c r="U31" s="428"/>
      <c r="V31" s="428"/>
      <c r="W31" s="428"/>
      <c r="X31" s="428"/>
      <c r="Y31" s="428"/>
      <c r="Z31" s="428"/>
      <c r="AA31" s="428"/>
      <c r="AB31" s="428"/>
    </row>
    <row r="32" spans="1:28" s="427" customFormat="1" ht="14.25">
      <c r="A32" s="383">
        <v>23</v>
      </c>
      <c r="B32" s="408">
        <v>44091</v>
      </c>
      <c r="C32" s="422"/>
      <c r="D32" s="459" t="s">
        <v>174</v>
      </c>
      <c r="E32" s="423" t="s">
        <v>600</v>
      </c>
      <c r="F32" s="423" t="s">
        <v>3783</v>
      </c>
      <c r="G32" s="431">
        <v>1180</v>
      </c>
      <c r="H32" s="423"/>
      <c r="I32" s="411" t="s">
        <v>3784</v>
      </c>
      <c r="J32" s="424" t="s">
        <v>601</v>
      </c>
      <c r="K32" s="424"/>
      <c r="L32" s="475"/>
      <c r="M32" s="424"/>
      <c r="N32" s="425"/>
      <c r="O32" s="426"/>
      <c r="Q32" s="428"/>
      <c r="R32" s="429" t="s">
        <v>3186</v>
      </c>
      <c r="S32" s="428"/>
      <c r="T32" s="428"/>
      <c r="U32" s="428"/>
      <c r="V32" s="428"/>
      <c r="W32" s="428"/>
      <c r="X32" s="428"/>
      <c r="Y32" s="428"/>
      <c r="Z32" s="428"/>
      <c r="AA32" s="428"/>
      <c r="AB32" s="428"/>
    </row>
    <row r="33" spans="1:38" s="427" customFormat="1" ht="14.25">
      <c r="A33" s="481">
        <v>24</v>
      </c>
      <c r="B33" s="452">
        <v>44091</v>
      </c>
      <c r="C33" s="482"/>
      <c r="D33" s="499" t="s">
        <v>472</v>
      </c>
      <c r="E33" s="483" t="s">
        <v>600</v>
      </c>
      <c r="F33" s="469">
        <v>1655</v>
      </c>
      <c r="G33" s="487">
        <v>1520</v>
      </c>
      <c r="H33" s="483">
        <v>1742.5</v>
      </c>
      <c r="I33" s="484" t="s">
        <v>3785</v>
      </c>
      <c r="J33" s="451" t="s">
        <v>3786</v>
      </c>
      <c r="K33" s="451">
        <f t="shared" ref="K33" si="37">H33-F33</f>
        <v>87.5</v>
      </c>
      <c r="L33" s="472">
        <f>(F33*-0.07)/100</f>
        <v>-1.1585000000000001</v>
      </c>
      <c r="M33" s="455">
        <f t="shared" ref="M33" si="38">(K33+L33)/F33</f>
        <v>5.2170090634441085E-2</v>
      </c>
      <c r="N33" s="456" t="s">
        <v>599</v>
      </c>
      <c r="O33" s="461">
        <v>44091</v>
      </c>
      <c r="Q33" s="428"/>
      <c r="R33" s="429" t="s">
        <v>602</v>
      </c>
      <c r="S33" s="428"/>
      <c r="T33" s="428"/>
      <c r="U33" s="428"/>
      <c r="V33" s="428"/>
      <c r="W33" s="428"/>
      <c r="X33" s="428"/>
      <c r="Y33" s="428"/>
      <c r="Z33" s="428"/>
      <c r="AA33" s="428"/>
      <c r="AB33" s="428"/>
    </row>
    <row r="34" spans="1:38" s="427" customFormat="1" ht="14.25">
      <c r="A34" s="383"/>
      <c r="B34" s="408"/>
      <c r="C34" s="422"/>
      <c r="D34" s="459"/>
      <c r="E34" s="423"/>
      <c r="F34" s="423"/>
      <c r="G34" s="431"/>
      <c r="H34" s="423"/>
      <c r="I34" s="411"/>
      <c r="J34" s="424"/>
      <c r="K34" s="424"/>
      <c r="L34" s="475"/>
      <c r="M34" s="424"/>
      <c r="N34" s="425"/>
      <c r="O34" s="426"/>
      <c r="Q34" s="428"/>
      <c r="R34" s="429"/>
      <c r="S34" s="428"/>
      <c r="T34" s="428"/>
      <c r="U34" s="428"/>
      <c r="V34" s="428"/>
      <c r="W34" s="428"/>
      <c r="X34" s="428"/>
      <c r="Y34" s="428"/>
      <c r="Z34" s="428"/>
      <c r="AA34" s="428"/>
      <c r="AB34" s="428"/>
    </row>
    <row r="35" spans="1:38" s="427" customFormat="1" ht="14.25">
      <c r="A35" s="383"/>
      <c r="B35" s="408"/>
      <c r="C35" s="422"/>
      <c r="D35" s="459"/>
      <c r="E35" s="423"/>
      <c r="F35" s="423"/>
      <c r="G35" s="431"/>
      <c r="H35" s="423"/>
      <c r="I35" s="411"/>
      <c r="J35" s="424"/>
      <c r="K35" s="424"/>
      <c r="L35" s="475"/>
      <c r="M35" s="424"/>
      <c r="N35" s="425"/>
      <c r="O35" s="426"/>
      <c r="Q35" s="428"/>
      <c r="R35" s="429"/>
      <c r="S35" s="428"/>
      <c r="T35" s="428"/>
      <c r="U35" s="428"/>
      <c r="V35" s="428"/>
      <c r="W35" s="428"/>
      <c r="X35" s="428"/>
      <c r="Y35" s="428"/>
      <c r="Z35" s="428"/>
      <c r="AA35" s="428"/>
      <c r="AB35" s="428"/>
    </row>
    <row r="36" spans="1:38" s="5" customFormat="1" ht="14.25">
      <c r="A36" s="383"/>
      <c r="B36" s="408"/>
      <c r="C36" s="409"/>
      <c r="D36" s="390"/>
      <c r="E36" s="410"/>
      <c r="F36" s="411"/>
      <c r="G36" s="412"/>
      <c r="H36" s="412"/>
      <c r="I36" s="411"/>
      <c r="J36" s="377"/>
      <c r="K36" s="377"/>
      <c r="L36" s="476"/>
      <c r="M36" s="376"/>
      <c r="N36" s="388"/>
      <c r="O36" s="382"/>
      <c r="P36" s="427"/>
      <c r="Q36" s="64"/>
      <c r="R36" s="341"/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38" s="5" customFormat="1" ht="12" customHeight="1">
      <c r="A37" s="23" t="s">
        <v>603</v>
      </c>
      <c r="B37" s="24"/>
      <c r="C37" s="25"/>
      <c r="D37" s="26"/>
      <c r="E37" s="27"/>
      <c r="F37" s="28"/>
      <c r="G37" s="28"/>
      <c r="H37" s="28"/>
      <c r="I37" s="28"/>
      <c r="J37" s="65"/>
      <c r="K37" s="28"/>
      <c r="L37" s="477"/>
      <c r="M37" s="38"/>
      <c r="N37" s="65"/>
      <c r="O37" s="66"/>
      <c r="P37" s="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29" t="s">
        <v>604</v>
      </c>
      <c r="B38" s="23"/>
      <c r="C38" s="23"/>
      <c r="D38" s="23"/>
      <c r="F38" s="30" t="s">
        <v>605</v>
      </c>
      <c r="G38" s="17"/>
      <c r="H38" s="31"/>
      <c r="I38" s="36"/>
      <c r="J38" s="67"/>
      <c r="K38" s="68"/>
      <c r="L38" s="478"/>
      <c r="M38" s="69"/>
      <c r="N38" s="16"/>
      <c r="O38" s="70"/>
      <c r="P38" s="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3" t="s">
        <v>606</v>
      </c>
      <c r="B39" s="23"/>
      <c r="C39" s="23"/>
      <c r="D39" s="23"/>
      <c r="E39" s="32"/>
      <c r="F39" s="30" t="s">
        <v>607</v>
      </c>
      <c r="G39" s="17"/>
      <c r="H39" s="31"/>
      <c r="I39" s="36"/>
      <c r="J39" s="67"/>
      <c r="K39" s="68"/>
      <c r="L39" s="478"/>
      <c r="M39" s="69"/>
      <c r="N39" s="16"/>
      <c r="O39" s="70"/>
      <c r="P39" s="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3"/>
      <c r="B40" s="23"/>
      <c r="C40" s="23"/>
      <c r="D40" s="23"/>
      <c r="E40" s="32"/>
      <c r="F40" s="17"/>
      <c r="G40" s="17"/>
      <c r="H40" s="31"/>
      <c r="I40" s="36"/>
      <c r="J40" s="71"/>
      <c r="K40" s="68"/>
      <c r="L40" s="478"/>
      <c r="M40" s="17"/>
      <c r="N40" s="72"/>
      <c r="O40" s="5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15">
      <c r="A41" s="11"/>
      <c r="B41" s="33" t="s">
        <v>608</v>
      </c>
      <c r="C41" s="33"/>
      <c r="D41" s="33"/>
      <c r="E41" s="33"/>
      <c r="F41" s="34"/>
      <c r="G41" s="32"/>
      <c r="H41" s="32"/>
      <c r="I41" s="73"/>
      <c r="J41" s="74"/>
      <c r="K41" s="75"/>
      <c r="L41" s="479"/>
      <c r="M41" s="12"/>
      <c r="N41" s="11"/>
      <c r="O41" s="53"/>
      <c r="P41" s="7"/>
      <c r="R41" s="82"/>
      <c r="S41" s="16"/>
      <c r="T41" s="16"/>
      <c r="U41" s="16"/>
      <c r="V41" s="16"/>
      <c r="W41" s="16"/>
      <c r="X41" s="16"/>
      <c r="Y41" s="16"/>
      <c r="Z41" s="16"/>
    </row>
    <row r="42" spans="1:38" s="6" customFormat="1" ht="38.25">
      <c r="A42" s="20" t="s">
        <v>16</v>
      </c>
      <c r="B42" s="21" t="s">
        <v>575</v>
      </c>
      <c r="C42" s="21"/>
      <c r="D42" s="22" t="s">
        <v>588</v>
      </c>
      <c r="E42" s="21" t="s">
        <v>589</v>
      </c>
      <c r="F42" s="21" t="s">
        <v>590</v>
      </c>
      <c r="G42" s="21" t="s">
        <v>609</v>
      </c>
      <c r="H42" s="21" t="s">
        <v>592</v>
      </c>
      <c r="I42" s="21" t="s">
        <v>593</v>
      </c>
      <c r="J42" s="76" t="s">
        <v>594</v>
      </c>
      <c r="K42" s="62" t="s">
        <v>610</v>
      </c>
      <c r="L42" s="480" t="s">
        <v>3631</v>
      </c>
      <c r="M42" s="63" t="s">
        <v>3630</v>
      </c>
      <c r="N42" s="21" t="s">
        <v>597</v>
      </c>
      <c r="O42" s="78" t="s">
        <v>598</v>
      </c>
      <c r="P42" s="7"/>
      <c r="Q42" s="40"/>
      <c r="R42" s="38"/>
      <c r="S42" s="38"/>
      <c r="T42" s="38"/>
    </row>
    <row r="43" spans="1:38" s="9" customFormat="1" ht="15" customHeight="1">
      <c r="A43" s="481">
        <v>1</v>
      </c>
      <c r="B43" s="452">
        <v>44075</v>
      </c>
      <c r="C43" s="482"/>
      <c r="D43" s="499" t="s">
        <v>3658</v>
      </c>
      <c r="E43" s="483" t="s">
        <v>3627</v>
      </c>
      <c r="F43" s="451">
        <v>433</v>
      </c>
      <c r="G43" s="487">
        <v>443</v>
      </c>
      <c r="H43" s="483">
        <v>426</v>
      </c>
      <c r="I43" s="484" t="s">
        <v>3659</v>
      </c>
      <c r="J43" s="451" t="s">
        <v>3637</v>
      </c>
      <c r="K43" s="451">
        <f>+F43-H43</f>
        <v>7</v>
      </c>
      <c r="L43" s="472">
        <f>(F43*-0.07)/100</f>
        <v>-0.30310000000000004</v>
      </c>
      <c r="M43" s="455">
        <f t="shared" ref="M43:M44" si="39">(K43+L43)/F43</f>
        <v>1.5466281755196305E-2</v>
      </c>
      <c r="N43" s="456" t="s">
        <v>599</v>
      </c>
      <c r="O43" s="461">
        <v>44075</v>
      </c>
      <c r="P43" s="64"/>
      <c r="Q43" s="64"/>
      <c r="R43" s="421" t="s">
        <v>602</v>
      </c>
      <c r="S43" s="6"/>
      <c r="T43" s="6"/>
      <c r="U43" s="6"/>
      <c r="V43" s="6"/>
      <c r="W43" s="6"/>
      <c r="X43" s="6"/>
      <c r="Y43" s="6"/>
      <c r="Z43" s="6"/>
      <c r="AA43" s="6"/>
    </row>
    <row r="44" spans="1:38" s="9" customFormat="1" ht="15" customHeight="1">
      <c r="A44" s="501">
        <v>2</v>
      </c>
      <c r="B44" s="445">
        <v>44075</v>
      </c>
      <c r="C44" s="448"/>
      <c r="D44" s="502" t="s">
        <v>3660</v>
      </c>
      <c r="E44" s="450" t="s">
        <v>3627</v>
      </c>
      <c r="F44" s="509">
        <v>191</v>
      </c>
      <c r="G44" s="503">
        <v>197</v>
      </c>
      <c r="H44" s="450">
        <v>195</v>
      </c>
      <c r="I44" s="504" t="s">
        <v>3661</v>
      </c>
      <c r="J44" s="497" t="s">
        <v>3679</v>
      </c>
      <c r="K44" s="497">
        <f>F44-H44</f>
        <v>-4</v>
      </c>
      <c r="L44" s="474">
        <f>(F44*-0.8)/100</f>
        <v>-1.528</v>
      </c>
      <c r="M44" s="432">
        <f t="shared" si="39"/>
        <v>-2.8942408376963352E-2</v>
      </c>
      <c r="N44" s="446" t="s">
        <v>663</v>
      </c>
      <c r="O44" s="433">
        <v>44077</v>
      </c>
      <c r="P44" s="64"/>
      <c r="Q44" s="64"/>
      <c r="R44" s="421" t="s">
        <v>602</v>
      </c>
      <c r="S44" s="6"/>
      <c r="T44" s="6"/>
      <c r="U44" s="6"/>
      <c r="V44" s="6"/>
      <c r="W44" s="6"/>
      <c r="X44" s="6"/>
      <c r="Y44" s="6"/>
      <c r="Z44" s="6"/>
      <c r="AA44" s="6"/>
    </row>
    <row r="45" spans="1:38" ht="15" customHeight="1">
      <c r="A45" s="481">
        <v>3</v>
      </c>
      <c r="B45" s="452">
        <v>44075</v>
      </c>
      <c r="C45" s="482"/>
      <c r="D45" s="499" t="s">
        <v>3662</v>
      </c>
      <c r="E45" s="483" t="s">
        <v>600</v>
      </c>
      <c r="F45" s="508">
        <v>3865</v>
      </c>
      <c r="G45" s="487">
        <v>3740</v>
      </c>
      <c r="H45" s="483">
        <v>3930</v>
      </c>
      <c r="I45" s="484" t="s">
        <v>3663</v>
      </c>
      <c r="J45" s="451" t="s">
        <v>3668</v>
      </c>
      <c r="K45" s="451">
        <f t="shared" ref="K45:K47" si="40">H45-F45</f>
        <v>65</v>
      </c>
      <c r="L45" s="472">
        <f>(F45*-0.07)/100</f>
        <v>-2.7055000000000002</v>
      </c>
      <c r="M45" s="455">
        <f t="shared" ref="M45:M47" si="41">(K45+L45)/F45</f>
        <v>1.6117593790426907E-2</v>
      </c>
      <c r="N45" s="456" t="s">
        <v>599</v>
      </c>
      <c r="O45" s="461">
        <v>44075</v>
      </c>
      <c r="P45" s="7"/>
      <c r="Q45" s="11"/>
      <c r="R45" s="12" t="s">
        <v>602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501">
        <v>4</v>
      </c>
      <c r="B46" s="445">
        <v>44076</v>
      </c>
      <c r="C46" s="448"/>
      <c r="D46" s="502" t="s">
        <v>237</v>
      </c>
      <c r="E46" s="450" t="s">
        <v>600</v>
      </c>
      <c r="F46" s="509">
        <v>267</v>
      </c>
      <c r="G46" s="503">
        <v>260</v>
      </c>
      <c r="H46" s="450">
        <v>260</v>
      </c>
      <c r="I46" s="504">
        <v>278</v>
      </c>
      <c r="J46" s="497" t="s">
        <v>3680</v>
      </c>
      <c r="K46" s="497">
        <f t="shared" si="40"/>
        <v>-7</v>
      </c>
      <c r="L46" s="474">
        <f>(F46*-0.8)/100</f>
        <v>-2.1360000000000001</v>
      </c>
      <c r="M46" s="432">
        <f t="shared" si="41"/>
        <v>-3.421722846441947E-2</v>
      </c>
      <c r="N46" s="446" t="s">
        <v>663</v>
      </c>
      <c r="O46" s="433">
        <v>44077</v>
      </c>
      <c r="P46" s="7"/>
      <c r="Q46" s="11"/>
      <c r="R46" s="12" t="s">
        <v>3186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481">
        <v>5</v>
      </c>
      <c r="B47" s="452">
        <v>44076</v>
      </c>
      <c r="C47" s="482"/>
      <c r="D47" s="499" t="s">
        <v>504</v>
      </c>
      <c r="E47" s="483" t="s">
        <v>600</v>
      </c>
      <c r="F47" s="508">
        <v>642</v>
      </c>
      <c r="G47" s="487">
        <v>625</v>
      </c>
      <c r="H47" s="483">
        <v>659.5</v>
      </c>
      <c r="I47" s="484" t="s">
        <v>3676</v>
      </c>
      <c r="J47" s="451" t="s">
        <v>3689</v>
      </c>
      <c r="K47" s="451">
        <f t="shared" si="40"/>
        <v>17.5</v>
      </c>
      <c r="L47" s="472">
        <f>(F47*-0.8)/100</f>
        <v>-5.1360000000000001</v>
      </c>
      <c r="M47" s="455">
        <f t="shared" si="41"/>
        <v>1.9258566978193149E-2</v>
      </c>
      <c r="N47" s="456" t="s">
        <v>599</v>
      </c>
      <c r="O47" s="500">
        <v>44078</v>
      </c>
      <c r="P47" s="7"/>
      <c r="Q47" s="11"/>
      <c r="R47" s="12" t="s">
        <v>602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481">
        <v>6</v>
      </c>
      <c r="B48" s="452">
        <v>44076</v>
      </c>
      <c r="C48" s="482"/>
      <c r="D48" s="499" t="s">
        <v>136</v>
      </c>
      <c r="E48" s="483" t="s">
        <v>600</v>
      </c>
      <c r="F48" s="451">
        <v>948</v>
      </c>
      <c r="G48" s="487">
        <v>918</v>
      </c>
      <c r="H48" s="483">
        <v>969.5</v>
      </c>
      <c r="I48" s="484" t="s">
        <v>3677</v>
      </c>
      <c r="J48" s="451" t="s">
        <v>3678</v>
      </c>
      <c r="K48" s="451">
        <f t="shared" ref="K48" si="42">H48-F48</f>
        <v>21.5</v>
      </c>
      <c r="L48" s="472">
        <f>(F48*-0.8)/100</f>
        <v>-7.5840000000000005</v>
      </c>
      <c r="M48" s="455">
        <f t="shared" ref="M48:M50" si="43">(K48+L48)/F48</f>
        <v>1.4679324894514768E-2</v>
      </c>
      <c r="N48" s="456" t="s">
        <v>599</v>
      </c>
      <c r="O48" s="500">
        <v>44077</v>
      </c>
      <c r="P48" s="7"/>
      <c r="Q48" s="11"/>
      <c r="R48" s="12" t="s">
        <v>602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27" ht="15" customHeight="1">
      <c r="A49" s="481">
        <v>7</v>
      </c>
      <c r="B49" s="452">
        <v>44078</v>
      </c>
      <c r="C49" s="482"/>
      <c r="D49" s="499" t="s">
        <v>186</v>
      </c>
      <c r="E49" s="483" t="s">
        <v>3627</v>
      </c>
      <c r="F49" s="451">
        <v>431.5</v>
      </c>
      <c r="G49" s="487">
        <v>446</v>
      </c>
      <c r="H49" s="483">
        <v>425</v>
      </c>
      <c r="I49" s="484" t="s">
        <v>3659</v>
      </c>
      <c r="J49" s="451" t="s">
        <v>3698</v>
      </c>
      <c r="K49" s="451">
        <f>+F49-H49</f>
        <v>6.5</v>
      </c>
      <c r="L49" s="472">
        <f>(F49*-0.07)/100</f>
        <v>-0.30205000000000004</v>
      </c>
      <c r="M49" s="455">
        <f t="shared" si="43"/>
        <v>1.4363731170336036E-2</v>
      </c>
      <c r="N49" s="456" t="s">
        <v>599</v>
      </c>
      <c r="O49" s="461">
        <v>44078</v>
      </c>
      <c r="P49" s="7"/>
      <c r="Q49" s="11"/>
      <c r="R49" s="510" t="s">
        <v>602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27" s="9" customFormat="1" ht="15" customHeight="1">
      <c r="A50" s="523">
        <v>8</v>
      </c>
      <c r="B50" s="517">
        <v>44078</v>
      </c>
      <c r="C50" s="518"/>
      <c r="D50" s="519" t="s">
        <v>116</v>
      </c>
      <c r="E50" s="520" t="s">
        <v>600</v>
      </c>
      <c r="F50" s="523">
        <v>2125</v>
      </c>
      <c r="G50" s="521">
        <v>2060</v>
      </c>
      <c r="H50" s="520">
        <v>2135</v>
      </c>
      <c r="I50" s="522" t="s">
        <v>3699</v>
      </c>
      <c r="J50" s="523" t="s">
        <v>3736</v>
      </c>
      <c r="K50" s="523">
        <f t="shared" ref="K50" si="44">H50-F50</f>
        <v>10</v>
      </c>
      <c r="L50" s="524">
        <f>(F50*-0.8)/100</f>
        <v>-17</v>
      </c>
      <c r="M50" s="525">
        <f t="shared" si="43"/>
        <v>-3.2941176470588237E-3</v>
      </c>
      <c r="N50" s="526" t="s">
        <v>708</v>
      </c>
      <c r="O50" s="527">
        <v>44088</v>
      </c>
      <c r="P50" s="64"/>
      <c r="Q50" s="64"/>
      <c r="R50" s="421" t="s">
        <v>602</v>
      </c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481">
        <v>9</v>
      </c>
      <c r="B51" s="452">
        <v>44081</v>
      </c>
      <c r="C51" s="482"/>
      <c r="D51" s="499" t="s">
        <v>186</v>
      </c>
      <c r="E51" s="483" t="s">
        <v>3627</v>
      </c>
      <c r="F51" s="451">
        <v>425.5</v>
      </c>
      <c r="G51" s="487">
        <v>442</v>
      </c>
      <c r="H51" s="483">
        <v>418.5</v>
      </c>
      <c r="I51" s="484" t="s">
        <v>3700</v>
      </c>
      <c r="J51" s="451" t="s">
        <v>3637</v>
      </c>
      <c r="K51" s="451">
        <f>+F51-H51</f>
        <v>7</v>
      </c>
      <c r="L51" s="472">
        <f>(F51*-0.07)/100</f>
        <v>-0.29785000000000006</v>
      </c>
      <c r="M51" s="455">
        <f t="shared" ref="M51:M52" si="45">(K51+L51)/F51</f>
        <v>1.5751233842538188E-2</v>
      </c>
      <c r="N51" s="456" t="s">
        <v>599</v>
      </c>
      <c r="O51" s="461">
        <v>44081</v>
      </c>
      <c r="P51" s="64"/>
      <c r="Q51" s="64"/>
      <c r="R51" s="421" t="s">
        <v>602</v>
      </c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501">
        <v>10</v>
      </c>
      <c r="B52" s="445">
        <v>44081</v>
      </c>
      <c r="C52" s="448"/>
      <c r="D52" s="502" t="s">
        <v>67</v>
      </c>
      <c r="E52" s="450" t="s">
        <v>600</v>
      </c>
      <c r="F52" s="509">
        <v>491</v>
      </c>
      <c r="G52" s="503">
        <v>477</v>
      </c>
      <c r="H52" s="450">
        <v>477</v>
      </c>
      <c r="I52" s="504" t="s">
        <v>3701</v>
      </c>
      <c r="J52" s="497" t="s">
        <v>3731</v>
      </c>
      <c r="K52" s="497">
        <f t="shared" ref="K52" si="46">H52-F52</f>
        <v>-14</v>
      </c>
      <c r="L52" s="474">
        <f>(F52*-0.8)/100</f>
        <v>-3.9279999999999999</v>
      </c>
      <c r="M52" s="432">
        <f t="shared" si="45"/>
        <v>-3.6513238289205704E-2</v>
      </c>
      <c r="N52" s="446" t="s">
        <v>663</v>
      </c>
      <c r="O52" s="433">
        <v>44082</v>
      </c>
      <c r="P52" s="64"/>
      <c r="Q52" s="64"/>
      <c r="R52" s="421" t="s">
        <v>3186</v>
      </c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481">
        <v>11</v>
      </c>
      <c r="B53" s="452">
        <v>44081</v>
      </c>
      <c r="C53" s="422"/>
      <c r="D53" s="499" t="s">
        <v>93</v>
      </c>
      <c r="E53" s="483" t="s">
        <v>3627</v>
      </c>
      <c r="F53" s="451">
        <v>155</v>
      </c>
      <c r="G53" s="487">
        <v>160</v>
      </c>
      <c r="H53" s="483">
        <v>152</v>
      </c>
      <c r="I53" s="484">
        <v>135</v>
      </c>
      <c r="J53" s="451" t="s">
        <v>3702</v>
      </c>
      <c r="K53" s="451">
        <f>+F53-H53</f>
        <v>3</v>
      </c>
      <c r="L53" s="472">
        <f>(F53*-0.07)/100</f>
        <v>-0.10850000000000001</v>
      </c>
      <c r="M53" s="455">
        <f t="shared" ref="M53" si="47">(K53+L53)/F53</f>
        <v>1.8654838709677421E-2</v>
      </c>
      <c r="N53" s="456" t="s">
        <v>599</v>
      </c>
      <c r="O53" s="461">
        <v>44081</v>
      </c>
      <c r="P53" s="64"/>
      <c r="Q53" s="64"/>
      <c r="R53" s="421" t="s">
        <v>3186</v>
      </c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383">
        <v>12</v>
      </c>
      <c r="B54" s="408">
        <v>44082</v>
      </c>
      <c r="C54" s="422"/>
      <c r="D54" s="459" t="s">
        <v>136</v>
      </c>
      <c r="E54" s="423" t="s">
        <v>600</v>
      </c>
      <c r="F54" s="423" t="s">
        <v>3706</v>
      </c>
      <c r="G54" s="431">
        <v>900</v>
      </c>
      <c r="H54" s="423"/>
      <c r="I54" s="411" t="s">
        <v>3707</v>
      </c>
      <c r="J54" s="424" t="s">
        <v>601</v>
      </c>
      <c r="K54" s="424"/>
      <c r="L54" s="475"/>
      <c r="M54" s="424"/>
      <c r="N54" s="425"/>
      <c r="O54" s="426"/>
      <c r="P54" s="64"/>
      <c r="Q54" s="64"/>
      <c r="R54" s="421" t="s">
        <v>602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501">
        <v>13</v>
      </c>
      <c r="B55" s="445">
        <v>44082</v>
      </c>
      <c r="C55" s="448"/>
      <c r="D55" s="502" t="s">
        <v>146</v>
      </c>
      <c r="E55" s="450" t="s">
        <v>600</v>
      </c>
      <c r="F55" s="509">
        <v>1205</v>
      </c>
      <c r="G55" s="503">
        <v>1170</v>
      </c>
      <c r="H55" s="450">
        <v>1170</v>
      </c>
      <c r="I55" s="504">
        <v>1270</v>
      </c>
      <c r="J55" s="497" t="s">
        <v>3718</v>
      </c>
      <c r="K55" s="497">
        <f t="shared" ref="K55" si="48">H55-F55</f>
        <v>-35</v>
      </c>
      <c r="L55" s="474">
        <f>(F55*-0.8)/100</f>
        <v>-9.64</v>
      </c>
      <c r="M55" s="432">
        <f t="shared" ref="M55" si="49">(K55+L55)/F55</f>
        <v>-3.7045643153526972E-2</v>
      </c>
      <c r="N55" s="446" t="s">
        <v>663</v>
      </c>
      <c r="O55" s="433">
        <v>44084</v>
      </c>
      <c r="P55" s="64"/>
      <c r="Q55" s="64"/>
      <c r="R55" s="421" t="s">
        <v>3186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481">
        <v>14</v>
      </c>
      <c r="B56" s="452">
        <v>44083</v>
      </c>
      <c r="C56" s="482"/>
      <c r="D56" s="499" t="s">
        <v>3729</v>
      </c>
      <c r="E56" s="483" t="s">
        <v>600</v>
      </c>
      <c r="F56" s="451">
        <v>714.5</v>
      </c>
      <c r="G56" s="487">
        <v>695</v>
      </c>
      <c r="H56" s="483">
        <v>726</v>
      </c>
      <c r="I56" s="484">
        <v>740</v>
      </c>
      <c r="J56" s="451" t="s">
        <v>3711</v>
      </c>
      <c r="K56" s="451">
        <f t="shared" ref="K56:K57" si="50">H56-F56</f>
        <v>11.5</v>
      </c>
      <c r="L56" s="472">
        <f>(F56*-0.07)/100</f>
        <v>-0.50015000000000009</v>
      </c>
      <c r="M56" s="455">
        <f t="shared" ref="M56:M58" si="51">(K56+L56)/F56</f>
        <v>1.539517144856543E-2</v>
      </c>
      <c r="N56" s="456" t="s">
        <v>599</v>
      </c>
      <c r="O56" s="461">
        <v>44083</v>
      </c>
      <c r="P56" s="64"/>
      <c r="Q56" s="64"/>
      <c r="R56" s="421" t="s">
        <v>602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81">
        <v>15</v>
      </c>
      <c r="B57" s="452">
        <v>44083</v>
      </c>
      <c r="C57" s="482"/>
      <c r="D57" s="499" t="s">
        <v>195</v>
      </c>
      <c r="E57" s="483" t="s">
        <v>600</v>
      </c>
      <c r="F57" s="451">
        <v>3825</v>
      </c>
      <c r="G57" s="487">
        <v>3710</v>
      </c>
      <c r="H57" s="483">
        <v>3911</v>
      </c>
      <c r="I57" s="484" t="s">
        <v>3712</v>
      </c>
      <c r="J57" s="451" t="s">
        <v>3717</v>
      </c>
      <c r="K57" s="451">
        <f t="shared" si="50"/>
        <v>86</v>
      </c>
      <c r="L57" s="472">
        <f>(F57*-0.8)/100</f>
        <v>-30.6</v>
      </c>
      <c r="M57" s="455">
        <f t="shared" si="51"/>
        <v>1.4483660130718954E-2</v>
      </c>
      <c r="N57" s="456" t="s">
        <v>599</v>
      </c>
      <c r="O57" s="500">
        <v>44084</v>
      </c>
      <c r="P57" s="64"/>
      <c r="Q57" s="64"/>
      <c r="R57" s="421" t="s">
        <v>602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481">
        <v>16</v>
      </c>
      <c r="B58" s="452">
        <v>44085</v>
      </c>
      <c r="C58" s="482"/>
      <c r="D58" s="499" t="s">
        <v>93</v>
      </c>
      <c r="E58" s="483" t="s">
        <v>3627</v>
      </c>
      <c r="F58" s="451">
        <v>156.5</v>
      </c>
      <c r="G58" s="487">
        <v>162</v>
      </c>
      <c r="H58" s="483">
        <v>153.75</v>
      </c>
      <c r="I58" s="484">
        <v>147</v>
      </c>
      <c r="J58" s="451" t="s">
        <v>3722</v>
      </c>
      <c r="K58" s="451">
        <f>+F58-H58</f>
        <v>2.75</v>
      </c>
      <c r="L58" s="472">
        <f>(F58*-0.07)/100</f>
        <v>-0.10955000000000002</v>
      </c>
      <c r="M58" s="455">
        <f t="shared" si="51"/>
        <v>1.6871884984025559E-2</v>
      </c>
      <c r="N58" s="456" t="s">
        <v>599</v>
      </c>
      <c r="O58" s="461">
        <v>44085</v>
      </c>
      <c r="P58" s="64"/>
      <c r="Q58" s="64"/>
      <c r="R58" s="421" t="s">
        <v>3186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81">
        <v>17</v>
      </c>
      <c r="B59" s="452">
        <v>44085</v>
      </c>
      <c r="C59" s="482"/>
      <c r="D59" s="499" t="s">
        <v>122</v>
      </c>
      <c r="E59" s="483" t="s">
        <v>600</v>
      </c>
      <c r="F59" s="451">
        <v>393.5</v>
      </c>
      <c r="G59" s="487">
        <v>384</v>
      </c>
      <c r="H59" s="483">
        <v>399.5</v>
      </c>
      <c r="I59" s="484" t="s">
        <v>3723</v>
      </c>
      <c r="J59" s="451" t="s">
        <v>3730</v>
      </c>
      <c r="K59" s="451">
        <f t="shared" ref="K59" si="52">H59-F59</f>
        <v>6</v>
      </c>
      <c r="L59" s="472">
        <f>(F59*-0.07)/100</f>
        <v>-0.27545000000000003</v>
      </c>
      <c r="M59" s="455">
        <f t="shared" ref="M59" si="53">(K59+L59)/F59</f>
        <v>1.4547776365946632E-2</v>
      </c>
      <c r="N59" s="456" t="s">
        <v>599</v>
      </c>
      <c r="O59" s="461">
        <v>44085</v>
      </c>
      <c r="P59" s="64"/>
      <c r="Q59" s="64"/>
      <c r="R59" s="421" t="s">
        <v>602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383">
        <v>18</v>
      </c>
      <c r="B60" s="408">
        <v>44085</v>
      </c>
      <c r="C60" s="422"/>
      <c r="D60" s="459" t="s">
        <v>74</v>
      </c>
      <c r="E60" s="423" t="s">
        <v>600</v>
      </c>
      <c r="F60" s="423" t="s">
        <v>3728</v>
      </c>
      <c r="G60" s="431">
        <v>409</v>
      </c>
      <c r="H60" s="423"/>
      <c r="I60" s="411" t="s">
        <v>3724</v>
      </c>
      <c r="J60" s="424" t="s">
        <v>601</v>
      </c>
      <c r="K60" s="424"/>
      <c r="L60" s="475"/>
      <c r="M60" s="424"/>
      <c r="N60" s="425"/>
      <c r="O60" s="426"/>
      <c r="P60" s="64"/>
      <c r="Q60" s="64"/>
      <c r="R60" s="421" t="s">
        <v>602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481">
        <v>19</v>
      </c>
      <c r="B61" s="452">
        <v>44085</v>
      </c>
      <c r="C61" s="482"/>
      <c r="D61" s="499" t="s">
        <v>137</v>
      </c>
      <c r="E61" s="483" t="s">
        <v>600</v>
      </c>
      <c r="F61" s="451">
        <v>963.5</v>
      </c>
      <c r="G61" s="487">
        <v>938</v>
      </c>
      <c r="H61" s="483">
        <v>986</v>
      </c>
      <c r="I61" s="484" t="s">
        <v>3725</v>
      </c>
      <c r="J61" s="451" t="s">
        <v>3756</v>
      </c>
      <c r="K61" s="451">
        <f t="shared" ref="K61" si="54">H61-F61</f>
        <v>22.5</v>
      </c>
      <c r="L61" s="472">
        <f>(F61*-0.8)/100</f>
        <v>-7.7080000000000011</v>
      </c>
      <c r="M61" s="455">
        <f t="shared" ref="M61" si="55">(K61+L61)/F61</f>
        <v>1.5352361183186298E-2</v>
      </c>
      <c r="N61" s="456" t="s">
        <v>599</v>
      </c>
      <c r="O61" s="500">
        <v>44089</v>
      </c>
      <c r="P61" s="64"/>
      <c r="Q61" s="64"/>
      <c r="R61" s="421" t="s">
        <v>3186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81">
        <v>20</v>
      </c>
      <c r="B62" s="452">
        <v>44088</v>
      </c>
      <c r="C62" s="482"/>
      <c r="D62" s="499" t="s">
        <v>3642</v>
      </c>
      <c r="E62" s="483" t="s">
        <v>600</v>
      </c>
      <c r="F62" s="451">
        <v>2080</v>
      </c>
      <c r="G62" s="487">
        <v>2030</v>
      </c>
      <c r="H62" s="483">
        <v>2122.5</v>
      </c>
      <c r="I62" s="484" t="s">
        <v>3734</v>
      </c>
      <c r="J62" s="451" t="s">
        <v>3735</v>
      </c>
      <c r="K62" s="451">
        <f t="shared" ref="K62:K63" si="56">H62-F62</f>
        <v>42.5</v>
      </c>
      <c r="L62" s="472">
        <f>(F62*-0.07)/100</f>
        <v>-1.4560000000000002</v>
      </c>
      <c r="M62" s="455">
        <f t="shared" ref="M62:M63" si="57">(K62+L62)/F62</f>
        <v>1.9732692307692305E-2</v>
      </c>
      <c r="N62" s="456" t="s">
        <v>599</v>
      </c>
      <c r="O62" s="461">
        <v>44088</v>
      </c>
      <c r="P62" s="64"/>
      <c r="Q62" s="64"/>
      <c r="R62" s="421" t="s">
        <v>602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481">
        <v>21</v>
      </c>
      <c r="B63" s="452">
        <v>44089</v>
      </c>
      <c r="C63" s="482"/>
      <c r="D63" s="499" t="s">
        <v>336</v>
      </c>
      <c r="E63" s="483" t="s">
        <v>600</v>
      </c>
      <c r="F63" s="451">
        <v>940</v>
      </c>
      <c r="G63" s="487">
        <v>900</v>
      </c>
      <c r="H63" s="483">
        <v>957</v>
      </c>
      <c r="I63" s="484">
        <v>1000</v>
      </c>
      <c r="J63" s="451" t="s">
        <v>3710</v>
      </c>
      <c r="K63" s="451">
        <f t="shared" si="56"/>
        <v>17</v>
      </c>
      <c r="L63" s="472">
        <f>(F63*-0.07)/100</f>
        <v>-0.65800000000000014</v>
      </c>
      <c r="M63" s="455">
        <f t="shared" si="57"/>
        <v>1.7385106382978723E-2</v>
      </c>
      <c r="N63" s="456" t="s">
        <v>599</v>
      </c>
      <c r="O63" s="461">
        <v>44089</v>
      </c>
      <c r="P63" s="64"/>
      <c r="Q63" s="64"/>
      <c r="R63" s="421" t="s">
        <v>3186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383">
        <v>22</v>
      </c>
      <c r="B64" s="408">
        <v>44089</v>
      </c>
      <c r="C64" s="422"/>
      <c r="D64" s="459" t="s">
        <v>193</v>
      </c>
      <c r="E64" s="423" t="s">
        <v>600</v>
      </c>
      <c r="F64" s="423" t="s">
        <v>3750</v>
      </c>
      <c r="G64" s="431">
        <v>1025</v>
      </c>
      <c r="H64" s="423"/>
      <c r="I64" s="411" t="s">
        <v>3751</v>
      </c>
      <c r="J64" s="424" t="s">
        <v>601</v>
      </c>
      <c r="K64" s="424"/>
      <c r="L64" s="475"/>
      <c r="M64" s="424"/>
      <c r="N64" s="425"/>
      <c r="O64" s="426"/>
      <c r="P64" s="64"/>
      <c r="Q64" s="64"/>
      <c r="R64" s="421" t="s">
        <v>602</v>
      </c>
      <c r="S64" s="6"/>
      <c r="T64" s="6"/>
      <c r="U64" s="6"/>
      <c r="V64" s="6"/>
      <c r="W64" s="6"/>
      <c r="X64" s="6"/>
      <c r="Y64" s="6"/>
      <c r="Z64" s="6"/>
      <c r="AA64" s="6"/>
    </row>
    <row r="65" spans="1:34" s="9" customFormat="1" ht="15" customHeight="1">
      <c r="A65" s="383">
        <v>23</v>
      </c>
      <c r="B65" s="408">
        <v>44089</v>
      </c>
      <c r="C65" s="422"/>
      <c r="D65" s="459" t="s">
        <v>115</v>
      </c>
      <c r="E65" s="423" t="s">
        <v>600</v>
      </c>
      <c r="F65" s="423" t="s">
        <v>3752</v>
      </c>
      <c r="G65" s="431">
        <v>192.5</v>
      </c>
      <c r="H65" s="423"/>
      <c r="I65" s="411">
        <v>210</v>
      </c>
      <c r="J65" s="424" t="s">
        <v>601</v>
      </c>
      <c r="K65" s="424"/>
      <c r="L65" s="475"/>
      <c r="M65" s="424"/>
      <c r="N65" s="425"/>
      <c r="O65" s="426"/>
      <c r="P65" s="64"/>
      <c r="Q65" s="64"/>
      <c r="R65" s="421" t="s">
        <v>3186</v>
      </c>
      <c r="S65" s="6"/>
      <c r="T65" s="6"/>
      <c r="U65" s="6"/>
      <c r="V65" s="6"/>
      <c r="W65" s="6"/>
      <c r="X65" s="6"/>
      <c r="Y65" s="6"/>
      <c r="Z65" s="6"/>
      <c r="AA65" s="6"/>
    </row>
    <row r="66" spans="1:34" s="9" customFormat="1" ht="15" customHeight="1">
      <c r="A66" s="523">
        <v>24</v>
      </c>
      <c r="B66" s="517">
        <v>44089</v>
      </c>
      <c r="C66" s="518"/>
      <c r="D66" s="519" t="s">
        <v>368</v>
      </c>
      <c r="E66" s="520" t="s">
        <v>600</v>
      </c>
      <c r="F66" s="521">
        <v>536</v>
      </c>
      <c r="G66" s="521">
        <v>518</v>
      </c>
      <c r="H66" s="520">
        <v>538</v>
      </c>
      <c r="I66" s="522" t="s">
        <v>3753</v>
      </c>
      <c r="J66" s="523" t="s">
        <v>3685</v>
      </c>
      <c r="K66" s="523">
        <f t="shared" ref="K66" si="58">H66-F66</f>
        <v>2</v>
      </c>
      <c r="L66" s="524">
        <f>(F66*-0.8)/100</f>
        <v>-4.2880000000000003</v>
      </c>
      <c r="M66" s="525">
        <f t="shared" ref="M66" si="59">(K66+L66)/F66</f>
        <v>-4.2686567164179111E-3</v>
      </c>
      <c r="N66" s="526" t="s">
        <v>708</v>
      </c>
      <c r="O66" s="527">
        <v>44090</v>
      </c>
      <c r="P66" s="64"/>
      <c r="Q66" s="64"/>
      <c r="R66" s="421" t="s">
        <v>602</v>
      </c>
      <c r="S66" s="6"/>
      <c r="T66" s="6"/>
      <c r="U66" s="6"/>
      <c r="V66" s="6"/>
      <c r="W66" s="6"/>
      <c r="X66" s="6"/>
      <c r="Y66" s="6"/>
      <c r="Z66" s="6"/>
      <c r="AA66" s="6"/>
    </row>
    <row r="67" spans="1:34" s="9" customFormat="1" ht="15" customHeight="1">
      <c r="A67" s="481">
        <v>25</v>
      </c>
      <c r="B67" s="452">
        <v>44089</v>
      </c>
      <c r="C67" s="482"/>
      <c r="D67" s="499" t="s">
        <v>416</v>
      </c>
      <c r="E67" s="483" t="s">
        <v>600</v>
      </c>
      <c r="F67" s="451">
        <v>201.5</v>
      </c>
      <c r="G67" s="487">
        <v>195</v>
      </c>
      <c r="H67" s="483">
        <v>205.25</v>
      </c>
      <c r="I67" s="484" t="s">
        <v>3754</v>
      </c>
      <c r="J67" s="451" t="s">
        <v>3755</v>
      </c>
      <c r="K67" s="451">
        <f t="shared" ref="K67" si="60">H67-F67</f>
        <v>3.75</v>
      </c>
      <c r="L67" s="472">
        <f>(F67*-0.07)/100</f>
        <v>-0.14105000000000001</v>
      </c>
      <c r="M67" s="455">
        <f t="shared" ref="M67" si="61">(K67+L67)/F67</f>
        <v>1.7910421836228287E-2</v>
      </c>
      <c r="N67" s="456" t="s">
        <v>599</v>
      </c>
      <c r="O67" s="461">
        <v>44089</v>
      </c>
      <c r="P67" s="64"/>
      <c r="Q67" s="64"/>
      <c r="R67" s="421" t="s">
        <v>602</v>
      </c>
      <c r="S67" s="6"/>
      <c r="T67" s="6"/>
      <c r="U67" s="6"/>
      <c r="V67" s="6"/>
      <c r="W67" s="6"/>
      <c r="X67" s="6"/>
      <c r="Y67" s="6"/>
      <c r="Z67" s="6"/>
      <c r="AA67" s="6"/>
    </row>
    <row r="68" spans="1:34" s="9" customFormat="1" ht="15" customHeight="1">
      <c r="A68" s="481">
        <v>26</v>
      </c>
      <c r="B68" s="452">
        <v>44089</v>
      </c>
      <c r="C68" s="482"/>
      <c r="D68" s="499" t="s">
        <v>87</v>
      </c>
      <c r="E68" s="483" t="s">
        <v>600</v>
      </c>
      <c r="F68" s="451">
        <v>479</v>
      </c>
      <c r="G68" s="487">
        <v>468</v>
      </c>
      <c r="H68" s="483">
        <v>490.5</v>
      </c>
      <c r="I68" s="484">
        <v>500</v>
      </c>
      <c r="J68" s="451" t="s">
        <v>3711</v>
      </c>
      <c r="K68" s="451">
        <f t="shared" ref="K68" si="62">H68-F68</f>
        <v>11.5</v>
      </c>
      <c r="L68" s="472">
        <f>(F68*-0.07)/100</f>
        <v>-0.33529999999999999</v>
      </c>
      <c r="M68" s="455">
        <f t="shared" ref="M68" si="63">(K68+L68)/F68</f>
        <v>2.3308350730688935E-2</v>
      </c>
      <c r="N68" s="456" t="s">
        <v>599</v>
      </c>
      <c r="O68" s="461">
        <v>44089</v>
      </c>
      <c r="P68" s="64"/>
      <c r="Q68" s="64"/>
      <c r="R68" s="421" t="s">
        <v>3186</v>
      </c>
      <c r="S68" s="6"/>
      <c r="T68" s="6"/>
      <c r="U68" s="6"/>
      <c r="V68" s="6"/>
      <c r="W68" s="6"/>
      <c r="X68" s="6"/>
      <c r="Y68" s="6"/>
      <c r="Z68" s="6"/>
      <c r="AA68" s="6"/>
    </row>
    <row r="69" spans="1:34" s="9" customFormat="1" ht="15" customHeight="1">
      <c r="A69" s="481">
        <v>27</v>
      </c>
      <c r="B69" s="452">
        <v>44089</v>
      </c>
      <c r="C69" s="482"/>
      <c r="D69" s="499" t="s">
        <v>80</v>
      </c>
      <c r="E69" s="483" t="s">
        <v>600</v>
      </c>
      <c r="F69" s="451">
        <v>361</v>
      </c>
      <c r="G69" s="487">
        <v>350</v>
      </c>
      <c r="H69" s="483">
        <v>367</v>
      </c>
      <c r="I69" s="484">
        <v>380</v>
      </c>
      <c r="J69" s="451" t="s">
        <v>3730</v>
      </c>
      <c r="K69" s="451">
        <f t="shared" ref="K69:K70" si="64">H69-F69</f>
        <v>6</v>
      </c>
      <c r="L69" s="472">
        <f>(F69*-0.07)/100</f>
        <v>-0.25270000000000004</v>
      </c>
      <c r="M69" s="455">
        <f t="shared" ref="M69:M70" si="65">(K69+L69)/F69</f>
        <v>1.592049861495845E-2</v>
      </c>
      <c r="N69" s="456" t="s">
        <v>599</v>
      </c>
      <c r="O69" s="461">
        <v>44089</v>
      </c>
      <c r="P69" s="64"/>
      <c r="Q69" s="64"/>
      <c r="R69" s="421" t="s">
        <v>3186</v>
      </c>
      <c r="S69" s="6"/>
      <c r="T69" s="6"/>
      <c r="U69" s="6"/>
      <c r="V69" s="6"/>
      <c r="W69" s="6"/>
      <c r="X69" s="6"/>
      <c r="Y69" s="6"/>
      <c r="Z69" s="6"/>
      <c r="AA69" s="6"/>
    </row>
    <row r="70" spans="1:34" s="9" customFormat="1" ht="15" customHeight="1">
      <c r="A70" s="501">
        <v>28</v>
      </c>
      <c r="B70" s="445">
        <v>44090</v>
      </c>
      <c r="C70" s="448"/>
      <c r="D70" s="502" t="s">
        <v>313</v>
      </c>
      <c r="E70" s="450" t="s">
        <v>600</v>
      </c>
      <c r="F70" s="509">
        <v>651</v>
      </c>
      <c r="G70" s="503">
        <v>630</v>
      </c>
      <c r="H70" s="450">
        <v>630</v>
      </c>
      <c r="I70" s="504">
        <v>690</v>
      </c>
      <c r="J70" s="497" t="s">
        <v>3782</v>
      </c>
      <c r="K70" s="497">
        <f t="shared" si="64"/>
        <v>-21</v>
      </c>
      <c r="L70" s="474">
        <f>(F70*-0.8)/100</f>
        <v>-5.2080000000000011</v>
      </c>
      <c r="M70" s="432">
        <f t="shared" si="65"/>
        <v>-4.0258064516129038E-2</v>
      </c>
      <c r="N70" s="446" t="s">
        <v>663</v>
      </c>
      <c r="O70" s="433">
        <v>44091</v>
      </c>
      <c r="P70" s="64"/>
      <c r="Q70" s="64"/>
      <c r="R70" s="421" t="s">
        <v>3186</v>
      </c>
      <c r="S70" s="6"/>
      <c r="T70" s="6"/>
      <c r="U70" s="6"/>
      <c r="V70" s="6"/>
      <c r="W70" s="6"/>
      <c r="X70" s="6"/>
      <c r="Y70" s="6"/>
      <c r="Z70" s="6"/>
      <c r="AA70" s="6"/>
    </row>
    <row r="71" spans="1:34" s="9" customFormat="1" ht="15" customHeight="1">
      <c r="A71" s="501">
        <v>29</v>
      </c>
      <c r="B71" s="445">
        <v>44090</v>
      </c>
      <c r="C71" s="448"/>
      <c r="D71" s="502" t="s">
        <v>93</v>
      </c>
      <c r="E71" s="450" t="s">
        <v>3627</v>
      </c>
      <c r="F71" s="509">
        <v>156</v>
      </c>
      <c r="G71" s="503">
        <v>160</v>
      </c>
      <c r="H71" s="450">
        <v>159.5</v>
      </c>
      <c r="I71" s="504">
        <v>145</v>
      </c>
      <c r="J71" s="497" t="s">
        <v>3760</v>
      </c>
      <c r="K71" s="497">
        <f>F71-H71</f>
        <v>-3.5</v>
      </c>
      <c r="L71" s="474">
        <f>(F71*-0.07)/100</f>
        <v>-0.10920000000000002</v>
      </c>
      <c r="M71" s="432">
        <f t="shared" ref="M71" si="66">(K71+L71)/F71</f>
        <v>-2.3135897435897435E-2</v>
      </c>
      <c r="N71" s="446" t="s">
        <v>663</v>
      </c>
      <c r="O71" s="539">
        <v>44090</v>
      </c>
      <c r="P71" s="64"/>
      <c r="Q71" s="64"/>
      <c r="R71" s="421" t="s">
        <v>3186</v>
      </c>
      <c r="S71" s="6"/>
      <c r="T71" s="6"/>
      <c r="U71" s="6"/>
      <c r="V71" s="6"/>
      <c r="W71" s="6"/>
      <c r="X71" s="6"/>
      <c r="Y71" s="6"/>
      <c r="Z71" s="6"/>
      <c r="AA71" s="6"/>
    </row>
    <row r="72" spans="1:34" s="9" customFormat="1" ht="15" customHeight="1">
      <c r="A72" s="383">
        <v>30</v>
      </c>
      <c r="B72" s="408">
        <v>44090</v>
      </c>
      <c r="C72" s="422"/>
      <c r="D72" s="459" t="s">
        <v>437</v>
      </c>
      <c r="E72" s="423" t="s">
        <v>600</v>
      </c>
      <c r="F72" s="492" t="s">
        <v>3770</v>
      </c>
      <c r="G72" s="431">
        <v>149</v>
      </c>
      <c r="H72" s="423"/>
      <c r="I72" s="411" t="s">
        <v>3771</v>
      </c>
      <c r="J72" s="492" t="s">
        <v>601</v>
      </c>
      <c r="K72" s="492"/>
      <c r="L72" s="490"/>
      <c r="M72" s="538"/>
      <c r="N72" s="424"/>
      <c r="O72" s="491"/>
      <c r="P72" s="64"/>
      <c r="Q72" s="64"/>
      <c r="R72" s="421" t="s">
        <v>602</v>
      </c>
      <c r="S72" s="6"/>
      <c r="T72" s="6"/>
      <c r="U72" s="6"/>
      <c r="V72" s="6"/>
      <c r="W72" s="6"/>
      <c r="X72" s="6"/>
      <c r="Y72" s="6"/>
      <c r="Z72" s="6"/>
      <c r="AA72" s="6"/>
    </row>
    <row r="73" spans="1:34" s="9" customFormat="1" ht="15" customHeight="1">
      <c r="A73" s="481">
        <v>31</v>
      </c>
      <c r="B73" s="452">
        <v>44090</v>
      </c>
      <c r="C73" s="482"/>
      <c r="D73" s="499" t="s">
        <v>315</v>
      </c>
      <c r="E73" s="483" t="s">
        <v>600</v>
      </c>
      <c r="F73" s="451">
        <v>186</v>
      </c>
      <c r="G73" s="487">
        <v>181</v>
      </c>
      <c r="H73" s="483">
        <v>191.5</v>
      </c>
      <c r="I73" s="484">
        <v>196</v>
      </c>
      <c r="J73" s="451" t="s">
        <v>3847</v>
      </c>
      <c r="K73" s="451">
        <f t="shared" ref="K73" si="67">H73-F73</f>
        <v>5.5</v>
      </c>
      <c r="L73" s="472">
        <f>(F73*-0.8)/100</f>
        <v>-1.4880000000000002</v>
      </c>
      <c r="M73" s="455">
        <f t="shared" ref="M73" si="68">(K73+L73)/F73</f>
        <v>2.1569892473118277E-2</v>
      </c>
      <c r="N73" s="456" t="s">
        <v>599</v>
      </c>
      <c r="O73" s="500">
        <v>44091</v>
      </c>
      <c r="P73" s="64"/>
      <c r="Q73" s="64"/>
      <c r="R73" s="421" t="s">
        <v>3186</v>
      </c>
      <c r="S73" s="6"/>
      <c r="T73" s="6"/>
      <c r="U73" s="6"/>
      <c r="V73" s="6"/>
      <c r="W73" s="6"/>
      <c r="X73" s="6"/>
      <c r="Y73" s="6"/>
      <c r="Z73" s="6"/>
      <c r="AA73" s="6"/>
    </row>
    <row r="74" spans="1:34" s="9" customFormat="1" ht="15" customHeight="1">
      <c r="A74" s="383"/>
      <c r="B74" s="408"/>
      <c r="C74" s="422"/>
      <c r="D74" s="459"/>
      <c r="E74" s="423"/>
      <c r="F74" s="492"/>
      <c r="G74" s="431"/>
      <c r="H74" s="423"/>
      <c r="I74" s="411"/>
      <c r="J74" s="492"/>
      <c r="K74" s="492"/>
      <c r="L74" s="490"/>
      <c r="M74" s="538"/>
      <c r="N74" s="424"/>
      <c r="O74" s="491"/>
      <c r="P74" s="64"/>
      <c r="Q74" s="64"/>
      <c r="R74" s="421"/>
      <c r="S74" s="6"/>
      <c r="T74" s="6"/>
      <c r="U74" s="6"/>
      <c r="V74" s="6"/>
      <c r="W74" s="6"/>
      <c r="X74" s="6"/>
      <c r="Y74" s="6"/>
      <c r="Z74" s="6"/>
      <c r="AA74" s="6"/>
    </row>
    <row r="75" spans="1:34" s="9" customFormat="1" ht="15" customHeight="1">
      <c r="A75" s="494"/>
      <c r="B75" s="408"/>
      <c r="C75" s="462"/>
      <c r="D75" s="463"/>
      <c r="E75" s="464"/>
      <c r="F75" s="464"/>
      <c r="G75" s="465"/>
      <c r="H75" s="465"/>
      <c r="I75" s="464"/>
      <c r="J75" s="464"/>
      <c r="K75" s="464"/>
      <c r="L75" s="464"/>
      <c r="M75" s="464"/>
      <c r="N75" s="464"/>
      <c r="O75" s="464"/>
      <c r="P75" s="64"/>
      <c r="Q75" s="64"/>
      <c r="R75" s="421"/>
      <c r="S75" s="6"/>
      <c r="T75" s="6"/>
      <c r="U75" s="6"/>
      <c r="V75" s="6"/>
      <c r="W75" s="6"/>
      <c r="X75" s="6"/>
      <c r="Y75" s="6"/>
      <c r="Z75" s="6"/>
      <c r="AA75" s="6"/>
    </row>
    <row r="76" spans="1:34" ht="15" customHeight="1">
      <c r="A76" s="5"/>
      <c r="B76" s="495"/>
      <c r="C76" s="5"/>
      <c r="D76" s="5"/>
      <c r="E76" s="5"/>
      <c r="F76" s="82"/>
      <c r="G76" s="82"/>
      <c r="H76" s="82"/>
      <c r="I76" s="82"/>
      <c r="J76" s="42"/>
      <c r="K76" s="82"/>
      <c r="L76" s="82"/>
      <c r="M76" s="35"/>
      <c r="N76" s="496"/>
      <c r="O76" s="496"/>
      <c r="P76" s="7"/>
      <c r="Q76" s="11"/>
      <c r="R76" s="12"/>
      <c r="S76" s="16"/>
      <c r="T76" s="16"/>
      <c r="U76" s="16"/>
      <c r="V76" s="16"/>
      <c r="W76" s="16"/>
      <c r="X76" s="16"/>
      <c r="Y76" s="16"/>
      <c r="Z76" s="16"/>
      <c r="AA76" s="16"/>
    </row>
    <row r="77" spans="1:34" ht="15" customHeight="1">
      <c r="A77" s="5"/>
      <c r="B77" s="495"/>
      <c r="C77" s="5"/>
      <c r="D77" s="5"/>
      <c r="E77" s="5"/>
      <c r="F77" s="82"/>
      <c r="G77" s="82"/>
      <c r="H77" s="82"/>
      <c r="I77" s="82"/>
      <c r="J77" s="42"/>
      <c r="K77" s="82"/>
      <c r="L77" s="82"/>
      <c r="M77" s="35"/>
      <c r="N77" s="496"/>
      <c r="O77" s="496"/>
      <c r="P77" s="7"/>
      <c r="Q77" s="11"/>
      <c r="R77" s="12"/>
      <c r="S77" s="16"/>
      <c r="T77" s="16"/>
      <c r="U77" s="16"/>
      <c r="V77" s="16"/>
      <c r="W77" s="16"/>
      <c r="X77" s="16"/>
      <c r="Y77" s="16"/>
      <c r="Z77" s="16"/>
      <c r="AA77" s="16"/>
    </row>
    <row r="78" spans="1:34" ht="44.25" customHeight="1">
      <c r="A78" s="23" t="s">
        <v>603</v>
      </c>
      <c r="B78" s="39"/>
      <c r="C78" s="39"/>
      <c r="D78" s="40"/>
      <c r="E78" s="36"/>
      <c r="F78" s="36"/>
      <c r="G78" s="35"/>
      <c r="H78" s="35" t="s">
        <v>3634</v>
      </c>
      <c r="I78" s="36"/>
      <c r="J78" s="17"/>
      <c r="K78" s="79"/>
      <c r="L78" s="80"/>
      <c r="M78" s="79"/>
      <c r="N78" s="81"/>
      <c r="O78" s="79"/>
      <c r="P78" s="7"/>
      <c r="Q78" s="16"/>
      <c r="R78" s="12"/>
      <c r="S78" s="16"/>
      <c r="T78" s="16"/>
      <c r="U78" s="16"/>
      <c r="V78" s="16"/>
      <c r="W78" s="16"/>
      <c r="X78" s="16"/>
      <c r="Y78" s="16"/>
      <c r="Z78" s="5"/>
      <c r="AA78" s="5"/>
      <c r="AB78" s="5"/>
    </row>
    <row r="79" spans="1:34" s="6" customFormat="1">
      <c r="A79" s="29" t="s">
        <v>604</v>
      </c>
      <c r="B79" s="23"/>
      <c r="C79" s="23"/>
      <c r="D79" s="23"/>
      <c r="E79" s="5"/>
      <c r="F79" s="30" t="s">
        <v>605</v>
      </c>
      <c r="G79" s="41"/>
      <c r="H79" s="42"/>
      <c r="I79" s="82"/>
      <c r="J79" s="17"/>
      <c r="K79" s="83"/>
      <c r="L79" s="84"/>
      <c r="M79" s="85"/>
      <c r="N79" s="86"/>
      <c r="O79" s="87"/>
      <c r="P79" s="5"/>
      <c r="Q79" s="4"/>
      <c r="R79" s="12"/>
      <c r="Z79" s="9"/>
      <c r="AA79" s="9"/>
      <c r="AB79" s="9"/>
      <c r="AC79" s="9"/>
      <c r="AD79" s="9"/>
      <c r="AE79" s="9"/>
      <c r="AF79" s="9"/>
      <c r="AG79" s="9"/>
      <c r="AH79" s="9"/>
    </row>
    <row r="80" spans="1:34" s="9" customFormat="1" ht="14.25" customHeight="1">
      <c r="A80" s="29"/>
      <c r="B80" s="23"/>
      <c r="C80" s="23"/>
      <c r="D80" s="23"/>
      <c r="E80" s="32"/>
      <c r="F80" s="30" t="s">
        <v>607</v>
      </c>
      <c r="G80" s="41"/>
      <c r="H80" s="42"/>
      <c r="I80" s="82"/>
      <c r="J80" s="17"/>
      <c r="K80" s="83"/>
      <c r="L80" s="84"/>
      <c r="M80" s="85"/>
      <c r="N80" s="86"/>
      <c r="O80" s="87"/>
      <c r="P80" s="5"/>
      <c r="Q80" s="4"/>
      <c r="R80" s="12"/>
      <c r="S80" s="6"/>
      <c r="Y80" s="6"/>
      <c r="Z80" s="6"/>
    </row>
    <row r="81" spans="1:26" s="9" customFormat="1" ht="14.25" customHeight="1">
      <c r="A81" s="23"/>
      <c r="B81" s="23"/>
      <c r="C81" s="23"/>
      <c r="D81" s="23"/>
      <c r="E81" s="32"/>
      <c r="F81" s="17"/>
      <c r="G81" s="17"/>
      <c r="H81" s="31"/>
      <c r="I81" s="36"/>
      <c r="J81" s="71"/>
      <c r="K81" s="68"/>
      <c r="L81" s="69"/>
      <c r="M81" s="17"/>
      <c r="N81" s="72"/>
      <c r="O81" s="57"/>
      <c r="P81" s="8"/>
      <c r="Q81" s="4"/>
      <c r="R81" s="12"/>
      <c r="S81" s="6"/>
      <c r="Y81" s="6"/>
      <c r="Z81" s="6"/>
    </row>
    <row r="82" spans="1:26" s="9" customFormat="1" ht="15">
      <c r="A82" s="43" t="s">
        <v>614</v>
      </c>
      <c r="B82" s="43"/>
      <c r="C82" s="43"/>
      <c r="D82" s="43"/>
      <c r="E82" s="32"/>
      <c r="F82" s="17"/>
      <c r="G82" s="12"/>
      <c r="H82" s="17"/>
      <c r="I82" s="12"/>
      <c r="J82" s="88"/>
      <c r="K82" s="12"/>
      <c r="L82" s="12"/>
      <c r="M82" s="12"/>
      <c r="N82" s="12"/>
      <c r="O82" s="89"/>
      <c r="P82"/>
      <c r="Q82" s="4"/>
      <c r="R82" s="12"/>
      <c r="S82" s="6"/>
      <c r="Y82" s="6"/>
      <c r="Z82" s="6"/>
    </row>
    <row r="83" spans="1:26" s="9" customFormat="1" ht="38.25">
      <c r="A83" s="21" t="s">
        <v>16</v>
      </c>
      <c r="B83" s="21" t="s">
        <v>575</v>
      </c>
      <c r="C83" s="21"/>
      <c r="D83" s="22" t="s">
        <v>588</v>
      </c>
      <c r="E83" s="21" t="s">
        <v>589</v>
      </c>
      <c r="F83" s="21" t="s">
        <v>590</v>
      </c>
      <c r="G83" s="21" t="s">
        <v>609</v>
      </c>
      <c r="H83" s="21" t="s">
        <v>592</v>
      </c>
      <c r="I83" s="21" t="s">
        <v>593</v>
      </c>
      <c r="J83" s="20" t="s">
        <v>594</v>
      </c>
      <c r="K83" s="77" t="s">
        <v>615</v>
      </c>
      <c r="L83" s="63" t="s">
        <v>3631</v>
      </c>
      <c r="M83" s="77" t="s">
        <v>611</v>
      </c>
      <c r="N83" s="21" t="s">
        <v>612</v>
      </c>
      <c r="O83" s="20" t="s">
        <v>597</v>
      </c>
      <c r="P83" s="90" t="s">
        <v>598</v>
      </c>
      <c r="Q83" s="4"/>
      <c r="R83" s="17"/>
      <c r="S83" s="6"/>
      <c r="Y83" s="6"/>
      <c r="Z83" s="6"/>
    </row>
    <row r="84" spans="1:26" s="404" customFormat="1" ht="14.25" customHeight="1">
      <c r="A84" s="481">
        <v>1</v>
      </c>
      <c r="B84" s="452">
        <v>44071</v>
      </c>
      <c r="C84" s="489"/>
      <c r="D84" s="511" t="s">
        <v>3645</v>
      </c>
      <c r="E84" s="488" t="s">
        <v>600</v>
      </c>
      <c r="F84" s="454">
        <v>2272</v>
      </c>
      <c r="G84" s="454">
        <v>2230</v>
      </c>
      <c r="H84" s="454">
        <v>2298.5</v>
      </c>
      <c r="I84" s="454">
        <v>2450</v>
      </c>
      <c r="J84" s="451" t="s">
        <v>3681</v>
      </c>
      <c r="K84" s="451">
        <f>H84-F84</f>
        <v>26.5</v>
      </c>
      <c r="L84" s="472">
        <f t="shared" ref="L84:L89" si="69">(H84*N84)*0.07%</f>
        <v>482.68500000000006</v>
      </c>
      <c r="M84" s="472">
        <f t="shared" ref="M84:M89" si="70">(K84*N84)-L84</f>
        <v>7467.3149999999996</v>
      </c>
      <c r="N84" s="488">
        <v>300</v>
      </c>
      <c r="O84" s="456" t="s">
        <v>599</v>
      </c>
      <c r="P84" s="500">
        <v>44077</v>
      </c>
      <c r="Q84" s="391"/>
      <c r="R84" s="344" t="s">
        <v>3186</v>
      </c>
      <c r="S84" s="40"/>
      <c r="Y84" s="40"/>
      <c r="Z84" s="40"/>
    </row>
    <row r="85" spans="1:26" s="404" customFormat="1" ht="14.25" customHeight="1">
      <c r="A85" s="481">
        <v>2</v>
      </c>
      <c r="B85" s="452">
        <v>44075</v>
      </c>
      <c r="C85" s="489"/>
      <c r="D85" s="511" t="s">
        <v>3657</v>
      </c>
      <c r="E85" s="488" t="s">
        <v>3627</v>
      </c>
      <c r="F85" s="454">
        <v>11510</v>
      </c>
      <c r="G85" s="454">
        <v>11610</v>
      </c>
      <c r="H85" s="454">
        <v>11420</v>
      </c>
      <c r="I85" s="454" t="s">
        <v>3664</v>
      </c>
      <c r="J85" s="451" t="s">
        <v>3638</v>
      </c>
      <c r="K85" s="451">
        <f t="shared" ref="K85:K91" si="71">F85-H85</f>
        <v>90</v>
      </c>
      <c r="L85" s="451">
        <f>(H85*N85)*0.07%</f>
        <v>599.55000000000007</v>
      </c>
      <c r="M85" s="451">
        <f t="shared" si="70"/>
        <v>6150.45</v>
      </c>
      <c r="N85" s="451">
        <v>75</v>
      </c>
      <c r="O85" s="456" t="s">
        <v>599</v>
      </c>
      <c r="P85" s="461">
        <v>44075</v>
      </c>
      <c r="Q85" s="391"/>
      <c r="R85" s="344" t="s">
        <v>602</v>
      </c>
      <c r="S85" s="40"/>
      <c r="Y85" s="40"/>
      <c r="Z85" s="40"/>
    </row>
    <row r="86" spans="1:26" s="404" customFormat="1" ht="14.25" customHeight="1">
      <c r="A86" s="481">
        <v>3</v>
      </c>
      <c r="B86" s="452">
        <v>44075</v>
      </c>
      <c r="C86" s="489"/>
      <c r="D86" s="511" t="s">
        <v>3657</v>
      </c>
      <c r="E86" s="488" t="s">
        <v>3627</v>
      </c>
      <c r="F86" s="454">
        <v>11525</v>
      </c>
      <c r="G86" s="454">
        <v>11650</v>
      </c>
      <c r="H86" s="454">
        <v>11445</v>
      </c>
      <c r="I86" s="454" t="s">
        <v>3664</v>
      </c>
      <c r="J86" s="451" t="s">
        <v>3640</v>
      </c>
      <c r="K86" s="451">
        <f t="shared" si="71"/>
        <v>80</v>
      </c>
      <c r="L86" s="472">
        <f t="shared" si="69"/>
        <v>600.86250000000007</v>
      </c>
      <c r="M86" s="472">
        <f t="shared" si="70"/>
        <v>5399.1374999999998</v>
      </c>
      <c r="N86" s="488">
        <v>75</v>
      </c>
      <c r="O86" s="456" t="s">
        <v>599</v>
      </c>
      <c r="P86" s="461">
        <v>44075</v>
      </c>
      <c r="Q86" s="391"/>
      <c r="R86" s="344" t="s">
        <v>602</v>
      </c>
      <c r="S86" s="40"/>
      <c r="Y86" s="40"/>
      <c r="Z86" s="40"/>
    </row>
    <row r="87" spans="1:26" s="404" customFormat="1" ht="14.25" customHeight="1">
      <c r="A87" s="481">
        <v>4</v>
      </c>
      <c r="B87" s="452">
        <v>44076</v>
      </c>
      <c r="C87" s="489"/>
      <c r="D87" s="511" t="s">
        <v>3657</v>
      </c>
      <c r="E87" s="488" t="s">
        <v>3627</v>
      </c>
      <c r="F87" s="454">
        <v>11525</v>
      </c>
      <c r="G87" s="454">
        <v>11650</v>
      </c>
      <c r="H87" s="454">
        <v>11455</v>
      </c>
      <c r="I87" s="454" t="s">
        <v>3664</v>
      </c>
      <c r="J87" s="451" t="s">
        <v>774</v>
      </c>
      <c r="K87" s="451">
        <f t="shared" si="71"/>
        <v>70</v>
      </c>
      <c r="L87" s="472">
        <f t="shared" si="69"/>
        <v>601.38750000000005</v>
      </c>
      <c r="M87" s="472">
        <f t="shared" si="70"/>
        <v>4648.6125000000002</v>
      </c>
      <c r="N87" s="488">
        <v>75</v>
      </c>
      <c r="O87" s="456" t="s">
        <v>599</v>
      </c>
      <c r="P87" s="461">
        <v>44076</v>
      </c>
      <c r="Q87" s="391"/>
      <c r="R87" s="344" t="s">
        <v>602</v>
      </c>
      <c r="S87" s="40"/>
      <c r="Y87" s="40"/>
      <c r="Z87" s="40"/>
    </row>
    <row r="88" spans="1:26" s="404" customFormat="1" ht="14.25" customHeight="1">
      <c r="A88" s="481">
        <v>5</v>
      </c>
      <c r="B88" s="452">
        <v>44077</v>
      </c>
      <c r="C88" s="458"/>
      <c r="D88" s="511" t="s">
        <v>3657</v>
      </c>
      <c r="E88" s="488" t="s">
        <v>3627</v>
      </c>
      <c r="F88" s="454">
        <v>11590</v>
      </c>
      <c r="G88" s="454">
        <v>11710</v>
      </c>
      <c r="H88" s="454">
        <v>11520</v>
      </c>
      <c r="I88" s="454">
        <v>11400</v>
      </c>
      <c r="J88" s="451" t="s">
        <v>774</v>
      </c>
      <c r="K88" s="451">
        <f t="shared" si="71"/>
        <v>70</v>
      </c>
      <c r="L88" s="472">
        <f t="shared" si="69"/>
        <v>604.80000000000007</v>
      </c>
      <c r="M88" s="472">
        <f t="shared" si="70"/>
        <v>4645.2</v>
      </c>
      <c r="N88" s="488">
        <v>75</v>
      </c>
      <c r="O88" s="456" t="s">
        <v>599</v>
      </c>
      <c r="P88" s="461">
        <v>44077</v>
      </c>
      <c r="Q88" s="391"/>
      <c r="R88" s="344" t="s">
        <v>602</v>
      </c>
      <c r="S88" s="40"/>
      <c r="Y88" s="40"/>
      <c r="Z88" s="40"/>
    </row>
    <row r="89" spans="1:26" s="404" customFormat="1" ht="14.25" customHeight="1">
      <c r="A89" s="481">
        <v>6</v>
      </c>
      <c r="B89" s="452">
        <v>44082</v>
      </c>
      <c r="C89" s="458"/>
      <c r="D89" s="511" t="s">
        <v>3657</v>
      </c>
      <c r="E89" s="488" t="s">
        <v>3627</v>
      </c>
      <c r="F89" s="454">
        <v>11415</v>
      </c>
      <c r="G89" s="454">
        <v>11540</v>
      </c>
      <c r="H89" s="454">
        <v>11355</v>
      </c>
      <c r="I89" s="454" t="s">
        <v>3664</v>
      </c>
      <c r="J89" s="451" t="s">
        <v>3147</v>
      </c>
      <c r="K89" s="451">
        <f t="shared" si="71"/>
        <v>60</v>
      </c>
      <c r="L89" s="472">
        <f t="shared" si="69"/>
        <v>596.13750000000005</v>
      </c>
      <c r="M89" s="472">
        <f t="shared" si="70"/>
        <v>3903.8625000000002</v>
      </c>
      <c r="N89" s="488">
        <v>75</v>
      </c>
      <c r="O89" s="456" t="s">
        <v>599</v>
      </c>
      <c r="P89" s="461">
        <v>44082</v>
      </c>
      <c r="Q89" s="391"/>
      <c r="R89" s="344" t="s">
        <v>602</v>
      </c>
      <c r="S89" s="40"/>
      <c r="Y89" s="40"/>
      <c r="Z89" s="40"/>
    </row>
    <row r="90" spans="1:26" s="404" customFormat="1" ht="14.25" customHeight="1">
      <c r="A90" s="497">
        <v>7</v>
      </c>
      <c r="B90" s="445">
        <v>44084</v>
      </c>
      <c r="C90" s="513"/>
      <c r="D90" s="514" t="s">
        <v>3720</v>
      </c>
      <c r="E90" s="515" t="s">
        <v>3627</v>
      </c>
      <c r="F90" s="516">
        <v>11410</v>
      </c>
      <c r="G90" s="515">
        <v>11510</v>
      </c>
      <c r="H90" s="515">
        <v>11525</v>
      </c>
      <c r="I90" s="515">
        <v>11200</v>
      </c>
      <c r="J90" s="497" t="s">
        <v>3732</v>
      </c>
      <c r="K90" s="497">
        <f t="shared" si="71"/>
        <v>-115</v>
      </c>
      <c r="L90" s="474">
        <f t="shared" ref="L90" si="72">(H90*N90)*0.07%</f>
        <v>605.06250000000011</v>
      </c>
      <c r="M90" s="474">
        <f t="shared" ref="M90" si="73">(K90*N90)-L90</f>
        <v>-9230.0625</v>
      </c>
      <c r="N90" s="515">
        <v>75</v>
      </c>
      <c r="O90" s="446" t="s">
        <v>663</v>
      </c>
      <c r="P90" s="433">
        <v>44088</v>
      </c>
      <c r="Q90" s="391"/>
      <c r="R90" s="344" t="s">
        <v>3186</v>
      </c>
      <c r="S90" s="40"/>
      <c r="Y90" s="40"/>
      <c r="Z90" s="40"/>
    </row>
    <row r="91" spans="1:26" s="404" customFormat="1" ht="14.25" customHeight="1">
      <c r="A91" s="481">
        <v>8</v>
      </c>
      <c r="B91" s="452">
        <v>44085</v>
      </c>
      <c r="C91" s="458"/>
      <c r="D91" s="511" t="s">
        <v>3721</v>
      </c>
      <c r="E91" s="488" t="s">
        <v>3627</v>
      </c>
      <c r="F91" s="454">
        <v>213.75</v>
      </c>
      <c r="G91" s="454">
        <v>218</v>
      </c>
      <c r="H91" s="454">
        <v>211.75</v>
      </c>
      <c r="I91" s="454">
        <v>205</v>
      </c>
      <c r="J91" s="451" t="s">
        <v>3685</v>
      </c>
      <c r="K91" s="451">
        <f t="shared" si="71"/>
        <v>2</v>
      </c>
      <c r="L91" s="472">
        <f t="shared" ref="L91:L92" si="74">(H91*N91)*0.07%</f>
        <v>444.67500000000007</v>
      </c>
      <c r="M91" s="472">
        <f t="shared" ref="M91:M92" si="75">(K91*N91)-L91</f>
        <v>5555.3249999999998</v>
      </c>
      <c r="N91" s="488">
        <v>3000</v>
      </c>
      <c r="O91" s="456" t="s">
        <v>599</v>
      </c>
      <c r="P91" s="461">
        <v>44086</v>
      </c>
      <c r="Q91" s="391"/>
      <c r="R91" s="344" t="s">
        <v>602</v>
      </c>
      <c r="S91" s="40"/>
      <c r="Y91" s="40"/>
      <c r="Z91" s="40"/>
    </row>
    <row r="92" spans="1:26" s="404" customFormat="1" ht="14.25" customHeight="1">
      <c r="A92" s="497">
        <v>9</v>
      </c>
      <c r="B92" s="445">
        <v>44089</v>
      </c>
      <c r="C92" s="513"/>
      <c r="D92" s="514" t="s">
        <v>3657</v>
      </c>
      <c r="E92" s="515" t="s">
        <v>3627</v>
      </c>
      <c r="F92" s="516">
        <v>11500</v>
      </c>
      <c r="G92" s="515">
        <v>11610</v>
      </c>
      <c r="H92" s="515">
        <v>11610</v>
      </c>
      <c r="I92" s="515">
        <v>11300</v>
      </c>
      <c r="J92" s="497" t="s">
        <v>3766</v>
      </c>
      <c r="K92" s="497">
        <f t="shared" ref="K92" si="76">F92-H92</f>
        <v>-110</v>
      </c>
      <c r="L92" s="474">
        <f t="shared" si="74"/>
        <v>609.52500000000009</v>
      </c>
      <c r="M92" s="474">
        <f t="shared" si="75"/>
        <v>-8859.5249999999996</v>
      </c>
      <c r="N92" s="515">
        <v>75</v>
      </c>
      <c r="O92" s="446" t="s">
        <v>663</v>
      </c>
      <c r="P92" s="433">
        <v>44090</v>
      </c>
      <c r="Q92" s="391"/>
      <c r="R92" s="344" t="s">
        <v>602</v>
      </c>
      <c r="S92" s="40"/>
      <c r="Y92" s="40"/>
      <c r="Z92" s="40"/>
    </row>
    <row r="93" spans="1:26" s="404" customFormat="1" ht="14.25" customHeight="1">
      <c r="A93" s="481">
        <v>10</v>
      </c>
      <c r="B93" s="452">
        <v>44090</v>
      </c>
      <c r="C93" s="458"/>
      <c r="D93" s="511" t="s">
        <v>3763</v>
      </c>
      <c r="E93" s="488" t="s">
        <v>3627</v>
      </c>
      <c r="F93" s="454">
        <v>22505</v>
      </c>
      <c r="G93" s="454">
        <v>22810</v>
      </c>
      <c r="H93" s="454">
        <v>22380</v>
      </c>
      <c r="I93" s="454" t="s">
        <v>3764</v>
      </c>
      <c r="J93" s="451" t="s">
        <v>3765</v>
      </c>
      <c r="K93" s="451">
        <f t="shared" ref="K93" si="77">F93-H93</f>
        <v>125</v>
      </c>
      <c r="L93" s="472">
        <f>(H93*N93)*0.07%</f>
        <v>313.32000000000005</v>
      </c>
      <c r="M93" s="472">
        <f t="shared" ref="M93" si="78">(K93*N93)-L93</f>
        <v>2186.6799999999998</v>
      </c>
      <c r="N93" s="488">
        <v>20</v>
      </c>
      <c r="O93" s="456" t="s">
        <v>599</v>
      </c>
      <c r="P93" s="461">
        <v>44090</v>
      </c>
      <c r="Q93" s="391"/>
      <c r="R93" s="344" t="s">
        <v>602</v>
      </c>
      <c r="S93" s="40"/>
      <c r="Y93" s="40"/>
      <c r="Z93" s="40"/>
    </row>
    <row r="94" spans="1:26" s="404" customFormat="1" ht="14.25" customHeight="1">
      <c r="A94" s="460"/>
      <c r="B94" s="528"/>
      <c r="C94" s="529"/>
      <c r="D94" s="530"/>
      <c r="E94" s="531"/>
      <c r="F94" s="532"/>
      <c r="G94" s="532"/>
      <c r="H94" s="532"/>
      <c r="I94" s="532"/>
      <c r="J94" s="492"/>
      <c r="K94" s="492"/>
      <c r="L94" s="490"/>
      <c r="M94" s="490"/>
      <c r="N94" s="460"/>
      <c r="O94" s="424"/>
      <c r="P94" s="491"/>
      <c r="Q94" s="391"/>
      <c r="R94" s="344"/>
      <c r="S94" s="40"/>
      <c r="Y94" s="40"/>
      <c r="Z94" s="40"/>
    </row>
    <row r="95" spans="1:26" s="9" customFormat="1" ht="13.9" customHeight="1">
      <c r="A95" s="460"/>
      <c r="B95" s="458"/>
      <c r="C95" s="458"/>
      <c r="D95" s="390"/>
      <c r="E95" s="460"/>
      <c r="F95" s="470"/>
      <c r="G95" s="460"/>
      <c r="H95" s="460"/>
      <c r="I95" s="460"/>
      <c r="J95" s="458"/>
      <c r="K95" s="457"/>
      <c r="L95" s="460"/>
      <c r="M95" s="460"/>
      <c r="N95" s="460"/>
      <c r="O95" s="460"/>
      <c r="P95" s="471"/>
      <c r="Q95" s="4"/>
      <c r="R95" s="421"/>
      <c r="S95" s="6"/>
      <c r="Y95" s="6"/>
      <c r="Z95" s="6"/>
    </row>
    <row r="96" spans="1:26" s="9" customFormat="1" ht="14.25">
      <c r="A96" s="414"/>
      <c r="B96" s="415"/>
      <c r="C96" s="415"/>
      <c r="D96" s="416"/>
      <c r="E96" s="414"/>
      <c r="F96" s="417"/>
      <c r="G96" s="414"/>
      <c r="H96" s="414"/>
      <c r="I96" s="414"/>
      <c r="J96" s="418"/>
      <c r="K96" s="418"/>
      <c r="L96" s="419"/>
      <c r="M96" s="418"/>
      <c r="N96" s="418"/>
      <c r="O96" s="420"/>
      <c r="P96" s="4"/>
      <c r="Q96" s="4"/>
      <c r="R96" s="93"/>
      <c r="S96" s="6"/>
      <c r="Y96" s="6"/>
      <c r="Z96" s="6"/>
    </row>
    <row r="97" spans="1:34" s="9" customFormat="1" ht="15">
      <c r="A97" s="378"/>
      <c r="B97" s="379"/>
      <c r="C97" s="379"/>
      <c r="D97" s="380"/>
      <c r="E97" s="378"/>
      <c r="F97" s="386"/>
      <c r="G97" s="378"/>
      <c r="H97" s="378"/>
      <c r="I97" s="378"/>
      <c r="J97" s="379"/>
      <c r="K97" s="79"/>
      <c r="L97" s="378"/>
      <c r="M97" s="378"/>
      <c r="N97" s="378"/>
      <c r="O97" s="387"/>
      <c r="P97" s="4"/>
      <c r="Q97" s="4"/>
      <c r="R97" s="93"/>
      <c r="S97" s="6"/>
      <c r="Y97" s="6"/>
      <c r="Z97" s="6"/>
    </row>
    <row r="98" spans="1:34" s="6" customFormat="1">
      <c r="A98" s="44"/>
      <c r="B98" s="45"/>
      <c r="C98" s="46"/>
      <c r="D98" s="47"/>
      <c r="E98" s="48"/>
      <c r="F98" s="49"/>
      <c r="G98" s="49"/>
      <c r="H98" s="49"/>
      <c r="I98" s="49"/>
      <c r="J98" s="17"/>
      <c r="K98" s="91"/>
      <c r="L98" s="91"/>
      <c r="M98" s="17"/>
      <c r="N98" s="16"/>
      <c r="O98" s="92"/>
      <c r="P98" s="5"/>
      <c r="Q98" s="4"/>
      <c r="R98" s="17"/>
      <c r="Z98" s="9"/>
      <c r="AA98" s="9"/>
      <c r="AB98" s="9"/>
      <c r="AC98" s="9"/>
      <c r="AD98" s="9"/>
      <c r="AE98" s="9"/>
      <c r="AF98" s="9"/>
      <c r="AG98" s="9"/>
      <c r="AH98" s="9"/>
    </row>
    <row r="99" spans="1:34" s="6" customFormat="1" ht="15">
      <c r="A99" s="50" t="s">
        <v>616</v>
      </c>
      <c r="B99" s="50"/>
      <c r="C99" s="50"/>
      <c r="D99" s="50"/>
      <c r="E99" s="51"/>
      <c r="F99" s="49"/>
      <c r="G99" s="49"/>
      <c r="H99" s="49"/>
      <c r="I99" s="49"/>
      <c r="J99" s="53"/>
      <c r="K99" s="12"/>
      <c r="L99" s="12"/>
      <c r="M99" s="12"/>
      <c r="N99" s="11"/>
      <c r="O99" s="53"/>
      <c r="P99" s="5"/>
      <c r="Q99" s="4"/>
      <c r="R99" s="17"/>
      <c r="Z99" s="9"/>
      <c r="AA99" s="9"/>
      <c r="AB99" s="9"/>
      <c r="AC99" s="9"/>
      <c r="AD99" s="9"/>
      <c r="AE99" s="9"/>
      <c r="AF99" s="9"/>
      <c r="AG99" s="9"/>
      <c r="AH99" s="9"/>
    </row>
    <row r="100" spans="1:34" s="6" customFormat="1" ht="38.25">
      <c r="A100" s="21" t="s">
        <v>16</v>
      </c>
      <c r="B100" s="21" t="s">
        <v>575</v>
      </c>
      <c r="C100" s="21"/>
      <c r="D100" s="22" t="s">
        <v>588</v>
      </c>
      <c r="E100" s="21" t="s">
        <v>589</v>
      </c>
      <c r="F100" s="21" t="s">
        <v>590</v>
      </c>
      <c r="G100" s="52" t="s">
        <v>609</v>
      </c>
      <c r="H100" s="21" t="s">
        <v>592</v>
      </c>
      <c r="I100" s="21" t="s">
        <v>593</v>
      </c>
      <c r="J100" s="20" t="s">
        <v>594</v>
      </c>
      <c r="K100" s="20" t="s">
        <v>617</v>
      </c>
      <c r="L100" s="63" t="s">
        <v>3631</v>
      </c>
      <c r="M100" s="77" t="s">
        <v>611</v>
      </c>
      <c r="N100" s="21" t="s">
        <v>612</v>
      </c>
      <c r="O100" s="21" t="s">
        <v>597</v>
      </c>
      <c r="P100" s="22" t="s">
        <v>598</v>
      </c>
      <c r="Q100" s="4"/>
      <c r="R100" s="17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4" s="40" customFormat="1" ht="14.25">
      <c r="A101" s="469">
        <v>1</v>
      </c>
      <c r="B101" s="486">
        <v>44075</v>
      </c>
      <c r="C101" s="486"/>
      <c r="D101" s="453" t="s">
        <v>3656</v>
      </c>
      <c r="E101" s="454" t="s">
        <v>600</v>
      </c>
      <c r="F101" s="454">
        <v>72</v>
      </c>
      <c r="G101" s="487">
        <v>35</v>
      </c>
      <c r="H101" s="487">
        <v>87</v>
      </c>
      <c r="I101" s="454">
        <v>150</v>
      </c>
      <c r="J101" s="451" t="s">
        <v>3666</v>
      </c>
      <c r="K101" s="451">
        <f t="shared" ref="K101:K102" si="79">H101-F101</f>
        <v>15</v>
      </c>
      <c r="L101" s="451">
        <v>100</v>
      </c>
      <c r="M101" s="451">
        <f t="shared" ref="M101:M102" si="80">(K101*N101)-100</f>
        <v>1025</v>
      </c>
      <c r="N101" s="451">
        <v>75</v>
      </c>
      <c r="O101" s="456" t="s">
        <v>599</v>
      </c>
      <c r="P101" s="461">
        <v>44075</v>
      </c>
      <c r="Q101" s="391"/>
      <c r="R101" s="344" t="s">
        <v>3186</v>
      </c>
      <c r="Z101" s="404"/>
      <c r="AA101" s="404"/>
      <c r="AB101" s="404"/>
      <c r="AC101" s="404"/>
      <c r="AD101" s="404"/>
      <c r="AE101" s="404"/>
      <c r="AF101" s="404"/>
      <c r="AG101" s="404"/>
      <c r="AH101" s="404"/>
    </row>
    <row r="102" spans="1:34" s="40" customFormat="1" ht="14.25">
      <c r="A102" s="469">
        <v>2</v>
      </c>
      <c r="B102" s="486">
        <v>44075</v>
      </c>
      <c r="C102" s="486"/>
      <c r="D102" s="453" t="s">
        <v>3656</v>
      </c>
      <c r="E102" s="454" t="s">
        <v>600</v>
      </c>
      <c r="F102" s="454" t="s">
        <v>3665</v>
      </c>
      <c r="G102" s="487">
        <v>0</v>
      </c>
      <c r="H102" s="487">
        <v>63</v>
      </c>
      <c r="I102" s="454">
        <v>120</v>
      </c>
      <c r="J102" s="451" t="s">
        <v>3667</v>
      </c>
      <c r="K102" s="451">
        <f t="shared" si="79"/>
        <v>15.5</v>
      </c>
      <c r="L102" s="451">
        <v>100</v>
      </c>
      <c r="M102" s="451">
        <f t="shared" si="80"/>
        <v>1062.5</v>
      </c>
      <c r="N102" s="451">
        <v>75</v>
      </c>
      <c r="O102" s="456" t="s">
        <v>599</v>
      </c>
      <c r="P102" s="461">
        <v>44075</v>
      </c>
      <c r="Q102" s="391"/>
      <c r="R102" s="344" t="s">
        <v>3186</v>
      </c>
      <c r="Z102" s="404"/>
      <c r="AA102" s="404"/>
      <c r="AB102" s="404"/>
      <c r="AC102" s="404"/>
      <c r="AD102" s="404"/>
      <c r="AE102" s="404"/>
      <c r="AF102" s="404"/>
      <c r="AG102" s="404"/>
      <c r="AH102" s="404"/>
    </row>
    <row r="103" spans="1:34" s="40" customFormat="1" ht="14.25">
      <c r="A103" s="469">
        <v>3</v>
      </c>
      <c r="B103" s="486">
        <v>44076</v>
      </c>
      <c r="C103" s="486"/>
      <c r="D103" s="453" t="s">
        <v>3687</v>
      </c>
      <c r="E103" s="454" t="s">
        <v>600</v>
      </c>
      <c r="F103" s="454">
        <v>45</v>
      </c>
      <c r="G103" s="487"/>
      <c r="H103" s="487">
        <v>57</v>
      </c>
      <c r="I103" s="454">
        <v>90</v>
      </c>
      <c r="J103" s="451" t="s">
        <v>3670</v>
      </c>
      <c r="K103" s="451">
        <f t="shared" ref="K103:K104" si="81">H103-F103</f>
        <v>12</v>
      </c>
      <c r="L103" s="451">
        <v>100</v>
      </c>
      <c r="M103" s="451">
        <f t="shared" ref="M103:M104" si="82">(K103*N103)-100</f>
        <v>800</v>
      </c>
      <c r="N103" s="451">
        <v>75</v>
      </c>
      <c r="O103" s="456" t="s">
        <v>599</v>
      </c>
      <c r="P103" s="461">
        <v>44076</v>
      </c>
      <c r="Q103" s="391"/>
      <c r="R103" s="344" t="s">
        <v>3186</v>
      </c>
      <c r="Z103" s="404"/>
      <c r="AA103" s="404"/>
      <c r="AB103" s="404"/>
      <c r="AC103" s="404"/>
      <c r="AD103" s="404"/>
      <c r="AE103" s="404"/>
      <c r="AF103" s="404"/>
      <c r="AG103" s="404"/>
      <c r="AH103" s="404"/>
    </row>
    <row r="104" spans="1:34" s="40" customFormat="1" ht="14.25">
      <c r="A104" s="485">
        <v>4</v>
      </c>
      <c r="B104" s="505">
        <v>44076</v>
      </c>
      <c r="C104" s="505"/>
      <c r="D104" s="506" t="s">
        <v>3671</v>
      </c>
      <c r="E104" s="507" t="s">
        <v>600</v>
      </c>
      <c r="F104" s="507">
        <v>37.5</v>
      </c>
      <c r="G104" s="503"/>
      <c r="H104" s="503">
        <v>0</v>
      </c>
      <c r="I104" s="507">
        <v>80</v>
      </c>
      <c r="J104" s="497" t="s">
        <v>3682</v>
      </c>
      <c r="K104" s="497">
        <f t="shared" si="81"/>
        <v>-37.5</v>
      </c>
      <c r="L104" s="497">
        <v>100</v>
      </c>
      <c r="M104" s="497">
        <f t="shared" si="82"/>
        <v>-2912.5</v>
      </c>
      <c r="N104" s="497">
        <v>75</v>
      </c>
      <c r="O104" s="446" t="s">
        <v>663</v>
      </c>
      <c r="P104" s="433">
        <v>44077</v>
      </c>
      <c r="Q104" s="391"/>
      <c r="R104" s="344" t="s">
        <v>3186</v>
      </c>
      <c r="Z104" s="404"/>
      <c r="AA104" s="404"/>
      <c r="AB104" s="404"/>
      <c r="AC104" s="404"/>
      <c r="AD104" s="404"/>
      <c r="AE104" s="404"/>
      <c r="AF104" s="404"/>
      <c r="AG104" s="404"/>
      <c r="AH104" s="404"/>
    </row>
    <row r="105" spans="1:34" s="40" customFormat="1" ht="14.25">
      <c r="A105" s="469">
        <v>5</v>
      </c>
      <c r="B105" s="486">
        <v>44076</v>
      </c>
      <c r="C105" s="486"/>
      <c r="D105" s="453" t="s">
        <v>3672</v>
      </c>
      <c r="E105" s="454" t="s">
        <v>600</v>
      </c>
      <c r="F105" s="454">
        <v>51</v>
      </c>
      <c r="G105" s="487">
        <v>35</v>
      </c>
      <c r="H105" s="487">
        <v>60</v>
      </c>
      <c r="I105" s="454" t="s">
        <v>3673</v>
      </c>
      <c r="J105" s="451" t="s">
        <v>3405</v>
      </c>
      <c r="K105" s="451">
        <f t="shared" ref="K105:K106" si="83">H105-F105</f>
        <v>9</v>
      </c>
      <c r="L105" s="451">
        <v>100</v>
      </c>
      <c r="M105" s="451">
        <f t="shared" ref="M105:M106" si="84">(K105*N105)-100</f>
        <v>2600</v>
      </c>
      <c r="N105" s="451">
        <v>300</v>
      </c>
      <c r="O105" s="456" t="s">
        <v>599</v>
      </c>
      <c r="P105" s="500">
        <v>44077</v>
      </c>
      <c r="Q105" s="391"/>
      <c r="R105" s="344" t="s">
        <v>602</v>
      </c>
      <c r="Z105" s="404"/>
      <c r="AA105" s="404"/>
      <c r="AB105" s="404"/>
      <c r="AC105" s="404"/>
      <c r="AD105" s="404"/>
      <c r="AE105" s="404"/>
      <c r="AF105" s="404"/>
      <c r="AG105" s="404"/>
      <c r="AH105" s="404"/>
    </row>
    <row r="106" spans="1:34" s="40" customFormat="1" ht="14.25">
      <c r="A106" s="469">
        <v>6</v>
      </c>
      <c r="B106" s="486">
        <v>44077</v>
      </c>
      <c r="C106" s="486"/>
      <c r="D106" s="453" t="s">
        <v>3683</v>
      </c>
      <c r="E106" s="454" t="s">
        <v>600</v>
      </c>
      <c r="F106" s="454">
        <v>10.75</v>
      </c>
      <c r="G106" s="487">
        <v>7.5</v>
      </c>
      <c r="H106" s="487">
        <v>12.75</v>
      </c>
      <c r="I106" s="454" t="s">
        <v>3684</v>
      </c>
      <c r="J106" s="451" t="s">
        <v>3685</v>
      </c>
      <c r="K106" s="451">
        <f t="shared" si="83"/>
        <v>2</v>
      </c>
      <c r="L106" s="451">
        <v>100</v>
      </c>
      <c r="M106" s="451">
        <f t="shared" si="84"/>
        <v>3602</v>
      </c>
      <c r="N106" s="451">
        <v>1851</v>
      </c>
      <c r="O106" s="456" t="s">
        <v>599</v>
      </c>
      <c r="P106" s="461">
        <v>44077</v>
      </c>
      <c r="Q106" s="391"/>
      <c r="R106" s="344" t="s">
        <v>602</v>
      </c>
      <c r="Z106" s="404"/>
      <c r="AA106" s="404"/>
      <c r="AB106" s="404"/>
      <c r="AC106" s="404"/>
      <c r="AD106" s="404"/>
      <c r="AE106" s="404"/>
      <c r="AF106" s="404"/>
      <c r="AG106" s="404"/>
      <c r="AH106" s="404"/>
    </row>
    <row r="107" spans="1:34" s="40" customFormat="1" ht="14.25">
      <c r="A107" s="485">
        <v>7</v>
      </c>
      <c r="B107" s="505">
        <v>44077</v>
      </c>
      <c r="C107" s="505"/>
      <c r="D107" s="506" t="s">
        <v>3683</v>
      </c>
      <c r="E107" s="507" t="s">
        <v>600</v>
      </c>
      <c r="F107" s="507">
        <v>10.8</v>
      </c>
      <c r="G107" s="503">
        <v>7.5</v>
      </c>
      <c r="H107" s="503">
        <v>7.5</v>
      </c>
      <c r="I107" s="507" t="s">
        <v>3684</v>
      </c>
      <c r="J107" s="497" t="s">
        <v>3691</v>
      </c>
      <c r="K107" s="497">
        <f t="shared" ref="K107:K108" si="85">H107-F107</f>
        <v>-3.3000000000000007</v>
      </c>
      <c r="L107" s="497">
        <v>100</v>
      </c>
      <c r="M107" s="497">
        <f t="shared" ref="M107:M108" si="86">(K107*N107)-100</f>
        <v>-6208.3000000000011</v>
      </c>
      <c r="N107" s="497">
        <v>1851</v>
      </c>
      <c r="O107" s="446" t="s">
        <v>663</v>
      </c>
      <c r="P107" s="433">
        <v>44078</v>
      </c>
      <c r="Q107" s="391"/>
      <c r="R107" s="344" t="s">
        <v>602</v>
      </c>
      <c r="Z107" s="404"/>
      <c r="AA107" s="404"/>
      <c r="AB107" s="404"/>
      <c r="AC107" s="404"/>
      <c r="AD107" s="404"/>
      <c r="AE107" s="404"/>
      <c r="AF107" s="404"/>
      <c r="AG107" s="404"/>
      <c r="AH107" s="404"/>
    </row>
    <row r="108" spans="1:34" s="40" customFormat="1" ht="14.25">
      <c r="A108" s="469">
        <v>8</v>
      </c>
      <c r="B108" s="486">
        <v>44078</v>
      </c>
      <c r="C108" s="486"/>
      <c r="D108" s="453" t="s">
        <v>3690</v>
      </c>
      <c r="E108" s="454" t="s">
        <v>600</v>
      </c>
      <c r="F108" s="454">
        <v>20.5</v>
      </c>
      <c r="G108" s="487">
        <v>15.5</v>
      </c>
      <c r="H108" s="487">
        <v>22.4</v>
      </c>
      <c r="I108" s="454">
        <v>30</v>
      </c>
      <c r="J108" s="451" t="s">
        <v>3692</v>
      </c>
      <c r="K108" s="451">
        <f t="shared" si="85"/>
        <v>1.8999999999999986</v>
      </c>
      <c r="L108" s="451">
        <v>100</v>
      </c>
      <c r="M108" s="451">
        <f t="shared" si="86"/>
        <v>2179.9999999999982</v>
      </c>
      <c r="N108" s="451">
        <v>1200</v>
      </c>
      <c r="O108" s="456" t="s">
        <v>599</v>
      </c>
      <c r="P108" s="461">
        <v>44078</v>
      </c>
      <c r="Q108" s="391"/>
      <c r="R108" s="344" t="s">
        <v>3186</v>
      </c>
      <c r="Z108" s="404"/>
      <c r="AA108" s="404"/>
      <c r="AB108" s="404"/>
      <c r="AC108" s="404"/>
      <c r="AD108" s="404"/>
      <c r="AE108" s="404"/>
      <c r="AF108" s="404"/>
      <c r="AG108" s="404"/>
      <c r="AH108" s="404"/>
    </row>
    <row r="109" spans="1:34" s="40" customFormat="1" ht="14.25">
      <c r="A109" s="469">
        <v>9</v>
      </c>
      <c r="B109" s="486">
        <v>44078</v>
      </c>
      <c r="C109" s="486"/>
      <c r="D109" s="453" t="s">
        <v>3672</v>
      </c>
      <c r="E109" s="454" t="s">
        <v>600</v>
      </c>
      <c r="F109" s="454">
        <v>55</v>
      </c>
      <c r="G109" s="487">
        <v>37</v>
      </c>
      <c r="H109" s="487">
        <v>62</v>
      </c>
      <c r="I109" s="454" t="s">
        <v>3673</v>
      </c>
      <c r="J109" s="451" t="s">
        <v>3637</v>
      </c>
      <c r="K109" s="451">
        <f t="shared" ref="K109:K110" si="87">H109-F109</f>
        <v>7</v>
      </c>
      <c r="L109" s="451">
        <v>100</v>
      </c>
      <c r="M109" s="451">
        <f t="shared" ref="M109:M110" si="88">(K109*N109)-100</f>
        <v>2000</v>
      </c>
      <c r="N109" s="451">
        <v>300</v>
      </c>
      <c r="O109" s="456" t="s">
        <v>599</v>
      </c>
      <c r="P109" s="461">
        <v>44078</v>
      </c>
      <c r="Q109" s="391"/>
      <c r="R109" s="344" t="s">
        <v>602</v>
      </c>
      <c r="Z109" s="404"/>
      <c r="AA109" s="404"/>
      <c r="AB109" s="404"/>
      <c r="AC109" s="404"/>
      <c r="AD109" s="404"/>
      <c r="AE109" s="404"/>
      <c r="AF109" s="404"/>
      <c r="AG109" s="404"/>
      <c r="AH109" s="404"/>
    </row>
    <row r="110" spans="1:34" s="40" customFormat="1" ht="14.25">
      <c r="A110" s="485">
        <v>10</v>
      </c>
      <c r="B110" s="505">
        <v>44078</v>
      </c>
      <c r="C110" s="505"/>
      <c r="D110" s="506" t="s">
        <v>3693</v>
      </c>
      <c r="E110" s="507" t="s">
        <v>600</v>
      </c>
      <c r="F110" s="507">
        <v>142.5</v>
      </c>
      <c r="G110" s="503">
        <v>95</v>
      </c>
      <c r="H110" s="503">
        <v>95</v>
      </c>
      <c r="I110" s="507" t="s">
        <v>3694</v>
      </c>
      <c r="J110" s="497" t="s">
        <v>3719</v>
      </c>
      <c r="K110" s="497">
        <f t="shared" si="87"/>
        <v>-47.5</v>
      </c>
      <c r="L110" s="497">
        <v>100</v>
      </c>
      <c r="M110" s="497">
        <f t="shared" si="88"/>
        <v>-4850</v>
      </c>
      <c r="N110" s="497">
        <v>100</v>
      </c>
      <c r="O110" s="446" t="s">
        <v>663</v>
      </c>
      <c r="P110" s="433">
        <v>44078</v>
      </c>
      <c r="Q110" s="391"/>
      <c r="R110" s="344" t="s">
        <v>602</v>
      </c>
      <c r="Z110" s="404"/>
      <c r="AA110" s="404"/>
      <c r="AB110" s="404"/>
      <c r="AC110" s="404"/>
      <c r="AD110" s="404"/>
      <c r="AE110" s="404"/>
      <c r="AF110" s="404"/>
      <c r="AG110" s="404"/>
      <c r="AH110" s="404"/>
    </row>
    <row r="111" spans="1:34" s="40" customFormat="1" ht="14.25">
      <c r="A111" s="469">
        <v>11</v>
      </c>
      <c r="B111" s="486">
        <v>44078</v>
      </c>
      <c r="C111" s="486"/>
      <c r="D111" s="453" t="s">
        <v>3695</v>
      </c>
      <c r="E111" s="454" t="s">
        <v>600</v>
      </c>
      <c r="F111" s="454">
        <v>46</v>
      </c>
      <c r="G111" s="487">
        <v>15</v>
      </c>
      <c r="H111" s="487">
        <v>61.5</v>
      </c>
      <c r="I111" s="454" t="s">
        <v>3696</v>
      </c>
      <c r="J111" s="451" t="s">
        <v>3697</v>
      </c>
      <c r="K111" s="451">
        <f t="shared" ref="K111" si="89">H111-F111</f>
        <v>15.5</v>
      </c>
      <c r="L111" s="451">
        <v>100</v>
      </c>
      <c r="M111" s="451">
        <f t="shared" ref="M111" si="90">(K111*N111)-100</f>
        <v>1062.5</v>
      </c>
      <c r="N111" s="451">
        <v>75</v>
      </c>
      <c r="O111" s="456" t="s">
        <v>599</v>
      </c>
      <c r="P111" s="461">
        <v>44078</v>
      </c>
      <c r="Q111" s="391"/>
      <c r="R111" s="344" t="s">
        <v>602</v>
      </c>
      <c r="Z111" s="404"/>
      <c r="AA111" s="404"/>
      <c r="AB111" s="404"/>
      <c r="AC111" s="404"/>
      <c r="AD111" s="404"/>
      <c r="AE111" s="404"/>
      <c r="AF111" s="404"/>
      <c r="AG111" s="404"/>
      <c r="AH111" s="404"/>
    </row>
    <row r="112" spans="1:34" s="40" customFormat="1" ht="14.25">
      <c r="A112" s="469">
        <v>12</v>
      </c>
      <c r="B112" s="486">
        <v>44081</v>
      </c>
      <c r="C112" s="466"/>
      <c r="D112" s="453" t="s">
        <v>3695</v>
      </c>
      <c r="E112" s="454" t="s">
        <v>600</v>
      </c>
      <c r="F112" s="454">
        <v>61.5</v>
      </c>
      <c r="G112" s="487">
        <v>25</v>
      </c>
      <c r="H112" s="487">
        <v>81</v>
      </c>
      <c r="I112" s="454" t="s">
        <v>3703</v>
      </c>
      <c r="J112" s="451" t="s">
        <v>3704</v>
      </c>
      <c r="K112" s="451">
        <f t="shared" ref="K112:K113" si="91">H112-F112</f>
        <v>19.5</v>
      </c>
      <c r="L112" s="451">
        <v>100</v>
      </c>
      <c r="M112" s="451">
        <f t="shared" ref="M112:M113" si="92">(K112*N112)-100</f>
        <v>1362.5</v>
      </c>
      <c r="N112" s="451">
        <v>75</v>
      </c>
      <c r="O112" s="456" t="s">
        <v>599</v>
      </c>
      <c r="P112" s="461">
        <v>44081</v>
      </c>
      <c r="Q112" s="391"/>
      <c r="R112" s="344" t="s">
        <v>602</v>
      </c>
      <c r="Z112" s="404"/>
      <c r="AA112" s="404"/>
      <c r="AB112" s="404"/>
      <c r="AC112" s="404"/>
      <c r="AD112" s="404"/>
      <c r="AE112" s="404"/>
      <c r="AF112" s="404"/>
      <c r="AG112" s="404"/>
      <c r="AH112" s="404"/>
    </row>
    <row r="113" spans="1:34" s="40" customFormat="1" ht="14.25">
      <c r="A113" s="485">
        <v>13</v>
      </c>
      <c r="B113" s="505">
        <v>44081</v>
      </c>
      <c r="C113" s="505"/>
      <c r="D113" s="506" t="s">
        <v>3695</v>
      </c>
      <c r="E113" s="507" t="s">
        <v>600</v>
      </c>
      <c r="F113" s="507">
        <v>60</v>
      </c>
      <c r="G113" s="503">
        <v>25</v>
      </c>
      <c r="H113" s="503">
        <v>30</v>
      </c>
      <c r="I113" s="507" t="s">
        <v>3703</v>
      </c>
      <c r="J113" s="497" t="s">
        <v>3708</v>
      </c>
      <c r="K113" s="497">
        <f t="shared" si="91"/>
        <v>-30</v>
      </c>
      <c r="L113" s="497">
        <v>100</v>
      </c>
      <c r="M113" s="497">
        <f t="shared" si="92"/>
        <v>-2350</v>
      </c>
      <c r="N113" s="497">
        <v>75</v>
      </c>
      <c r="O113" s="446" t="s">
        <v>663</v>
      </c>
      <c r="P113" s="433">
        <v>44082</v>
      </c>
      <c r="Q113" s="391"/>
      <c r="R113" s="344" t="s">
        <v>602</v>
      </c>
      <c r="Z113" s="404"/>
      <c r="AA113" s="404"/>
      <c r="AB113" s="404"/>
      <c r="AC113" s="404"/>
      <c r="AD113" s="404"/>
      <c r="AE113" s="404"/>
      <c r="AF113" s="404"/>
      <c r="AG113" s="404"/>
      <c r="AH113" s="404"/>
    </row>
    <row r="114" spans="1:34" s="40" customFormat="1" ht="14.25">
      <c r="A114" s="469">
        <v>14</v>
      </c>
      <c r="B114" s="486">
        <v>44082</v>
      </c>
      <c r="C114" s="466"/>
      <c r="D114" s="453" t="s">
        <v>3709</v>
      </c>
      <c r="E114" s="454" t="s">
        <v>600</v>
      </c>
      <c r="F114" s="454">
        <v>58</v>
      </c>
      <c r="G114" s="487">
        <v>18</v>
      </c>
      <c r="H114" s="487">
        <v>75</v>
      </c>
      <c r="I114" s="454" t="s">
        <v>3703</v>
      </c>
      <c r="J114" s="451" t="s">
        <v>3710</v>
      </c>
      <c r="K114" s="451">
        <f t="shared" ref="K114:K115" si="93">H114-F114</f>
        <v>17</v>
      </c>
      <c r="L114" s="451">
        <v>100</v>
      </c>
      <c r="M114" s="451">
        <f t="shared" ref="M114:M115" si="94">(K114*N114)-100</f>
        <v>1175</v>
      </c>
      <c r="N114" s="451">
        <v>75</v>
      </c>
      <c r="O114" s="456" t="s">
        <v>599</v>
      </c>
      <c r="P114" s="461">
        <v>44082</v>
      </c>
      <c r="Q114" s="391"/>
      <c r="R114" s="344" t="s">
        <v>602</v>
      </c>
      <c r="Z114" s="404"/>
      <c r="AA114" s="404"/>
      <c r="AB114" s="404"/>
      <c r="AC114" s="404"/>
      <c r="AD114" s="404"/>
      <c r="AE114" s="404"/>
      <c r="AF114" s="404"/>
      <c r="AG114" s="404"/>
      <c r="AH114" s="404"/>
    </row>
    <row r="115" spans="1:34" s="40" customFormat="1" ht="14.25">
      <c r="A115" s="469">
        <v>15</v>
      </c>
      <c r="B115" s="486">
        <v>44083</v>
      </c>
      <c r="C115" s="486"/>
      <c r="D115" s="453" t="s">
        <v>3713</v>
      </c>
      <c r="E115" s="454" t="s">
        <v>600</v>
      </c>
      <c r="F115" s="454">
        <v>39</v>
      </c>
      <c r="G115" s="487">
        <v>23</v>
      </c>
      <c r="H115" s="487">
        <v>48</v>
      </c>
      <c r="I115" s="454">
        <v>70</v>
      </c>
      <c r="J115" s="451" t="s">
        <v>3405</v>
      </c>
      <c r="K115" s="451">
        <f t="shared" si="93"/>
        <v>9</v>
      </c>
      <c r="L115" s="451">
        <v>100</v>
      </c>
      <c r="M115" s="451">
        <f t="shared" si="94"/>
        <v>2600</v>
      </c>
      <c r="N115" s="451">
        <v>300</v>
      </c>
      <c r="O115" s="456" t="s">
        <v>599</v>
      </c>
      <c r="P115" s="500">
        <v>44085</v>
      </c>
      <c r="Q115" s="391"/>
      <c r="R115" s="344" t="s">
        <v>3186</v>
      </c>
      <c r="Z115" s="404"/>
      <c r="AA115" s="404"/>
      <c r="AB115" s="404"/>
      <c r="AC115" s="404"/>
      <c r="AD115" s="404"/>
      <c r="AE115" s="404"/>
      <c r="AF115" s="404"/>
      <c r="AG115" s="404"/>
      <c r="AH115" s="404"/>
    </row>
    <row r="116" spans="1:34" s="40" customFormat="1" ht="14.25">
      <c r="A116" s="485">
        <v>16</v>
      </c>
      <c r="B116" s="505">
        <v>44083</v>
      </c>
      <c r="C116" s="505"/>
      <c r="D116" s="506" t="s">
        <v>3715</v>
      </c>
      <c r="E116" s="507" t="s">
        <v>600</v>
      </c>
      <c r="F116" s="507">
        <v>60</v>
      </c>
      <c r="G116" s="503">
        <v>18</v>
      </c>
      <c r="H116" s="503">
        <v>18</v>
      </c>
      <c r="I116" s="507" t="s">
        <v>3716</v>
      </c>
      <c r="J116" s="497" t="s">
        <v>3727</v>
      </c>
      <c r="K116" s="497">
        <f t="shared" ref="K116" si="95">H116-F116</f>
        <v>-42</v>
      </c>
      <c r="L116" s="497">
        <v>100</v>
      </c>
      <c r="M116" s="497">
        <f t="shared" ref="M116" si="96">(K116*N116)-100</f>
        <v>-3250</v>
      </c>
      <c r="N116" s="497">
        <v>75</v>
      </c>
      <c r="O116" s="446" t="s">
        <v>663</v>
      </c>
      <c r="P116" s="433">
        <v>44085</v>
      </c>
      <c r="Q116" s="391"/>
      <c r="R116" s="344" t="s">
        <v>602</v>
      </c>
      <c r="Z116" s="404"/>
      <c r="AA116" s="404"/>
      <c r="AB116" s="404"/>
      <c r="AC116" s="404"/>
      <c r="AD116" s="404"/>
      <c r="AE116" s="404"/>
      <c r="AF116" s="404"/>
      <c r="AG116" s="404"/>
      <c r="AH116" s="404"/>
    </row>
    <row r="117" spans="1:34" s="40" customFormat="1" ht="14.25">
      <c r="A117" s="469">
        <v>17</v>
      </c>
      <c r="B117" s="486">
        <v>44085</v>
      </c>
      <c r="C117" s="466"/>
      <c r="D117" s="453" t="s">
        <v>3726</v>
      </c>
      <c r="E117" s="454" t="s">
        <v>600</v>
      </c>
      <c r="F117" s="454">
        <v>60</v>
      </c>
      <c r="G117" s="487">
        <v>18</v>
      </c>
      <c r="H117" s="487">
        <v>76</v>
      </c>
      <c r="I117" s="454" t="s">
        <v>3716</v>
      </c>
      <c r="J117" s="451" t="s">
        <v>3749</v>
      </c>
      <c r="K117" s="451">
        <f t="shared" ref="K117" si="97">H117-F117</f>
        <v>16</v>
      </c>
      <c r="L117" s="451">
        <v>100</v>
      </c>
      <c r="M117" s="451">
        <f t="shared" ref="M117" si="98">(K117*N117)-100</f>
        <v>1100</v>
      </c>
      <c r="N117" s="451">
        <v>75</v>
      </c>
      <c r="O117" s="456" t="s">
        <v>599</v>
      </c>
      <c r="P117" s="461">
        <v>44085</v>
      </c>
      <c r="Q117" s="391"/>
      <c r="R117" s="344" t="s">
        <v>602</v>
      </c>
      <c r="Z117" s="404"/>
      <c r="AA117" s="404"/>
      <c r="AB117" s="404"/>
      <c r="AC117" s="404"/>
      <c r="AD117" s="404"/>
      <c r="AE117" s="404"/>
      <c r="AF117" s="404"/>
      <c r="AG117" s="404"/>
      <c r="AH117" s="404"/>
    </row>
    <row r="118" spans="1:34" s="40" customFormat="1" ht="14.25">
      <c r="A118" s="451">
        <v>18</v>
      </c>
      <c r="B118" s="486">
        <v>44085</v>
      </c>
      <c r="C118" s="466"/>
      <c r="D118" s="453" t="s">
        <v>3726</v>
      </c>
      <c r="E118" s="454" t="s">
        <v>600</v>
      </c>
      <c r="F118" s="454">
        <v>59</v>
      </c>
      <c r="G118" s="487">
        <v>18</v>
      </c>
      <c r="H118" s="487">
        <v>71.5</v>
      </c>
      <c r="I118" s="454" t="s">
        <v>3716</v>
      </c>
      <c r="J118" s="451" t="s">
        <v>3733</v>
      </c>
      <c r="K118" s="451">
        <f t="shared" ref="K118:K119" si="99">H118-F118</f>
        <v>12.5</v>
      </c>
      <c r="L118" s="451">
        <v>100</v>
      </c>
      <c r="M118" s="451">
        <f t="shared" ref="M118:M119" si="100">(K118*N118)-100</f>
        <v>837.5</v>
      </c>
      <c r="N118" s="451">
        <v>75</v>
      </c>
      <c r="O118" s="456" t="s">
        <v>599</v>
      </c>
      <c r="P118" s="500">
        <v>44088</v>
      </c>
      <c r="Q118" s="391"/>
      <c r="R118" s="344" t="s">
        <v>602</v>
      </c>
      <c r="Z118" s="404"/>
      <c r="AA118" s="404"/>
      <c r="AB118" s="404"/>
      <c r="AC118" s="404"/>
      <c r="AD118" s="404"/>
      <c r="AE118" s="404"/>
      <c r="AF118" s="404"/>
      <c r="AG118" s="404"/>
      <c r="AH118" s="404"/>
    </row>
    <row r="119" spans="1:34" s="40" customFormat="1" ht="14.25">
      <c r="A119" s="485">
        <v>19</v>
      </c>
      <c r="B119" s="505">
        <v>44090</v>
      </c>
      <c r="C119" s="505"/>
      <c r="D119" s="506" t="s">
        <v>3761</v>
      </c>
      <c r="E119" s="507" t="s">
        <v>600</v>
      </c>
      <c r="F119" s="507">
        <v>42.5</v>
      </c>
      <c r="G119" s="503">
        <v>15</v>
      </c>
      <c r="H119" s="503">
        <v>15</v>
      </c>
      <c r="I119" s="507">
        <v>100</v>
      </c>
      <c r="J119" s="497" t="s">
        <v>3762</v>
      </c>
      <c r="K119" s="497">
        <f t="shared" si="99"/>
        <v>-27.5</v>
      </c>
      <c r="L119" s="497">
        <v>100</v>
      </c>
      <c r="M119" s="497">
        <f t="shared" si="100"/>
        <v>-2162.5</v>
      </c>
      <c r="N119" s="497">
        <v>75</v>
      </c>
      <c r="O119" s="446" t="s">
        <v>663</v>
      </c>
      <c r="P119" s="539">
        <v>44090</v>
      </c>
      <c r="Q119" s="391"/>
      <c r="R119" s="344" t="s">
        <v>3186</v>
      </c>
      <c r="Z119" s="404"/>
      <c r="AA119" s="404"/>
      <c r="AB119" s="404"/>
      <c r="AC119" s="404"/>
      <c r="AD119" s="404"/>
      <c r="AE119" s="404"/>
      <c r="AF119" s="404"/>
      <c r="AG119" s="404"/>
      <c r="AH119" s="404"/>
    </row>
    <row r="120" spans="1:34" s="40" customFormat="1" ht="14.25">
      <c r="A120" s="485">
        <v>20</v>
      </c>
      <c r="B120" s="505">
        <v>44090</v>
      </c>
      <c r="C120" s="505"/>
      <c r="D120" s="506" t="s">
        <v>3767</v>
      </c>
      <c r="E120" s="507" t="s">
        <v>600</v>
      </c>
      <c r="F120" s="507">
        <v>2.9</v>
      </c>
      <c r="G120" s="503">
        <v>1.4</v>
      </c>
      <c r="H120" s="503">
        <v>1.7</v>
      </c>
      <c r="I120" s="541" t="s">
        <v>3769</v>
      </c>
      <c r="J120" s="497" t="s">
        <v>3768</v>
      </c>
      <c r="K120" s="497">
        <f t="shared" ref="K120" si="101">H120-F120</f>
        <v>-1.2</v>
      </c>
      <c r="L120" s="497">
        <v>100</v>
      </c>
      <c r="M120" s="497">
        <f t="shared" ref="M120" si="102">(K120*N120)-100</f>
        <v>-4060</v>
      </c>
      <c r="N120" s="497">
        <v>3300</v>
      </c>
      <c r="O120" s="446" t="s">
        <v>663</v>
      </c>
      <c r="P120" s="539">
        <v>44090</v>
      </c>
      <c r="Q120" s="391"/>
      <c r="R120" s="344" t="s">
        <v>602</v>
      </c>
      <c r="Z120" s="404"/>
      <c r="AA120" s="404"/>
      <c r="AB120" s="404"/>
      <c r="AC120" s="404"/>
      <c r="AD120" s="404"/>
      <c r="AE120" s="404"/>
      <c r="AF120" s="404"/>
      <c r="AG120" s="404"/>
      <c r="AH120" s="404"/>
    </row>
    <row r="121" spans="1:34" s="40" customFormat="1" ht="14.25">
      <c r="A121" s="498"/>
      <c r="B121" s="466"/>
      <c r="C121" s="466"/>
      <c r="D121" s="467"/>
      <c r="E121" s="468"/>
      <c r="F121" s="468"/>
      <c r="G121" s="431"/>
      <c r="H121" s="431"/>
      <c r="I121" s="468"/>
      <c r="J121" s="377"/>
      <c r="K121" s="377"/>
      <c r="L121" s="377"/>
      <c r="M121" s="377"/>
      <c r="N121" s="377"/>
      <c r="O121" s="377"/>
      <c r="P121" s="377"/>
      <c r="Q121" s="391"/>
      <c r="R121" s="344"/>
      <c r="Z121" s="404"/>
      <c r="AA121" s="404"/>
      <c r="AB121" s="404"/>
      <c r="AC121" s="404"/>
      <c r="AD121" s="404"/>
      <c r="AE121" s="404"/>
      <c r="AF121" s="404"/>
      <c r="AG121" s="404"/>
      <c r="AH121" s="404"/>
    </row>
    <row r="122" spans="1:34" s="40" customFormat="1" ht="14.25">
      <c r="A122" s="498"/>
      <c r="B122" s="466"/>
      <c r="C122" s="466"/>
      <c r="D122" s="467"/>
      <c r="E122" s="468"/>
      <c r="F122" s="468"/>
      <c r="G122" s="431"/>
      <c r="H122" s="431"/>
      <c r="I122" s="468"/>
      <c r="J122" s="377"/>
      <c r="K122" s="377"/>
      <c r="L122" s="377"/>
      <c r="M122" s="377"/>
      <c r="N122" s="377"/>
      <c r="O122" s="377"/>
      <c r="P122" s="377"/>
      <c r="Q122" s="391"/>
      <c r="R122" s="344"/>
      <c r="Z122" s="404"/>
      <c r="AA122" s="404"/>
      <c r="AB122" s="404"/>
      <c r="AC122" s="404"/>
      <c r="AD122" s="404"/>
      <c r="AE122" s="404"/>
      <c r="AF122" s="404"/>
      <c r="AG122" s="404"/>
      <c r="AH122" s="404"/>
    </row>
    <row r="123" spans="1:34" s="40" customFormat="1" ht="14.25">
      <c r="A123" s="36"/>
      <c r="B123" s="533"/>
      <c r="C123" s="533"/>
      <c r="D123" s="534"/>
      <c r="E123" s="535"/>
      <c r="F123" s="535"/>
      <c r="G123" s="536"/>
      <c r="H123" s="536"/>
      <c r="I123" s="535"/>
      <c r="J123" s="496"/>
      <c r="K123" s="496"/>
      <c r="L123" s="496"/>
      <c r="M123" s="496"/>
      <c r="N123" s="496"/>
      <c r="O123" s="537"/>
      <c r="P123" s="496"/>
      <c r="Q123" s="391"/>
      <c r="R123" s="344"/>
      <c r="Z123" s="404"/>
      <c r="AA123" s="404"/>
      <c r="AB123" s="404"/>
      <c r="AC123" s="404"/>
      <c r="AD123" s="404"/>
      <c r="AE123" s="404"/>
      <c r="AF123" s="404"/>
      <c r="AG123" s="404"/>
      <c r="AH123" s="404"/>
    </row>
    <row r="124" spans="1:34" s="40" customFormat="1" ht="14.25">
      <c r="A124" s="378"/>
      <c r="B124" s="379"/>
      <c r="C124" s="379"/>
      <c r="D124" s="380"/>
      <c r="E124" s="378"/>
      <c r="F124" s="405"/>
      <c r="G124" s="378"/>
      <c r="H124" s="378"/>
      <c r="I124" s="378"/>
      <c r="J124" s="379"/>
      <c r="K124" s="406"/>
      <c r="L124" s="378"/>
      <c r="M124" s="378"/>
      <c r="N124" s="378"/>
      <c r="O124" s="407"/>
      <c r="P124" s="391"/>
      <c r="Q124" s="391"/>
      <c r="R124" s="344"/>
      <c r="Z124" s="404"/>
      <c r="AA124" s="404"/>
      <c r="AB124" s="404"/>
      <c r="AC124" s="404"/>
      <c r="AD124" s="404"/>
      <c r="AE124" s="404"/>
      <c r="AF124" s="404"/>
      <c r="AG124" s="404"/>
      <c r="AH124" s="404"/>
    </row>
    <row r="125" spans="1:34" ht="15">
      <c r="A125" s="100" t="s">
        <v>618</v>
      </c>
      <c r="B125" s="101"/>
      <c r="C125" s="101"/>
      <c r="D125" s="102"/>
      <c r="E125" s="34"/>
      <c r="F125" s="32"/>
      <c r="G125" s="32"/>
      <c r="H125" s="73"/>
      <c r="I125" s="120"/>
      <c r="J125" s="121"/>
      <c r="K125" s="17"/>
      <c r="L125" s="17"/>
      <c r="M125" s="17"/>
      <c r="N125" s="11"/>
      <c r="O125" s="53"/>
      <c r="Q125" s="9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34" ht="38.25">
      <c r="A126" s="20" t="s">
        <v>16</v>
      </c>
      <c r="B126" s="21" t="s">
        <v>575</v>
      </c>
      <c r="C126" s="21"/>
      <c r="D126" s="22" t="s">
        <v>588</v>
      </c>
      <c r="E126" s="21" t="s">
        <v>589</v>
      </c>
      <c r="F126" s="21" t="s">
        <v>590</v>
      </c>
      <c r="G126" s="21" t="s">
        <v>591</v>
      </c>
      <c r="H126" s="21" t="s">
        <v>592</v>
      </c>
      <c r="I126" s="21" t="s">
        <v>593</v>
      </c>
      <c r="J126" s="20" t="s">
        <v>594</v>
      </c>
      <c r="K126" s="62" t="s">
        <v>610</v>
      </c>
      <c r="L126" s="480" t="s">
        <v>3631</v>
      </c>
      <c r="M126" s="63" t="s">
        <v>3630</v>
      </c>
      <c r="N126" s="21" t="s">
        <v>597</v>
      </c>
      <c r="O126" s="78" t="s">
        <v>598</v>
      </c>
      <c r="P126" s="98"/>
      <c r="Q126" s="11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34" ht="14.25">
      <c r="A127" s="485">
        <v>1</v>
      </c>
      <c r="B127" s="505">
        <v>44071</v>
      </c>
      <c r="C127" s="505"/>
      <c r="D127" s="506" t="s">
        <v>330</v>
      </c>
      <c r="E127" s="507" t="s">
        <v>600</v>
      </c>
      <c r="F127" s="507">
        <v>267</v>
      </c>
      <c r="G127" s="503">
        <v>245</v>
      </c>
      <c r="H127" s="503">
        <v>243</v>
      </c>
      <c r="I127" s="507" t="s">
        <v>3644</v>
      </c>
      <c r="J127" s="497" t="s">
        <v>3714</v>
      </c>
      <c r="K127" s="497">
        <f t="shared" ref="K127" si="103">H127-F127</f>
        <v>-24</v>
      </c>
      <c r="L127" s="474">
        <f>(F127*-0.8)/100</f>
        <v>-2.1360000000000001</v>
      </c>
      <c r="M127" s="432">
        <f t="shared" ref="M127" si="104">(K127+L127)/F127</f>
        <v>-9.7887640449438193E-2</v>
      </c>
      <c r="N127" s="446" t="s">
        <v>663</v>
      </c>
      <c r="O127" s="433">
        <v>44083</v>
      </c>
      <c r="P127" s="98"/>
      <c r="Q127" s="11"/>
      <c r="R127" s="17" t="s">
        <v>602</v>
      </c>
      <c r="S127" s="16"/>
      <c r="T127" s="16"/>
      <c r="U127" s="16"/>
      <c r="V127" s="16"/>
      <c r="W127" s="16"/>
      <c r="X127" s="16"/>
      <c r="Y127" s="16"/>
      <c r="Z127" s="16"/>
    </row>
    <row r="128" spans="1:34" s="8" customFormat="1">
      <c r="A128" s="392"/>
      <c r="B128" s="393"/>
      <c r="C128" s="394"/>
      <c r="D128" s="395"/>
      <c r="E128" s="396"/>
      <c r="F128" s="396"/>
      <c r="G128" s="397"/>
      <c r="H128" s="397"/>
      <c r="I128" s="396"/>
      <c r="J128" s="398"/>
      <c r="K128" s="399"/>
      <c r="L128" s="400"/>
      <c r="M128" s="401"/>
      <c r="N128" s="402"/>
      <c r="O128" s="403"/>
      <c r="P128" s="124"/>
      <c r="Q128"/>
      <c r="R128" s="95"/>
      <c r="T128" s="57"/>
      <c r="U128" s="57"/>
      <c r="V128" s="57"/>
      <c r="W128" s="57"/>
      <c r="X128" s="57"/>
      <c r="Y128" s="57"/>
      <c r="Z128" s="57"/>
    </row>
    <row r="129" spans="1:26">
      <c r="A129" s="23" t="s">
        <v>603</v>
      </c>
      <c r="B129" s="23"/>
      <c r="C129" s="23"/>
      <c r="D129" s="23"/>
      <c r="E129" s="5"/>
      <c r="F129" s="30" t="s">
        <v>605</v>
      </c>
      <c r="G129" s="82"/>
      <c r="H129" s="82"/>
      <c r="I129" s="38"/>
      <c r="J129" s="85"/>
      <c r="K129" s="83"/>
      <c r="L129" s="84"/>
      <c r="M129" s="85"/>
      <c r="N129" s="86"/>
      <c r="O129" s="125"/>
      <c r="P129" s="11"/>
      <c r="Q129" s="16"/>
      <c r="R129" s="97"/>
      <c r="S129" s="16"/>
      <c r="T129" s="16"/>
      <c r="U129" s="16"/>
      <c r="V129" s="16"/>
      <c r="W129" s="16"/>
      <c r="X129" s="16"/>
      <c r="Y129" s="16"/>
    </row>
    <row r="130" spans="1:26">
      <c r="A130" s="29" t="s">
        <v>604</v>
      </c>
      <c r="B130" s="23"/>
      <c r="C130" s="23"/>
      <c r="D130" s="23"/>
      <c r="E130" s="32"/>
      <c r="F130" s="30" t="s">
        <v>607</v>
      </c>
      <c r="G130" s="12"/>
      <c r="H130" s="12"/>
      <c r="I130" s="12"/>
      <c r="J130" s="53"/>
      <c r="K130" s="12"/>
      <c r="L130" s="12"/>
      <c r="M130" s="12"/>
      <c r="N130" s="11"/>
      <c r="O130" s="53"/>
      <c r="Q130" s="7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9"/>
      <c r="B131" s="23"/>
      <c r="C131" s="23"/>
      <c r="D131" s="23"/>
      <c r="E131" s="32"/>
      <c r="F131" s="30"/>
      <c r="G131" s="12"/>
      <c r="H131" s="12"/>
      <c r="I131" s="12"/>
      <c r="J131" s="53"/>
      <c r="K131" s="12"/>
      <c r="L131" s="12"/>
      <c r="M131" s="12"/>
      <c r="N131" s="11"/>
      <c r="O131" s="53"/>
      <c r="Q131" s="7"/>
      <c r="R131" s="82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9"/>
      <c r="B132" s="23"/>
      <c r="C132" s="23"/>
      <c r="D132" s="23"/>
      <c r="E132" s="32"/>
      <c r="F132" s="30"/>
      <c r="G132" s="12"/>
      <c r="H132" s="12"/>
      <c r="I132" s="12"/>
      <c r="J132" s="53"/>
      <c r="K132" s="12"/>
      <c r="L132" s="12"/>
      <c r="M132" s="12"/>
      <c r="N132" s="11"/>
      <c r="O132" s="53"/>
      <c r="Q132" s="7"/>
      <c r="R132" s="82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9"/>
      <c r="B133" s="23"/>
      <c r="C133" s="23"/>
      <c r="D133" s="23"/>
      <c r="E133" s="32"/>
      <c r="F133" s="30"/>
      <c r="G133" s="41"/>
      <c r="H133" s="42"/>
      <c r="I133" s="82"/>
      <c r="J133" s="17"/>
      <c r="K133" s="83"/>
      <c r="L133" s="84"/>
      <c r="M133" s="85"/>
      <c r="N133" s="86"/>
      <c r="O133" s="87"/>
      <c r="P133" s="5"/>
      <c r="Q133" s="11"/>
      <c r="R133" s="82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37"/>
      <c r="B134" s="45"/>
      <c r="C134" s="103"/>
      <c r="D134" s="6"/>
      <c r="E134" s="38"/>
      <c r="F134" s="82"/>
      <c r="G134" s="41"/>
      <c r="H134" s="42"/>
      <c r="I134" s="82"/>
      <c r="J134" s="17"/>
      <c r="K134" s="83"/>
      <c r="L134" s="84"/>
      <c r="M134" s="85"/>
      <c r="N134" s="86"/>
      <c r="O134" s="87"/>
      <c r="P134" s="5"/>
      <c r="Q134" s="11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 ht="15">
      <c r="A135" s="5"/>
      <c r="B135" s="104" t="s">
        <v>619</v>
      </c>
      <c r="C135" s="104"/>
      <c r="D135" s="104"/>
      <c r="E135" s="104"/>
      <c r="F135" s="17"/>
      <c r="G135" s="17"/>
      <c r="H135" s="105"/>
      <c r="I135" s="17"/>
      <c r="J135" s="74"/>
      <c r="K135" s="75"/>
      <c r="L135" s="17"/>
      <c r="M135" s="17"/>
      <c r="N135" s="16"/>
      <c r="O135" s="99"/>
      <c r="P135" s="7"/>
      <c r="Q135" s="11"/>
      <c r="R135" s="142"/>
      <c r="S135" s="16"/>
      <c r="T135" s="16"/>
      <c r="U135" s="16"/>
      <c r="V135" s="16"/>
      <c r="W135" s="16"/>
      <c r="X135" s="16"/>
      <c r="Y135" s="16"/>
      <c r="Z135" s="16"/>
    </row>
    <row r="136" spans="1:26" ht="38.25">
      <c r="A136" s="20" t="s">
        <v>16</v>
      </c>
      <c r="B136" s="21" t="s">
        <v>575</v>
      </c>
      <c r="C136" s="21"/>
      <c r="D136" s="22" t="s">
        <v>588</v>
      </c>
      <c r="E136" s="21" t="s">
        <v>589</v>
      </c>
      <c r="F136" s="21" t="s">
        <v>590</v>
      </c>
      <c r="G136" s="21" t="s">
        <v>620</v>
      </c>
      <c r="H136" s="21" t="s">
        <v>621</v>
      </c>
      <c r="I136" s="21" t="s">
        <v>593</v>
      </c>
      <c r="J136" s="61" t="s">
        <v>594</v>
      </c>
      <c r="K136" s="21" t="s">
        <v>595</v>
      </c>
      <c r="L136" s="21" t="s">
        <v>596</v>
      </c>
      <c r="M136" s="21" t="s">
        <v>597</v>
      </c>
      <c r="N136" s="22" t="s">
        <v>598</v>
      </c>
      <c r="O136" s="99"/>
      <c r="P136" s="7"/>
      <c r="Q136" s="11"/>
      <c r="R136" s="142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1</v>
      </c>
      <c r="B137" s="106">
        <v>41579</v>
      </c>
      <c r="C137" s="106"/>
      <c r="D137" s="107" t="s">
        <v>622</v>
      </c>
      <c r="E137" s="108" t="s">
        <v>623</v>
      </c>
      <c r="F137" s="109">
        <v>82</v>
      </c>
      <c r="G137" s="108" t="s">
        <v>624</v>
      </c>
      <c r="H137" s="108">
        <v>100</v>
      </c>
      <c r="I137" s="126">
        <v>100</v>
      </c>
      <c r="J137" s="127" t="s">
        <v>625</v>
      </c>
      <c r="K137" s="128">
        <f t="shared" ref="K137:K168" si="105">H137-F137</f>
        <v>18</v>
      </c>
      <c r="L137" s="129">
        <f t="shared" ref="L137:L168" si="106">K137/F137</f>
        <v>0.21951219512195122</v>
      </c>
      <c r="M137" s="130" t="s">
        <v>599</v>
      </c>
      <c r="N137" s="131">
        <v>42657</v>
      </c>
      <c r="O137" s="53"/>
      <c r="P137" s="11"/>
      <c r="Q137" s="16"/>
      <c r="R137" s="142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2</v>
      </c>
      <c r="B138" s="106">
        <v>41794</v>
      </c>
      <c r="C138" s="106"/>
      <c r="D138" s="107" t="s">
        <v>626</v>
      </c>
      <c r="E138" s="108" t="s">
        <v>600</v>
      </c>
      <c r="F138" s="109">
        <v>257</v>
      </c>
      <c r="G138" s="108" t="s">
        <v>624</v>
      </c>
      <c r="H138" s="108">
        <v>300</v>
      </c>
      <c r="I138" s="126">
        <v>300</v>
      </c>
      <c r="J138" s="127" t="s">
        <v>625</v>
      </c>
      <c r="K138" s="128">
        <f t="shared" si="105"/>
        <v>43</v>
      </c>
      <c r="L138" s="129">
        <f t="shared" si="106"/>
        <v>0.16731517509727625</v>
      </c>
      <c r="M138" s="130" t="s">
        <v>599</v>
      </c>
      <c r="N138" s="131">
        <v>41822</v>
      </c>
      <c r="O138" s="53"/>
      <c r="P138" s="11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3</v>
      </c>
      <c r="B139" s="106">
        <v>41828</v>
      </c>
      <c r="C139" s="106"/>
      <c r="D139" s="107" t="s">
        <v>627</v>
      </c>
      <c r="E139" s="108" t="s">
        <v>600</v>
      </c>
      <c r="F139" s="109">
        <v>393</v>
      </c>
      <c r="G139" s="108" t="s">
        <v>624</v>
      </c>
      <c r="H139" s="108">
        <v>468</v>
      </c>
      <c r="I139" s="126">
        <v>468</v>
      </c>
      <c r="J139" s="127" t="s">
        <v>625</v>
      </c>
      <c r="K139" s="128">
        <f t="shared" si="105"/>
        <v>75</v>
      </c>
      <c r="L139" s="129">
        <f t="shared" si="106"/>
        <v>0.19083969465648856</v>
      </c>
      <c r="M139" s="130" t="s">
        <v>599</v>
      </c>
      <c r="N139" s="131">
        <v>41863</v>
      </c>
      <c r="O139" s="53"/>
      <c r="P139" s="11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4</v>
      </c>
      <c r="B140" s="106">
        <v>41857</v>
      </c>
      <c r="C140" s="106"/>
      <c r="D140" s="107" t="s">
        <v>628</v>
      </c>
      <c r="E140" s="108" t="s">
        <v>600</v>
      </c>
      <c r="F140" s="109">
        <v>205</v>
      </c>
      <c r="G140" s="108" t="s">
        <v>624</v>
      </c>
      <c r="H140" s="108">
        <v>275</v>
      </c>
      <c r="I140" s="126">
        <v>250</v>
      </c>
      <c r="J140" s="127" t="s">
        <v>625</v>
      </c>
      <c r="K140" s="128">
        <f t="shared" si="105"/>
        <v>70</v>
      </c>
      <c r="L140" s="129">
        <f t="shared" si="106"/>
        <v>0.34146341463414637</v>
      </c>
      <c r="M140" s="130" t="s">
        <v>599</v>
      </c>
      <c r="N140" s="131">
        <v>41962</v>
      </c>
      <c r="O140" s="53"/>
      <c r="P140" s="11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5</v>
      </c>
      <c r="B141" s="106">
        <v>41886</v>
      </c>
      <c r="C141" s="106"/>
      <c r="D141" s="107" t="s">
        <v>629</v>
      </c>
      <c r="E141" s="108" t="s">
        <v>600</v>
      </c>
      <c r="F141" s="109">
        <v>162</v>
      </c>
      <c r="G141" s="108" t="s">
        <v>624</v>
      </c>
      <c r="H141" s="108">
        <v>190</v>
      </c>
      <c r="I141" s="126">
        <v>190</v>
      </c>
      <c r="J141" s="127" t="s">
        <v>625</v>
      </c>
      <c r="K141" s="128">
        <f t="shared" si="105"/>
        <v>28</v>
      </c>
      <c r="L141" s="129">
        <f t="shared" si="106"/>
        <v>0.1728395061728395</v>
      </c>
      <c r="M141" s="130" t="s">
        <v>599</v>
      </c>
      <c r="N141" s="131">
        <v>42006</v>
      </c>
      <c r="O141" s="53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6</v>
      </c>
      <c r="B142" s="106">
        <v>41886</v>
      </c>
      <c r="C142" s="106"/>
      <c r="D142" s="107" t="s">
        <v>630</v>
      </c>
      <c r="E142" s="108" t="s">
        <v>600</v>
      </c>
      <c r="F142" s="109">
        <v>75</v>
      </c>
      <c r="G142" s="108" t="s">
        <v>624</v>
      </c>
      <c r="H142" s="108">
        <v>91.5</v>
      </c>
      <c r="I142" s="126" t="s">
        <v>631</v>
      </c>
      <c r="J142" s="127" t="s">
        <v>632</v>
      </c>
      <c r="K142" s="128">
        <f t="shared" si="105"/>
        <v>16.5</v>
      </c>
      <c r="L142" s="129">
        <f t="shared" si="106"/>
        <v>0.22</v>
      </c>
      <c r="M142" s="130" t="s">
        <v>599</v>
      </c>
      <c r="N142" s="131">
        <v>41954</v>
      </c>
      <c r="O142" s="53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7</v>
      </c>
      <c r="B143" s="106">
        <v>41913</v>
      </c>
      <c r="C143" s="106"/>
      <c r="D143" s="107" t="s">
        <v>633</v>
      </c>
      <c r="E143" s="108" t="s">
        <v>600</v>
      </c>
      <c r="F143" s="109">
        <v>850</v>
      </c>
      <c r="G143" s="108" t="s">
        <v>624</v>
      </c>
      <c r="H143" s="108">
        <v>982.5</v>
      </c>
      <c r="I143" s="126">
        <v>1050</v>
      </c>
      <c r="J143" s="127" t="s">
        <v>634</v>
      </c>
      <c r="K143" s="128">
        <f t="shared" si="105"/>
        <v>132.5</v>
      </c>
      <c r="L143" s="129">
        <f t="shared" si="106"/>
        <v>0.15588235294117647</v>
      </c>
      <c r="M143" s="130" t="s">
        <v>599</v>
      </c>
      <c r="N143" s="131">
        <v>42039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8</v>
      </c>
      <c r="B144" s="106">
        <v>41913</v>
      </c>
      <c r="C144" s="106"/>
      <c r="D144" s="107" t="s">
        <v>635</v>
      </c>
      <c r="E144" s="108" t="s">
        <v>600</v>
      </c>
      <c r="F144" s="109">
        <v>475</v>
      </c>
      <c r="G144" s="108" t="s">
        <v>624</v>
      </c>
      <c r="H144" s="108">
        <v>515</v>
      </c>
      <c r="I144" s="126">
        <v>600</v>
      </c>
      <c r="J144" s="127" t="s">
        <v>636</v>
      </c>
      <c r="K144" s="128">
        <f t="shared" si="105"/>
        <v>40</v>
      </c>
      <c r="L144" s="129">
        <f t="shared" si="106"/>
        <v>8.4210526315789472E-2</v>
      </c>
      <c r="M144" s="130" t="s">
        <v>599</v>
      </c>
      <c r="N144" s="131">
        <v>41939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9</v>
      </c>
      <c r="B145" s="106">
        <v>41913</v>
      </c>
      <c r="C145" s="106"/>
      <c r="D145" s="107" t="s">
        <v>637</v>
      </c>
      <c r="E145" s="108" t="s">
        <v>600</v>
      </c>
      <c r="F145" s="109">
        <v>86</v>
      </c>
      <c r="G145" s="108" t="s">
        <v>624</v>
      </c>
      <c r="H145" s="108">
        <v>99</v>
      </c>
      <c r="I145" s="126">
        <v>140</v>
      </c>
      <c r="J145" s="127" t="s">
        <v>638</v>
      </c>
      <c r="K145" s="128">
        <f t="shared" si="105"/>
        <v>13</v>
      </c>
      <c r="L145" s="129">
        <f t="shared" si="106"/>
        <v>0.15116279069767441</v>
      </c>
      <c r="M145" s="130" t="s">
        <v>599</v>
      </c>
      <c r="N145" s="131">
        <v>41939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10</v>
      </c>
      <c r="B146" s="106">
        <v>41926</v>
      </c>
      <c r="C146" s="106"/>
      <c r="D146" s="107" t="s">
        <v>639</v>
      </c>
      <c r="E146" s="108" t="s">
        <v>600</v>
      </c>
      <c r="F146" s="109">
        <v>496.6</v>
      </c>
      <c r="G146" s="108" t="s">
        <v>624</v>
      </c>
      <c r="H146" s="108">
        <v>621</v>
      </c>
      <c r="I146" s="126">
        <v>580</v>
      </c>
      <c r="J146" s="127" t="s">
        <v>625</v>
      </c>
      <c r="K146" s="128">
        <f t="shared" si="105"/>
        <v>124.39999999999998</v>
      </c>
      <c r="L146" s="129">
        <f t="shared" si="106"/>
        <v>0.25050342327829234</v>
      </c>
      <c r="M146" s="130" t="s">
        <v>599</v>
      </c>
      <c r="N146" s="131">
        <v>42605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11</v>
      </c>
      <c r="B147" s="106">
        <v>41926</v>
      </c>
      <c r="C147" s="106"/>
      <c r="D147" s="107" t="s">
        <v>640</v>
      </c>
      <c r="E147" s="108" t="s">
        <v>600</v>
      </c>
      <c r="F147" s="109">
        <v>2481.9</v>
      </c>
      <c r="G147" s="108" t="s">
        <v>624</v>
      </c>
      <c r="H147" s="108">
        <v>2840</v>
      </c>
      <c r="I147" s="126">
        <v>2870</v>
      </c>
      <c r="J147" s="127" t="s">
        <v>641</v>
      </c>
      <c r="K147" s="128">
        <f t="shared" si="105"/>
        <v>358.09999999999991</v>
      </c>
      <c r="L147" s="129">
        <f t="shared" si="106"/>
        <v>0.14428462065353154</v>
      </c>
      <c r="M147" s="130" t="s">
        <v>599</v>
      </c>
      <c r="N147" s="131">
        <v>42017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12</v>
      </c>
      <c r="B148" s="106">
        <v>41928</v>
      </c>
      <c r="C148" s="106"/>
      <c r="D148" s="107" t="s">
        <v>642</v>
      </c>
      <c r="E148" s="108" t="s">
        <v>600</v>
      </c>
      <c r="F148" s="109">
        <v>84.5</v>
      </c>
      <c r="G148" s="108" t="s">
        <v>624</v>
      </c>
      <c r="H148" s="108">
        <v>93</v>
      </c>
      <c r="I148" s="126">
        <v>110</v>
      </c>
      <c r="J148" s="127" t="s">
        <v>643</v>
      </c>
      <c r="K148" s="128">
        <f t="shared" si="105"/>
        <v>8.5</v>
      </c>
      <c r="L148" s="129">
        <f t="shared" si="106"/>
        <v>0.10059171597633136</v>
      </c>
      <c r="M148" s="130" t="s">
        <v>599</v>
      </c>
      <c r="N148" s="131">
        <v>41939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13</v>
      </c>
      <c r="B149" s="106">
        <v>41928</v>
      </c>
      <c r="C149" s="106"/>
      <c r="D149" s="107" t="s">
        <v>644</v>
      </c>
      <c r="E149" s="108" t="s">
        <v>600</v>
      </c>
      <c r="F149" s="109">
        <v>401</v>
      </c>
      <c r="G149" s="108" t="s">
        <v>624</v>
      </c>
      <c r="H149" s="108">
        <v>428</v>
      </c>
      <c r="I149" s="126">
        <v>450</v>
      </c>
      <c r="J149" s="127" t="s">
        <v>645</v>
      </c>
      <c r="K149" s="128">
        <f t="shared" si="105"/>
        <v>27</v>
      </c>
      <c r="L149" s="129">
        <f t="shared" si="106"/>
        <v>6.7331670822942641E-2</v>
      </c>
      <c r="M149" s="130" t="s">
        <v>599</v>
      </c>
      <c r="N149" s="131">
        <v>42020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14</v>
      </c>
      <c r="B150" s="106">
        <v>41928</v>
      </c>
      <c r="C150" s="106"/>
      <c r="D150" s="107" t="s">
        <v>646</v>
      </c>
      <c r="E150" s="108" t="s">
        <v>600</v>
      </c>
      <c r="F150" s="109">
        <v>101</v>
      </c>
      <c r="G150" s="108" t="s">
        <v>624</v>
      </c>
      <c r="H150" s="108">
        <v>112</v>
      </c>
      <c r="I150" s="126">
        <v>120</v>
      </c>
      <c r="J150" s="127" t="s">
        <v>647</v>
      </c>
      <c r="K150" s="128">
        <f t="shared" si="105"/>
        <v>11</v>
      </c>
      <c r="L150" s="129">
        <f t="shared" si="106"/>
        <v>0.10891089108910891</v>
      </c>
      <c r="M150" s="130" t="s">
        <v>599</v>
      </c>
      <c r="N150" s="131">
        <v>41939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15</v>
      </c>
      <c r="B151" s="106">
        <v>41954</v>
      </c>
      <c r="C151" s="106"/>
      <c r="D151" s="107" t="s">
        <v>648</v>
      </c>
      <c r="E151" s="108" t="s">
        <v>600</v>
      </c>
      <c r="F151" s="109">
        <v>59</v>
      </c>
      <c r="G151" s="108" t="s">
        <v>624</v>
      </c>
      <c r="H151" s="108">
        <v>76</v>
      </c>
      <c r="I151" s="126">
        <v>76</v>
      </c>
      <c r="J151" s="127" t="s">
        <v>625</v>
      </c>
      <c r="K151" s="128">
        <f t="shared" si="105"/>
        <v>17</v>
      </c>
      <c r="L151" s="129">
        <f t="shared" si="106"/>
        <v>0.28813559322033899</v>
      </c>
      <c r="M151" s="130" t="s">
        <v>599</v>
      </c>
      <c r="N151" s="131">
        <v>43032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16</v>
      </c>
      <c r="B152" s="106">
        <v>41954</v>
      </c>
      <c r="C152" s="106"/>
      <c r="D152" s="107" t="s">
        <v>637</v>
      </c>
      <c r="E152" s="108" t="s">
        <v>600</v>
      </c>
      <c r="F152" s="109">
        <v>99</v>
      </c>
      <c r="G152" s="108" t="s">
        <v>624</v>
      </c>
      <c r="H152" s="108">
        <v>120</v>
      </c>
      <c r="I152" s="126">
        <v>120</v>
      </c>
      <c r="J152" s="127" t="s">
        <v>649</v>
      </c>
      <c r="K152" s="128">
        <f t="shared" si="105"/>
        <v>21</v>
      </c>
      <c r="L152" s="129">
        <f t="shared" si="106"/>
        <v>0.21212121212121213</v>
      </c>
      <c r="M152" s="130" t="s">
        <v>599</v>
      </c>
      <c r="N152" s="131">
        <v>41960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17</v>
      </c>
      <c r="B153" s="106">
        <v>41956</v>
      </c>
      <c r="C153" s="106"/>
      <c r="D153" s="107" t="s">
        <v>650</v>
      </c>
      <c r="E153" s="108" t="s">
        <v>600</v>
      </c>
      <c r="F153" s="109">
        <v>22</v>
      </c>
      <c r="G153" s="108" t="s">
        <v>624</v>
      </c>
      <c r="H153" s="108">
        <v>33.549999999999997</v>
      </c>
      <c r="I153" s="126">
        <v>32</v>
      </c>
      <c r="J153" s="127" t="s">
        <v>651</v>
      </c>
      <c r="K153" s="128">
        <f t="shared" si="105"/>
        <v>11.549999999999997</v>
      </c>
      <c r="L153" s="129">
        <f t="shared" si="106"/>
        <v>0.52499999999999991</v>
      </c>
      <c r="M153" s="130" t="s">
        <v>599</v>
      </c>
      <c r="N153" s="131">
        <v>42188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18</v>
      </c>
      <c r="B154" s="106">
        <v>41976</v>
      </c>
      <c r="C154" s="106"/>
      <c r="D154" s="107" t="s">
        <v>652</v>
      </c>
      <c r="E154" s="108" t="s">
        <v>600</v>
      </c>
      <c r="F154" s="109">
        <v>440</v>
      </c>
      <c r="G154" s="108" t="s">
        <v>624</v>
      </c>
      <c r="H154" s="108">
        <v>520</v>
      </c>
      <c r="I154" s="126">
        <v>520</v>
      </c>
      <c r="J154" s="127" t="s">
        <v>653</v>
      </c>
      <c r="K154" s="128">
        <f t="shared" si="105"/>
        <v>80</v>
      </c>
      <c r="L154" s="129">
        <f t="shared" si="106"/>
        <v>0.18181818181818182</v>
      </c>
      <c r="M154" s="130" t="s">
        <v>599</v>
      </c>
      <c r="N154" s="131">
        <v>42208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19</v>
      </c>
      <c r="B155" s="106">
        <v>41976</v>
      </c>
      <c r="C155" s="106"/>
      <c r="D155" s="107" t="s">
        <v>654</v>
      </c>
      <c r="E155" s="108" t="s">
        <v>600</v>
      </c>
      <c r="F155" s="109">
        <v>360</v>
      </c>
      <c r="G155" s="108" t="s">
        <v>624</v>
      </c>
      <c r="H155" s="108">
        <v>427</v>
      </c>
      <c r="I155" s="126">
        <v>425</v>
      </c>
      <c r="J155" s="127" t="s">
        <v>655</v>
      </c>
      <c r="K155" s="128">
        <f t="shared" si="105"/>
        <v>67</v>
      </c>
      <c r="L155" s="129">
        <f t="shared" si="106"/>
        <v>0.18611111111111112</v>
      </c>
      <c r="M155" s="130" t="s">
        <v>599</v>
      </c>
      <c r="N155" s="131">
        <v>42058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20</v>
      </c>
      <c r="B156" s="106">
        <v>42012</v>
      </c>
      <c r="C156" s="106"/>
      <c r="D156" s="107" t="s">
        <v>656</v>
      </c>
      <c r="E156" s="108" t="s">
        <v>600</v>
      </c>
      <c r="F156" s="109">
        <v>360</v>
      </c>
      <c r="G156" s="108" t="s">
        <v>624</v>
      </c>
      <c r="H156" s="108">
        <v>455</v>
      </c>
      <c r="I156" s="126">
        <v>420</v>
      </c>
      <c r="J156" s="127" t="s">
        <v>657</v>
      </c>
      <c r="K156" s="128">
        <f t="shared" si="105"/>
        <v>95</v>
      </c>
      <c r="L156" s="129">
        <f t="shared" si="106"/>
        <v>0.2638888888888889</v>
      </c>
      <c r="M156" s="130" t="s">
        <v>599</v>
      </c>
      <c r="N156" s="131">
        <v>42024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21</v>
      </c>
      <c r="B157" s="106">
        <v>42012</v>
      </c>
      <c r="C157" s="106"/>
      <c r="D157" s="107" t="s">
        <v>658</v>
      </c>
      <c r="E157" s="108" t="s">
        <v>600</v>
      </c>
      <c r="F157" s="109">
        <v>130</v>
      </c>
      <c r="G157" s="108"/>
      <c r="H157" s="108">
        <v>175.5</v>
      </c>
      <c r="I157" s="126">
        <v>165</v>
      </c>
      <c r="J157" s="127" t="s">
        <v>659</v>
      </c>
      <c r="K157" s="128">
        <f t="shared" si="105"/>
        <v>45.5</v>
      </c>
      <c r="L157" s="129">
        <f t="shared" si="106"/>
        <v>0.35</v>
      </c>
      <c r="M157" s="130" t="s">
        <v>599</v>
      </c>
      <c r="N157" s="131">
        <v>43088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22</v>
      </c>
      <c r="B158" s="106">
        <v>42040</v>
      </c>
      <c r="C158" s="106"/>
      <c r="D158" s="107" t="s">
        <v>390</v>
      </c>
      <c r="E158" s="108" t="s">
        <v>623</v>
      </c>
      <c r="F158" s="109">
        <v>98</v>
      </c>
      <c r="G158" s="108"/>
      <c r="H158" s="108">
        <v>120</v>
      </c>
      <c r="I158" s="126">
        <v>120</v>
      </c>
      <c r="J158" s="127" t="s">
        <v>625</v>
      </c>
      <c r="K158" s="128">
        <f t="shared" si="105"/>
        <v>22</v>
      </c>
      <c r="L158" s="129">
        <f t="shared" si="106"/>
        <v>0.22448979591836735</v>
      </c>
      <c r="M158" s="130" t="s">
        <v>599</v>
      </c>
      <c r="N158" s="131">
        <v>42753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23</v>
      </c>
      <c r="B159" s="106">
        <v>42040</v>
      </c>
      <c r="C159" s="106"/>
      <c r="D159" s="107" t="s">
        <v>660</v>
      </c>
      <c r="E159" s="108" t="s">
        <v>623</v>
      </c>
      <c r="F159" s="109">
        <v>196</v>
      </c>
      <c r="G159" s="108"/>
      <c r="H159" s="108">
        <v>262</v>
      </c>
      <c r="I159" s="126">
        <v>255</v>
      </c>
      <c r="J159" s="127" t="s">
        <v>625</v>
      </c>
      <c r="K159" s="128">
        <f t="shared" si="105"/>
        <v>66</v>
      </c>
      <c r="L159" s="129">
        <f t="shared" si="106"/>
        <v>0.33673469387755101</v>
      </c>
      <c r="M159" s="130" t="s">
        <v>599</v>
      </c>
      <c r="N159" s="131">
        <v>42599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24</v>
      </c>
      <c r="B160" s="110">
        <v>42067</v>
      </c>
      <c r="C160" s="110"/>
      <c r="D160" s="111" t="s">
        <v>389</v>
      </c>
      <c r="E160" s="112" t="s">
        <v>623</v>
      </c>
      <c r="F160" s="113">
        <v>235</v>
      </c>
      <c r="G160" s="113"/>
      <c r="H160" s="114">
        <v>77</v>
      </c>
      <c r="I160" s="132" t="s">
        <v>661</v>
      </c>
      <c r="J160" s="133" t="s">
        <v>662</v>
      </c>
      <c r="K160" s="134">
        <f t="shared" si="105"/>
        <v>-158</v>
      </c>
      <c r="L160" s="135">
        <f t="shared" si="106"/>
        <v>-0.67234042553191486</v>
      </c>
      <c r="M160" s="136" t="s">
        <v>663</v>
      </c>
      <c r="N160" s="137">
        <v>43522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25</v>
      </c>
      <c r="B161" s="106">
        <v>42067</v>
      </c>
      <c r="C161" s="106"/>
      <c r="D161" s="107" t="s">
        <v>481</v>
      </c>
      <c r="E161" s="108" t="s">
        <v>623</v>
      </c>
      <c r="F161" s="109">
        <v>185</v>
      </c>
      <c r="G161" s="108"/>
      <c r="H161" s="108">
        <v>224</v>
      </c>
      <c r="I161" s="126" t="s">
        <v>664</v>
      </c>
      <c r="J161" s="127" t="s">
        <v>625</v>
      </c>
      <c r="K161" s="128">
        <f t="shared" si="105"/>
        <v>39</v>
      </c>
      <c r="L161" s="129">
        <f t="shared" si="106"/>
        <v>0.21081081081081082</v>
      </c>
      <c r="M161" s="130" t="s">
        <v>599</v>
      </c>
      <c r="N161" s="131">
        <v>42647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364">
        <v>26</v>
      </c>
      <c r="B162" s="115">
        <v>42090</v>
      </c>
      <c r="C162" s="115"/>
      <c r="D162" s="116" t="s">
        <v>665</v>
      </c>
      <c r="E162" s="117" t="s">
        <v>623</v>
      </c>
      <c r="F162" s="118">
        <v>49.5</v>
      </c>
      <c r="G162" s="119"/>
      <c r="H162" s="119">
        <v>15.85</v>
      </c>
      <c r="I162" s="119">
        <v>67</v>
      </c>
      <c r="J162" s="138" t="s">
        <v>666</v>
      </c>
      <c r="K162" s="119">
        <f t="shared" si="105"/>
        <v>-33.65</v>
      </c>
      <c r="L162" s="139">
        <f t="shared" si="106"/>
        <v>-0.67979797979797973</v>
      </c>
      <c r="M162" s="136" t="s">
        <v>663</v>
      </c>
      <c r="N162" s="140">
        <v>43627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27</v>
      </c>
      <c r="B163" s="106">
        <v>42093</v>
      </c>
      <c r="C163" s="106"/>
      <c r="D163" s="107" t="s">
        <v>667</v>
      </c>
      <c r="E163" s="108" t="s">
        <v>623</v>
      </c>
      <c r="F163" s="109">
        <v>183.5</v>
      </c>
      <c r="G163" s="108"/>
      <c r="H163" s="108">
        <v>219</v>
      </c>
      <c r="I163" s="126">
        <v>218</v>
      </c>
      <c r="J163" s="127" t="s">
        <v>668</v>
      </c>
      <c r="K163" s="128">
        <f t="shared" si="105"/>
        <v>35.5</v>
      </c>
      <c r="L163" s="129">
        <f t="shared" si="106"/>
        <v>0.19346049046321526</v>
      </c>
      <c r="M163" s="130" t="s">
        <v>599</v>
      </c>
      <c r="N163" s="131">
        <v>42103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28</v>
      </c>
      <c r="B164" s="106">
        <v>42114</v>
      </c>
      <c r="C164" s="106"/>
      <c r="D164" s="107" t="s">
        <v>669</v>
      </c>
      <c r="E164" s="108" t="s">
        <v>623</v>
      </c>
      <c r="F164" s="109">
        <f>(227+237)/2</f>
        <v>232</v>
      </c>
      <c r="G164" s="108"/>
      <c r="H164" s="108">
        <v>298</v>
      </c>
      <c r="I164" s="126">
        <v>298</v>
      </c>
      <c r="J164" s="127" t="s">
        <v>625</v>
      </c>
      <c r="K164" s="128">
        <f t="shared" si="105"/>
        <v>66</v>
      </c>
      <c r="L164" s="129">
        <f t="shared" si="106"/>
        <v>0.28448275862068967</v>
      </c>
      <c r="M164" s="130" t="s">
        <v>599</v>
      </c>
      <c r="N164" s="131">
        <v>42823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29</v>
      </c>
      <c r="B165" s="106">
        <v>42128</v>
      </c>
      <c r="C165" s="106"/>
      <c r="D165" s="107" t="s">
        <v>670</v>
      </c>
      <c r="E165" s="108" t="s">
        <v>600</v>
      </c>
      <c r="F165" s="109">
        <v>385</v>
      </c>
      <c r="G165" s="108"/>
      <c r="H165" s="108">
        <f>212.5+331</f>
        <v>543.5</v>
      </c>
      <c r="I165" s="126">
        <v>510</v>
      </c>
      <c r="J165" s="127" t="s">
        <v>671</v>
      </c>
      <c r="K165" s="128">
        <f t="shared" si="105"/>
        <v>158.5</v>
      </c>
      <c r="L165" s="129">
        <f t="shared" si="106"/>
        <v>0.41168831168831171</v>
      </c>
      <c r="M165" s="130" t="s">
        <v>599</v>
      </c>
      <c r="N165" s="131">
        <v>42235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30</v>
      </c>
      <c r="B166" s="106">
        <v>42128</v>
      </c>
      <c r="C166" s="106"/>
      <c r="D166" s="107" t="s">
        <v>672</v>
      </c>
      <c r="E166" s="108" t="s">
        <v>600</v>
      </c>
      <c r="F166" s="109">
        <v>115.5</v>
      </c>
      <c r="G166" s="108"/>
      <c r="H166" s="108">
        <v>146</v>
      </c>
      <c r="I166" s="126">
        <v>142</v>
      </c>
      <c r="J166" s="127" t="s">
        <v>673</v>
      </c>
      <c r="K166" s="128">
        <f t="shared" si="105"/>
        <v>30.5</v>
      </c>
      <c r="L166" s="129">
        <f t="shared" si="106"/>
        <v>0.26406926406926406</v>
      </c>
      <c r="M166" s="130" t="s">
        <v>599</v>
      </c>
      <c r="N166" s="131">
        <v>42202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31</v>
      </c>
      <c r="B167" s="106">
        <v>42151</v>
      </c>
      <c r="C167" s="106"/>
      <c r="D167" s="107" t="s">
        <v>674</v>
      </c>
      <c r="E167" s="108" t="s">
        <v>600</v>
      </c>
      <c r="F167" s="109">
        <v>237.5</v>
      </c>
      <c r="G167" s="108"/>
      <c r="H167" s="108">
        <v>279.5</v>
      </c>
      <c r="I167" s="126">
        <v>278</v>
      </c>
      <c r="J167" s="127" t="s">
        <v>625</v>
      </c>
      <c r="K167" s="128">
        <f t="shared" si="105"/>
        <v>42</v>
      </c>
      <c r="L167" s="129">
        <f t="shared" si="106"/>
        <v>0.17684210526315788</v>
      </c>
      <c r="M167" s="130" t="s">
        <v>599</v>
      </c>
      <c r="N167" s="131">
        <v>42222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32</v>
      </c>
      <c r="B168" s="106">
        <v>42174</v>
      </c>
      <c r="C168" s="106"/>
      <c r="D168" s="107" t="s">
        <v>644</v>
      </c>
      <c r="E168" s="108" t="s">
        <v>623</v>
      </c>
      <c r="F168" s="109">
        <v>340</v>
      </c>
      <c r="G168" s="108"/>
      <c r="H168" s="108">
        <v>448</v>
      </c>
      <c r="I168" s="126">
        <v>448</v>
      </c>
      <c r="J168" s="127" t="s">
        <v>625</v>
      </c>
      <c r="K168" s="128">
        <f t="shared" si="105"/>
        <v>108</v>
      </c>
      <c r="L168" s="129">
        <f t="shared" si="106"/>
        <v>0.31764705882352939</v>
      </c>
      <c r="M168" s="130" t="s">
        <v>599</v>
      </c>
      <c r="N168" s="131">
        <v>43018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33</v>
      </c>
      <c r="B169" s="106">
        <v>42191</v>
      </c>
      <c r="C169" s="106"/>
      <c r="D169" s="107" t="s">
        <v>675</v>
      </c>
      <c r="E169" s="108" t="s">
        <v>623</v>
      </c>
      <c r="F169" s="109">
        <v>390</v>
      </c>
      <c r="G169" s="108"/>
      <c r="H169" s="108">
        <v>460</v>
      </c>
      <c r="I169" s="126">
        <v>460</v>
      </c>
      <c r="J169" s="127" t="s">
        <v>625</v>
      </c>
      <c r="K169" s="128">
        <f t="shared" ref="K169:K189" si="107">H169-F169</f>
        <v>70</v>
      </c>
      <c r="L169" s="129">
        <f t="shared" ref="L169:L189" si="108">K169/F169</f>
        <v>0.17948717948717949</v>
      </c>
      <c r="M169" s="130" t="s">
        <v>599</v>
      </c>
      <c r="N169" s="131">
        <v>42478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34</v>
      </c>
      <c r="B170" s="110">
        <v>42195</v>
      </c>
      <c r="C170" s="110"/>
      <c r="D170" s="111" t="s">
        <v>676</v>
      </c>
      <c r="E170" s="112" t="s">
        <v>623</v>
      </c>
      <c r="F170" s="113">
        <v>122.5</v>
      </c>
      <c r="G170" s="113"/>
      <c r="H170" s="114">
        <v>61</v>
      </c>
      <c r="I170" s="132">
        <v>172</v>
      </c>
      <c r="J170" s="133" t="s">
        <v>677</v>
      </c>
      <c r="K170" s="134">
        <f t="shared" si="107"/>
        <v>-61.5</v>
      </c>
      <c r="L170" s="135">
        <f t="shared" si="108"/>
        <v>-0.50204081632653064</v>
      </c>
      <c r="M170" s="136" t="s">
        <v>663</v>
      </c>
      <c r="N170" s="137">
        <v>43333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35</v>
      </c>
      <c r="B171" s="106">
        <v>42219</v>
      </c>
      <c r="C171" s="106"/>
      <c r="D171" s="107" t="s">
        <v>678</v>
      </c>
      <c r="E171" s="108" t="s">
        <v>623</v>
      </c>
      <c r="F171" s="109">
        <v>297.5</v>
      </c>
      <c r="G171" s="108"/>
      <c r="H171" s="108">
        <v>350</v>
      </c>
      <c r="I171" s="126">
        <v>360</v>
      </c>
      <c r="J171" s="127" t="s">
        <v>679</v>
      </c>
      <c r="K171" s="128">
        <f t="shared" si="107"/>
        <v>52.5</v>
      </c>
      <c r="L171" s="129">
        <f t="shared" si="108"/>
        <v>0.17647058823529413</v>
      </c>
      <c r="M171" s="130" t="s">
        <v>599</v>
      </c>
      <c r="N171" s="131">
        <v>42232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36</v>
      </c>
      <c r="B172" s="106">
        <v>42219</v>
      </c>
      <c r="C172" s="106"/>
      <c r="D172" s="107" t="s">
        <v>680</v>
      </c>
      <c r="E172" s="108" t="s">
        <v>623</v>
      </c>
      <c r="F172" s="109">
        <v>115.5</v>
      </c>
      <c r="G172" s="108"/>
      <c r="H172" s="108">
        <v>149</v>
      </c>
      <c r="I172" s="126">
        <v>140</v>
      </c>
      <c r="J172" s="141" t="s">
        <v>681</v>
      </c>
      <c r="K172" s="128">
        <f t="shared" si="107"/>
        <v>33.5</v>
      </c>
      <c r="L172" s="129">
        <f t="shared" si="108"/>
        <v>0.29004329004329005</v>
      </c>
      <c r="M172" s="130" t="s">
        <v>599</v>
      </c>
      <c r="N172" s="131">
        <v>42740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37</v>
      </c>
      <c r="B173" s="106">
        <v>42251</v>
      </c>
      <c r="C173" s="106"/>
      <c r="D173" s="107" t="s">
        <v>674</v>
      </c>
      <c r="E173" s="108" t="s">
        <v>623</v>
      </c>
      <c r="F173" s="109">
        <v>226</v>
      </c>
      <c r="G173" s="108"/>
      <c r="H173" s="108">
        <v>292</v>
      </c>
      <c r="I173" s="126">
        <v>292</v>
      </c>
      <c r="J173" s="127" t="s">
        <v>682</v>
      </c>
      <c r="K173" s="128">
        <f t="shared" si="107"/>
        <v>66</v>
      </c>
      <c r="L173" s="129">
        <f t="shared" si="108"/>
        <v>0.29203539823008851</v>
      </c>
      <c r="M173" s="130" t="s">
        <v>599</v>
      </c>
      <c r="N173" s="131">
        <v>42286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38</v>
      </c>
      <c r="B174" s="106">
        <v>42254</v>
      </c>
      <c r="C174" s="106"/>
      <c r="D174" s="107" t="s">
        <v>669</v>
      </c>
      <c r="E174" s="108" t="s">
        <v>623</v>
      </c>
      <c r="F174" s="109">
        <v>232.5</v>
      </c>
      <c r="G174" s="108"/>
      <c r="H174" s="108">
        <v>312.5</v>
      </c>
      <c r="I174" s="126">
        <v>310</v>
      </c>
      <c r="J174" s="127" t="s">
        <v>625</v>
      </c>
      <c r="K174" s="128">
        <f t="shared" si="107"/>
        <v>80</v>
      </c>
      <c r="L174" s="129">
        <f t="shared" si="108"/>
        <v>0.34408602150537637</v>
      </c>
      <c r="M174" s="130" t="s">
        <v>599</v>
      </c>
      <c r="N174" s="131">
        <v>42823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39</v>
      </c>
      <c r="B175" s="106">
        <v>42268</v>
      </c>
      <c r="C175" s="106"/>
      <c r="D175" s="107" t="s">
        <v>683</v>
      </c>
      <c r="E175" s="108" t="s">
        <v>623</v>
      </c>
      <c r="F175" s="109">
        <v>196.5</v>
      </c>
      <c r="G175" s="108"/>
      <c r="H175" s="108">
        <v>238</v>
      </c>
      <c r="I175" s="126">
        <v>238</v>
      </c>
      <c r="J175" s="127" t="s">
        <v>682</v>
      </c>
      <c r="K175" s="128">
        <f t="shared" si="107"/>
        <v>41.5</v>
      </c>
      <c r="L175" s="129">
        <f t="shared" si="108"/>
        <v>0.21119592875318066</v>
      </c>
      <c r="M175" s="130" t="s">
        <v>599</v>
      </c>
      <c r="N175" s="131">
        <v>42291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40</v>
      </c>
      <c r="B176" s="106">
        <v>42271</v>
      </c>
      <c r="C176" s="106"/>
      <c r="D176" s="107" t="s">
        <v>622</v>
      </c>
      <c r="E176" s="108" t="s">
        <v>623</v>
      </c>
      <c r="F176" s="109">
        <v>65</v>
      </c>
      <c r="G176" s="108"/>
      <c r="H176" s="108">
        <v>82</v>
      </c>
      <c r="I176" s="126">
        <v>82</v>
      </c>
      <c r="J176" s="127" t="s">
        <v>682</v>
      </c>
      <c r="K176" s="128">
        <f t="shared" si="107"/>
        <v>17</v>
      </c>
      <c r="L176" s="129">
        <f t="shared" si="108"/>
        <v>0.26153846153846155</v>
      </c>
      <c r="M176" s="130" t="s">
        <v>599</v>
      </c>
      <c r="N176" s="131">
        <v>42578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41</v>
      </c>
      <c r="B177" s="106">
        <v>42291</v>
      </c>
      <c r="C177" s="106"/>
      <c r="D177" s="107" t="s">
        <v>684</v>
      </c>
      <c r="E177" s="108" t="s">
        <v>623</v>
      </c>
      <c r="F177" s="109">
        <v>144</v>
      </c>
      <c r="G177" s="108"/>
      <c r="H177" s="108">
        <v>182.5</v>
      </c>
      <c r="I177" s="126">
        <v>181</v>
      </c>
      <c r="J177" s="127" t="s">
        <v>682</v>
      </c>
      <c r="K177" s="128">
        <f t="shared" si="107"/>
        <v>38.5</v>
      </c>
      <c r="L177" s="129">
        <f t="shared" si="108"/>
        <v>0.2673611111111111</v>
      </c>
      <c r="M177" s="130" t="s">
        <v>599</v>
      </c>
      <c r="N177" s="131">
        <v>42817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42</v>
      </c>
      <c r="B178" s="106">
        <v>42291</v>
      </c>
      <c r="C178" s="106"/>
      <c r="D178" s="107" t="s">
        <v>685</v>
      </c>
      <c r="E178" s="108" t="s">
        <v>623</v>
      </c>
      <c r="F178" s="109">
        <v>264</v>
      </c>
      <c r="G178" s="108"/>
      <c r="H178" s="108">
        <v>311</v>
      </c>
      <c r="I178" s="126">
        <v>311</v>
      </c>
      <c r="J178" s="127" t="s">
        <v>682</v>
      </c>
      <c r="K178" s="128">
        <f t="shared" si="107"/>
        <v>47</v>
      </c>
      <c r="L178" s="129">
        <f t="shared" si="108"/>
        <v>0.17803030303030304</v>
      </c>
      <c r="M178" s="130" t="s">
        <v>599</v>
      </c>
      <c r="N178" s="131">
        <v>42604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43</v>
      </c>
      <c r="B179" s="106">
        <v>42318</v>
      </c>
      <c r="C179" s="106"/>
      <c r="D179" s="107" t="s">
        <v>686</v>
      </c>
      <c r="E179" s="108" t="s">
        <v>600</v>
      </c>
      <c r="F179" s="109">
        <v>549.5</v>
      </c>
      <c r="G179" s="108"/>
      <c r="H179" s="108">
        <v>630</v>
      </c>
      <c r="I179" s="126">
        <v>630</v>
      </c>
      <c r="J179" s="127" t="s">
        <v>682</v>
      </c>
      <c r="K179" s="128">
        <f t="shared" si="107"/>
        <v>80.5</v>
      </c>
      <c r="L179" s="129">
        <f t="shared" si="108"/>
        <v>0.1464968152866242</v>
      </c>
      <c r="M179" s="130" t="s">
        <v>599</v>
      </c>
      <c r="N179" s="131">
        <v>42419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44</v>
      </c>
      <c r="B180" s="106">
        <v>42342</v>
      </c>
      <c r="C180" s="106"/>
      <c r="D180" s="107" t="s">
        <v>687</v>
      </c>
      <c r="E180" s="108" t="s">
        <v>623</v>
      </c>
      <c r="F180" s="109">
        <v>1027.5</v>
      </c>
      <c r="G180" s="108"/>
      <c r="H180" s="108">
        <v>1315</v>
      </c>
      <c r="I180" s="126">
        <v>1250</v>
      </c>
      <c r="J180" s="127" t="s">
        <v>682</v>
      </c>
      <c r="K180" s="128">
        <f t="shared" si="107"/>
        <v>287.5</v>
      </c>
      <c r="L180" s="129">
        <f t="shared" si="108"/>
        <v>0.27980535279805352</v>
      </c>
      <c r="M180" s="130" t="s">
        <v>599</v>
      </c>
      <c r="N180" s="131">
        <v>43244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45</v>
      </c>
      <c r="B181" s="106">
        <v>42367</v>
      </c>
      <c r="C181" s="106"/>
      <c r="D181" s="107" t="s">
        <v>688</v>
      </c>
      <c r="E181" s="108" t="s">
        <v>623</v>
      </c>
      <c r="F181" s="109">
        <v>465</v>
      </c>
      <c r="G181" s="108"/>
      <c r="H181" s="108">
        <v>540</v>
      </c>
      <c r="I181" s="126">
        <v>540</v>
      </c>
      <c r="J181" s="127" t="s">
        <v>682</v>
      </c>
      <c r="K181" s="128">
        <f t="shared" si="107"/>
        <v>75</v>
      </c>
      <c r="L181" s="129">
        <f t="shared" si="108"/>
        <v>0.16129032258064516</v>
      </c>
      <c r="M181" s="130" t="s">
        <v>599</v>
      </c>
      <c r="N181" s="131">
        <v>42530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46</v>
      </c>
      <c r="B182" s="106">
        <v>42380</v>
      </c>
      <c r="C182" s="106"/>
      <c r="D182" s="107" t="s">
        <v>390</v>
      </c>
      <c r="E182" s="108" t="s">
        <v>600</v>
      </c>
      <c r="F182" s="109">
        <v>81</v>
      </c>
      <c r="G182" s="108"/>
      <c r="H182" s="108">
        <v>110</v>
      </c>
      <c r="I182" s="126">
        <v>110</v>
      </c>
      <c r="J182" s="127" t="s">
        <v>682</v>
      </c>
      <c r="K182" s="128">
        <f t="shared" si="107"/>
        <v>29</v>
      </c>
      <c r="L182" s="129">
        <f t="shared" si="108"/>
        <v>0.35802469135802467</v>
      </c>
      <c r="M182" s="130" t="s">
        <v>599</v>
      </c>
      <c r="N182" s="131">
        <v>42745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47</v>
      </c>
      <c r="B183" s="106">
        <v>42382</v>
      </c>
      <c r="C183" s="106"/>
      <c r="D183" s="107" t="s">
        <v>689</v>
      </c>
      <c r="E183" s="108" t="s">
        <v>600</v>
      </c>
      <c r="F183" s="109">
        <v>417.5</v>
      </c>
      <c r="G183" s="108"/>
      <c r="H183" s="108">
        <v>547</v>
      </c>
      <c r="I183" s="126">
        <v>535</v>
      </c>
      <c r="J183" s="127" t="s">
        <v>682</v>
      </c>
      <c r="K183" s="128">
        <f t="shared" si="107"/>
        <v>129.5</v>
      </c>
      <c r="L183" s="129">
        <f t="shared" si="108"/>
        <v>0.31017964071856285</v>
      </c>
      <c r="M183" s="130" t="s">
        <v>599</v>
      </c>
      <c r="N183" s="131">
        <v>42578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48</v>
      </c>
      <c r="B184" s="106">
        <v>42408</v>
      </c>
      <c r="C184" s="106"/>
      <c r="D184" s="107" t="s">
        <v>690</v>
      </c>
      <c r="E184" s="108" t="s">
        <v>623</v>
      </c>
      <c r="F184" s="109">
        <v>650</v>
      </c>
      <c r="G184" s="108"/>
      <c r="H184" s="108">
        <v>800</v>
      </c>
      <c r="I184" s="126">
        <v>800</v>
      </c>
      <c r="J184" s="127" t="s">
        <v>682</v>
      </c>
      <c r="K184" s="128">
        <f t="shared" si="107"/>
        <v>150</v>
      </c>
      <c r="L184" s="129">
        <f t="shared" si="108"/>
        <v>0.23076923076923078</v>
      </c>
      <c r="M184" s="130" t="s">
        <v>599</v>
      </c>
      <c r="N184" s="131">
        <v>43154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49</v>
      </c>
      <c r="B185" s="106">
        <v>42433</v>
      </c>
      <c r="C185" s="106"/>
      <c r="D185" s="107" t="s">
        <v>197</v>
      </c>
      <c r="E185" s="108" t="s">
        <v>623</v>
      </c>
      <c r="F185" s="109">
        <v>437.5</v>
      </c>
      <c r="G185" s="108"/>
      <c r="H185" s="108">
        <v>504.5</v>
      </c>
      <c r="I185" s="126">
        <v>522</v>
      </c>
      <c r="J185" s="127" t="s">
        <v>691</v>
      </c>
      <c r="K185" s="128">
        <f t="shared" si="107"/>
        <v>67</v>
      </c>
      <c r="L185" s="129">
        <f t="shared" si="108"/>
        <v>0.15314285714285714</v>
      </c>
      <c r="M185" s="130" t="s">
        <v>599</v>
      </c>
      <c r="N185" s="131">
        <v>42480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50</v>
      </c>
      <c r="B186" s="106">
        <v>42438</v>
      </c>
      <c r="C186" s="106"/>
      <c r="D186" s="107" t="s">
        <v>692</v>
      </c>
      <c r="E186" s="108" t="s">
        <v>623</v>
      </c>
      <c r="F186" s="109">
        <v>189.5</v>
      </c>
      <c r="G186" s="108"/>
      <c r="H186" s="108">
        <v>218</v>
      </c>
      <c r="I186" s="126">
        <v>218</v>
      </c>
      <c r="J186" s="127" t="s">
        <v>682</v>
      </c>
      <c r="K186" s="128">
        <f t="shared" si="107"/>
        <v>28.5</v>
      </c>
      <c r="L186" s="129">
        <f t="shared" si="108"/>
        <v>0.15039577836411611</v>
      </c>
      <c r="M186" s="130" t="s">
        <v>599</v>
      </c>
      <c r="N186" s="131">
        <v>43034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364">
        <v>51</v>
      </c>
      <c r="B187" s="115">
        <v>42471</v>
      </c>
      <c r="C187" s="115"/>
      <c r="D187" s="116" t="s">
        <v>693</v>
      </c>
      <c r="E187" s="117" t="s">
        <v>623</v>
      </c>
      <c r="F187" s="118">
        <v>36.5</v>
      </c>
      <c r="G187" s="119"/>
      <c r="H187" s="119">
        <v>15.85</v>
      </c>
      <c r="I187" s="119">
        <v>60</v>
      </c>
      <c r="J187" s="138" t="s">
        <v>694</v>
      </c>
      <c r="K187" s="134">
        <f t="shared" si="107"/>
        <v>-20.65</v>
      </c>
      <c r="L187" s="168">
        <f t="shared" si="108"/>
        <v>-0.5657534246575342</v>
      </c>
      <c r="M187" s="136" t="s">
        <v>663</v>
      </c>
      <c r="N187" s="169">
        <v>43627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52</v>
      </c>
      <c r="B188" s="106">
        <v>42472</v>
      </c>
      <c r="C188" s="106"/>
      <c r="D188" s="107" t="s">
        <v>695</v>
      </c>
      <c r="E188" s="108" t="s">
        <v>623</v>
      </c>
      <c r="F188" s="109">
        <v>93</v>
      </c>
      <c r="G188" s="108"/>
      <c r="H188" s="108">
        <v>149</v>
      </c>
      <c r="I188" s="126">
        <v>140</v>
      </c>
      <c r="J188" s="141" t="s">
        <v>696</v>
      </c>
      <c r="K188" s="128">
        <f t="shared" si="107"/>
        <v>56</v>
      </c>
      <c r="L188" s="129">
        <f t="shared" si="108"/>
        <v>0.60215053763440862</v>
      </c>
      <c r="M188" s="130" t="s">
        <v>599</v>
      </c>
      <c r="N188" s="131">
        <v>42740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53</v>
      </c>
      <c r="B189" s="106">
        <v>42472</v>
      </c>
      <c r="C189" s="106"/>
      <c r="D189" s="107" t="s">
        <v>697</v>
      </c>
      <c r="E189" s="108" t="s">
        <v>623</v>
      </c>
      <c r="F189" s="109">
        <v>130</v>
      </c>
      <c r="G189" s="108"/>
      <c r="H189" s="108">
        <v>150</v>
      </c>
      <c r="I189" s="126" t="s">
        <v>698</v>
      </c>
      <c r="J189" s="127" t="s">
        <v>682</v>
      </c>
      <c r="K189" s="128">
        <f t="shared" si="107"/>
        <v>20</v>
      </c>
      <c r="L189" s="129">
        <f t="shared" si="108"/>
        <v>0.15384615384615385</v>
      </c>
      <c r="M189" s="130" t="s">
        <v>599</v>
      </c>
      <c r="N189" s="131">
        <v>42564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54</v>
      </c>
      <c r="B190" s="106">
        <v>42473</v>
      </c>
      <c r="C190" s="106"/>
      <c r="D190" s="107" t="s">
        <v>354</v>
      </c>
      <c r="E190" s="108" t="s">
        <v>623</v>
      </c>
      <c r="F190" s="109">
        <v>196</v>
      </c>
      <c r="G190" s="108"/>
      <c r="H190" s="108">
        <v>299</v>
      </c>
      <c r="I190" s="126">
        <v>299</v>
      </c>
      <c r="J190" s="127" t="s">
        <v>682</v>
      </c>
      <c r="K190" s="128">
        <v>103</v>
      </c>
      <c r="L190" s="129">
        <v>0.52551020408163296</v>
      </c>
      <c r="M190" s="130" t="s">
        <v>599</v>
      </c>
      <c r="N190" s="131">
        <v>42620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55</v>
      </c>
      <c r="B191" s="106">
        <v>42473</v>
      </c>
      <c r="C191" s="106"/>
      <c r="D191" s="107" t="s">
        <v>756</v>
      </c>
      <c r="E191" s="108" t="s">
        <v>623</v>
      </c>
      <c r="F191" s="109">
        <v>88</v>
      </c>
      <c r="G191" s="108"/>
      <c r="H191" s="108">
        <v>103</v>
      </c>
      <c r="I191" s="126">
        <v>103</v>
      </c>
      <c r="J191" s="127" t="s">
        <v>682</v>
      </c>
      <c r="K191" s="128">
        <v>15</v>
      </c>
      <c r="L191" s="129">
        <v>0.170454545454545</v>
      </c>
      <c r="M191" s="130" t="s">
        <v>599</v>
      </c>
      <c r="N191" s="131">
        <v>42530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56</v>
      </c>
      <c r="B192" s="106">
        <v>42492</v>
      </c>
      <c r="C192" s="106"/>
      <c r="D192" s="107" t="s">
        <v>699</v>
      </c>
      <c r="E192" s="108" t="s">
        <v>623</v>
      </c>
      <c r="F192" s="109">
        <v>127.5</v>
      </c>
      <c r="G192" s="108"/>
      <c r="H192" s="108">
        <v>148</v>
      </c>
      <c r="I192" s="126" t="s">
        <v>700</v>
      </c>
      <c r="J192" s="127" t="s">
        <v>682</v>
      </c>
      <c r="K192" s="128">
        <f>H192-F192</f>
        <v>20.5</v>
      </c>
      <c r="L192" s="129">
        <f>K192/F192</f>
        <v>0.16078431372549021</v>
      </c>
      <c r="M192" s="130" t="s">
        <v>599</v>
      </c>
      <c r="N192" s="131">
        <v>42564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57</v>
      </c>
      <c r="B193" s="106">
        <v>42493</v>
      </c>
      <c r="C193" s="106"/>
      <c r="D193" s="107" t="s">
        <v>701</v>
      </c>
      <c r="E193" s="108" t="s">
        <v>623</v>
      </c>
      <c r="F193" s="109">
        <v>675</v>
      </c>
      <c r="G193" s="108"/>
      <c r="H193" s="108">
        <v>815</v>
      </c>
      <c r="I193" s="126" t="s">
        <v>702</v>
      </c>
      <c r="J193" s="127" t="s">
        <v>682</v>
      </c>
      <c r="K193" s="128">
        <f>H193-F193</f>
        <v>140</v>
      </c>
      <c r="L193" s="129">
        <f>K193/F193</f>
        <v>0.2074074074074074</v>
      </c>
      <c r="M193" s="130" t="s">
        <v>599</v>
      </c>
      <c r="N193" s="131">
        <v>43154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58</v>
      </c>
      <c r="B194" s="110">
        <v>42522</v>
      </c>
      <c r="C194" s="110"/>
      <c r="D194" s="111" t="s">
        <v>757</v>
      </c>
      <c r="E194" s="112" t="s">
        <v>623</v>
      </c>
      <c r="F194" s="113">
        <v>500</v>
      </c>
      <c r="G194" s="113"/>
      <c r="H194" s="114">
        <v>232.5</v>
      </c>
      <c r="I194" s="132" t="s">
        <v>758</v>
      </c>
      <c r="J194" s="133" t="s">
        <v>759</v>
      </c>
      <c r="K194" s="134">
        <f>H194-F194</f>
        <v>-267.5</v>
      </c>
      <c r="L194" s="135">
        <f>K194/F194</f>
        <v>-0.53500000000000003</v>
      </c>
      <c r="M194" s="136" t="s">
        <v>663</v>
      </c>
      <c r="N194" s="137">
        <v>43735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59</v>
      </c>
      <c r="B195" s="106">
        <v>42527</v>
      </c>
      <c r="C195" s="106"/>
      <c r="D195" s="107" t="s">
        <v>703</v>
      </c>
      <c r="E195" s="108" t="s">
        <v>623</v>
      </c>
      <c r="F195" s="109">
        <v>110</v>
      </c>
      <c r="G195" s="108"/>
      <c r="H195" s="108">
        <v>126.5</v>
      </c>
      <c r="I195" s="126">
        <v>125</v>
      </c>
      <c r="J195" s="127" t="s">
        <v>632</v>
      </c>
      <c r="K195" s="128">
        <f>H195-F195</f>
        <v>16.5</v>
      </c>
      <c r="L195" s="129">
        <f>K195/F195</f>
        <v>0.15</v>
      </c>
      <c r="M195" s="130" t="s">
        <v>599</v>
      </c>
      <c r="N195" s="131">
        <v>42552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60</v>
      </c>
      <c r="B196" s="106">
        <v>42538</v>
      </c>
      <c r="C196" s="106"/>
      <c r="D196" s="107" t="s">
        <v>704</v>
      </c>
      <c r="E196" s="108" t="s">
        <v>623</v>
      </c>
      <c r="F196" s="109">
        <v>44</v>
      </c>
      <c r="G196" s="108"/>
      <c r="H196" s="108">
        <v>69.5</v>
      </c>
      <c r="I196" s="126">
        <v>69.5</v>
      </c>
      <c r="J196" s="127" t="s">
        <v>705</v>
      </c>
      <c r="K196" s="128">
        <f>H196-F196</f>
        <v>25.5</v>
      </c>
      <c r="L196" s="129">
        <f>K196/F196</f>
        <v>0.57954545454545459</v>
      </c>
      <c r="M196" s="130" t="s">
        <v>599</v>
      </c>
      <c r="N196" s="131">
        <v>42977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61</v>
      </c>
      <c r="B197" s="106">
        <v>42549</v>
      </c>
      <c r="C197" s="106"/>
      <c r="D197" s="148" t="s">
        <v>760</v>
      </c>
      <c r="E197" s="108" t="s">
        <v>623</v>
      </c>
      <c r="F197" s="109">
        <v>262.5</v>
      </c>
      <c r="G197" s="108"/>
      <c r="H197" s="108">
        <v>340</v>
      </c>
      <c r="I197" s="126">
        <v>333</v>
      </c>
      <c r="J197" s="127" t="s">
        <v>761</v>
      </c>
      <c r="K197" s="128">
        <v>77.5</v>
      </c>
      <c r="L197" s="129">
        <v>0.29523809523809502</v>
      </c>
      <c r="M197" s="130" t="s">
        <v>599</v>
      </c>
      <c r="N197" s="131">
        <v>43017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62</v>
      </c>
      <c r="B198" s="106">
        <v>42549</v>
      </c>
      <c r="C198" s="106"/>
      <c r="D198" s="148" t="s">
        <v>762</v>
      </c>
      <c r="E198" s="108" t="s">
        <v>623</v>
      </c>
      <c r="F198" s="109">
        <v>840</v>
      </c>
      <c r="G198" s="108"/>
      <c r="H198" s="108">
        <v>1230</v>
      </c>
      <c r="I198" s="126">
        <v>1230</v>
      </c>
      <c r="J198" s="127" t="s">
        <v>682</v>
      </c>
      <c r="K198" s="128">
        <v>390</v>
      </c>
      <c r="L198" s="129">
        <v>0.46428571428571402</v>
      </c>
      <c r="M198" s="130" t="s">
        <v>599</v>
      </c>
      <c r="N198" s="131">
        <v>42649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65">
        <v>63</v>
      </c>
      <c r="B199" s="143">
        <v>42556</v>
      </c>
      <c r="C199" s="143"/>
      <c r="D199" s="144" t="s">
        <v>706</v>
      </c>
      <c r="E199" s="145" t="s">
        <v>623</v>
      </c>
      <c r="F199" s="146">
        <v>395</v>
      </c>
      <c r="G199" s="147"/>
      <c r="H199" s="147">
        <f>(468.5+342.5)/2</f>
        <v>405.5</v>
      </c>
      <c r="I199" s="147">
        <v>510</v>
      </c>
      <c r="J199" s="170" t="s">
        <v>707</v>
      </c>
      <c r="K199" s="171">
        <f t="shared" ref="K199:K205" si="109">H199-F199</f>
        <v>10.5</v>
      </c>
      <c r="L199" s="172">
        <f t="shared" ref="L199:L205" si="110">K199/F199</f>
        <v>2.6582278481012658E-2</v>
      </c>
      <c r="M199" s="173" t="s">
        <v>708</v>
      </c>
      <c r="N199" s="174">
        <v>43606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64</v>
      </c>
      <c r="B200" s="110">
        <v>42584</v>
      </c>
      <c r="C200" s="110"/>
      <c r="D200" s="111" t="s">
        <v>709</v>
      </c>
      <c r="E200" s="112" t="s">
        <v>600</v>
      </c>
      <c r="F200" s="113">
        <f>169.5-12.8</f>
        <v>156.69999999999999</v>
      </c>
      <c r="G200" s="113"/>
      <c r="H200" s="114">
        <v>77</v>
      </c>
      <c r="I200" s="132" t="s">
        <v>710</v>
      </c>
      <c r="J200" s="384" t="s">
        <v>3401</v>
      </c>
      <c r="K200" s="134">
        <f t="shared" si="109"/>
        <v>-79.699999999999989</v>
      </c>
      <c r="L200" s="135">
        <f t="shared" si="110"/>
        <v>-0.50861518825781749</v>
      </c>
      <c r="M200" s="136" t="s">
        <v>663</v>
      </c>
      <c r="N200" s="137">
        <v>43522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65</v>
      </c>
      <c r="B201" s="110">
        <v>42586</v>
      </c>
      <c r="C201" s="110"/>
      <c r="D201" s="111" t="s">
        <v>711</v>
      </c>
      <c r="E201" s="112" t="s">
        <v>623</v>
      </c>
      <c r="F201" s="113">
        <v>400</v>
      </c>
      <c r="G201" s="113"/>
      <c r="H201" s="114">
        <v>305</v>
      </c>
      <c r="I201" s="132">
        <v>475</v>
      </c>
      <c r="J201" s="133" t="s">
        <v>712</v>
      </c>
      <c r="K201" s="134">
        <f t="shared" si="109"/>
        <v>-95</v>
      </c>
      <c r="L201" s="135">
        <f t="shared" si="110"/>
        <v>-0.23749999999999999</v>
      </c>
      <c r="M201" s="136" t="s">
        <v>663</v>
      </c>
      <c r="N201" s="137">
        <v>43606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66</v>
      </c>
      <c r="B202" s="106">
        <v>42593</v>
      </c>
      <c r="C202" s="106"/>
      <c r="D202" s="107" t="s">
        <v>713</v>
      </c>
      <c r="E202" s="108" t="s">
        <v>623</v>
      </c>
      <c r="F202" s="109">
        <v>86.5</v>
      </c>
      <c r="G202" s="108"/>
      <c r="H202" s="108">
        <v>130</v>
      </c>
      <c r="I202" s="126">
        <v>130</v>
      </c>
      <c r="J202" s="141" t="s">
        <v>714</v>
      </c>
      <c r="K202" s="128">
        <f t="shared" si="109"/>
        <v>43.5</v>
      </c>
      <c r="L202" s="129">
        <f t="shared" si="110"/>
        <v>0.50289017341040465</v>
      </c>
      <c r="M202" s="130" t="s">
        <v>599</v>
      </c>
      <c r="N202" s="131">
        <v>43091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67</v>
      </c>
      <c r="B203" s="110">
        <v>42600</v>
      </c>
      <c r="C203" s="110"/>
      <c r="D203" s="111" t="s">
        <v>381</v>
      </c>
      <c r="E203" s="112" t="s">
        <v>623</v>
      </c>
      <c r="F203" s="113">
        <v>133.5</v>
      </c>
      <c r="G203" s="113"/>
      <c r="H203" s="114">
        <v>126.5</v>
      </c>
      <c r="I203" s="132">
        <v>178</v>
      </c>
      <c r="J203" s="133" t="s">
        <v>715</v>
      </c>
      <c r="K203" s="134">
        <f t="shared" si="109"/>
        <v>-7</v>
      </c>
      <c r="L203" s="135">
        <f t="shared" si="110"/>
        <v>-5.2434456928838954E-2</v>
      </c>
      <c r="M203" s="136" t="s">
        <v>663</v>
      </c>
      <c r="N203" s="137">
        <v>42615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68</v>
      </c>
      <c r="B204" s="106">
        <v>42613</v>
      </c>
      <c r="C204" s="106"/>
      <c r="D204" s="107" t="s">
        <v>716</v>
      </c>
      <c r="E204" s="108" t="s">
        <v>623</v>
      </c>
      <c r="F204" s="109">
        <v>560</v>
      </c>
      <c r="G204" s="108"/>
      <c r="H204" s="108">
        <v>725</v>
      </c>
      <c r="I204" s="126">
        <v>725</v>
      </c>
      <c r="J204" s="127" t="s">
        <v>625</v>
      </c>
      <c r="K204" s="128">
        <f t="shared" si="109"/>
        <v>165</v>
      </c>
      <c r="L204" s="129">
        <f t="shared" si="110"/>
        <v>0.29464285714285715</v>
      </c>
      <c r="M204" s="130" t="s">
        <v>599</v>
      </c>
      <c r="N204" s="131">
        <v>42456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69</v>
      </c>
      <c r="B205" s="106">
        <v>42614</v>
      </c>
      <c r="C205" s="106"/>
      <c r="D205" s="107" t="s">
        <v>717</v>
      </c>
      <c r="E205" s="108" t="s">
        <v>623</v>
      </c>
      <c r="F205" s="109">
        <v>160.5</v>
      </c>
      <c r="G205" s="108"/>
      <c r="H205" s="108">
        <v>210</v>
      </c>
      <c r="I205" s="126">
        <v>210</v>
      </c>
      <c r="J205" s="127" t="s">
        <v>625</v>
      </c>
      <c r="K205" s="128">
        <f t="shared" si="109"/>
        <v>49.5</v>
      </c>
      <c r="L205" s="129">
        <f t="shared" si="110"/>
        <v>0.30841121495327101</v>
      </c>
      <c r="M205" s="130" t="s">
        <v>599</v>
      </c>
      <c r="N205" s="131">
        <v>42871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70</v>
      </c>
      <c r="B206" s="106">
        <v>42646</v>
      </c>
      <c r="C206" s="106"/>
      <c r="D206" s="148" t="s">
        <v>405</v>
      </c>
      <c r="E206" s="108" t="s">
        <v>623</v>
      </c>
      <c r="F206" s="109">
        <v>430</v>
      </c>
      <c r="G206" s="108"/>
      <c r="H206" s="108">
        <v>596</v>
      </c>
      <c r="I206" s="126">
        <v>575</v>
      </c>
      <c r="J206" s="127" t="s">
        <v>763</v>
      </c>
      <c r="K206" s="128">
        <v>166</v>
      </c>
      <c r="L206" s="129">
        <v>0.38604651162790699</v>
      </c>
      <c r="M206" s="130" t="s">
        <v>599</v>
      </c>
      <c r="N206" s="131">
        <v>42769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71</v>
      </c>
      <c r="B207" s="106">
        <v>42657</v>
      </c>
      <c r="C207" s="106"/>
      <c r="D207" s="107" t="s">
        <v>718</v>
      </c>
      <c r="E207" s="108" t="s">
        <v>623</v>
      </c>
      <c r="F207" s="109">
        <v>280</v>
      </c>
      <c r="G207" s="108"/>
      <c r="H207" s="108">
        <v>345</v>
      </c>
      <c r="I207" s="126">
        <v>345</v>
      </c>
      <c r="J207" s="127" t="s">
        <v>625</v>
      </c>
      <c r="K207" s="128">
        <f t="shared" ref="K207:K212" si="111">H207-F207</f>
        <v>65</v>
      </c>
      <c r="L207" s="129">
        <f>K207/F207</f>
        <v>0.23214285714285715</v>
      </c>
      <c r="M207" s="130" t="s">
        <v>599</v>
      </c>
      <c r="N207" s="131">
        <v>42814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72</v>
      </c>
      <c r="B208" s="106">
        <v>42657</v>
      </c>
      <c r="C208" s="106"/>
      <c r="D208" s="107" t="s">
        <v>719</v>
      </c>
      <c r="E208" s="108" t="s">
        <v>623</v>
      </c>
      <c r="F208" s="109">
        <v>245</v>
      </c>
      <c r="G208" s="108"/>
      <c r="H208" s="108">
        <v>325.5</v>
      </c>
      <c r="I208" s="126">
        <v>330</v>
      </c>
      <c r="J208" s="127" t="s">
        <v>720</v>
      </c>
      <c r="K208" s="128">
        <f t="shared" si="111"/>
        <v>80.5</v>
      </c>
      <c r="L208" s="129">
        <f>K208/F208</f>
        <v>0.32857142857142857</v>
      </c>
      <c r="M208" s="130" t="s">
        <v>599</v>
      </c>
      <c r="N208" s="131">
        <v>42769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73</v>
      </c>
      <c r="B209" s="106">
        <v>42660</v>
      </c>
      <c r="C209" s="106"/>
      <c r="D209" s="107" t="s">
        <v>349</v>
      </c>
      <c r="E209" s="108" t="s">
        <v>623</v>
      </c>
      <c r="F209" s="109">
        <v>125</v>
      </c>
      <c r="G209" s="108"/>
      <c r="H209" s="108">
        <v>160</v>
      </c>
      <c r="I209" s="126">
        <v>160</v>
      </c>
      <c r="J209" s="127" t="s">
        <v>682</v>
      </c>
      <c r="K209" s="128">
        <f t="shared" si="111"/>
        <v>35</v>
      </c>
      <c r="L209" s="129">
        <v>0.28000000000000003</v>
      </c>
      <c r="M209" s="130" t="s">
        <v>599</v>
      </c>
      <c r="N209" s="131">
        <v>42803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74</v>
      </c>
      <c r="B210" s="106">
        <v>42660</v>
      </c>
      <c r="C210" s="106"/>
      <c r="D210" s="107" t="s">
        <v>483</v>
      </c>
      <c r="E210" s="108" t="s">
        <v>623</v>
      </c>
      <c r="F210" s="109">
        <v>114</v>
      </c>
      <c r="G210" s="108"/>
      <c r="H210" s="108">
        <v>145</v>
      </c>
      <c r="I210" s="126">
        <v>145</v>
      </c>
      <c r="J210" s="127" t="s">
        <v>682</v>
      </c>
      <c r="K210" s="128">
        <f t="shared" si="111"/>
        <v>31</v>
      </c>
      <c r="L210" s="129">
        <f>K210/F210</f>
        <v>0.27192982456140352</v>
      </c>
      <c r="M210" s="130" t="s">
        <v>599</v>
      </c>
      <c r="N210" s="131">
        <v>42859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75</v>
      </c>
      <c r="B211" s="106">
        <v>42660</v>
      </c>
      <c r="C211" s="106"/>
      <c r="D211" s="107" t="s">
        <v>721</v>
      </c>
      <c r="E211" s="108" t="s">
        <v>623</v>
      </c>
      <c r="F211" s="109">
        <v>212</v>
      </c>
      <c r="G211" s="108"/>
      <c r="H211" s="108">
        <v>280</v>
      </c>
      <c r="I211" s="126">
        <v>276</v>
      </c>
      <c r="J211" s="127" t="s">
        <v>722</v>
      </c>
      <c r="K211" s="128">
        <f t="shared" si="111"/>
        <v>68</v>
      </c>
      <c r="L211" s="129">
        <f>K211/F211</f>
        <v>0.32075471698113206</v>
      </c>
      <c r="M211" s="130" t="s">
        <v>599</v>
      </c>
      <c r="N211" s="131">
        <v>42858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76</v>
      </c>
      <c r="B212" s="106">
        <v>42678</v>
      </c>
      <c r="C212" s="106"/>
      <c r="D212" s="107" t="s">
        <v>151</v>
      </c>
      <c r="E212" s="108" t="s">
        <v>623</v>
      </c>
      <c r="F212" s="109">
        <v>155</v>
      </c>
      <c r="G212" s="108"/>
      <c r="H212" s="108">
        <v>210</v>
      </c>
      <c r="I212" s="126">
        <v>210</v>
      </c>
      <c r="J212" s="127" t="s">
        <v>723</v>
      </c>
      <c r="K212" s="128">
        <f t="shared" si="111"/>
        <v>55</v>
      </c>
      <c r="L212" s="129">
        <f>K212/F212</f>
        <v>0.35483870967741937</v>
      </c>
      <c r="M212" s="130" t="s">
        <v>599</v>
      </c>
      <c r="N212" s="131">
        <v>42944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77</v>
      </c>
      <c r="B213" s="110">
        <v>42710</v>
      </c>
      <c r="C213" s="110"/>
      <c r="D213" s="111" t="s">
        <v>764</v>
      </c>
      <c r="E213" s="112" t="s">
        <v>623</v>
      </c>
      <c r="F213" s="113">
        <v>150.5</v>
      </c>
      <c r="G213" s="113"/>
      <c r="H213" s="114">
        <v>72.5</v>
      </c>
      <c r="I213" s="132">
        <v>174</v>
      </c>
      <c r="J213" s="133" t="s">
        <v>765</v>
      </c>
      <c r="K213" s="134">
        <v>-78</v>
      </c>
      <c r="L213" s="135">
        <v>-0.51827242524916906</v>
      </c>
      <c r="M213" s="136" t="s">
        <v>663</v>
      </c>
      <c r="N213" s="137">
        <v>43333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78</v>
      </c>
      <c r="B214" s="106">
        <v>42712</v>
      </c>
      <c r="C214" s="106"/>
      <c r="D214" s="107" t="s">
        <v>125</v>
      </c>
      <c r="E214" s="108" t="s">
        <v>623</v>
      </c>
      <c r="F214" s="109">
        <v>380</v>
      </c>
      <c r="G214" s="108"/>
      <c r="H214" s="108">
        <v>478</v>
      </c>
      <c r="I214" s="126">
        <v>468</v>
      </c>
      <c r="J214" s="127" t="s">
        <v>682</v>
      </c>
      <c r="K214" s="128">
        <f>H214-F214</f>
        <v>98</v>
      </c>
      <c r="L214" s="129">
        <f>K214/F214</f>
        <v>0.25789473684210529</v>
      </c>
      <c r="M214" s="130" t="s">
        <v>599</v>
      </c>
      <c r="N214" s="131">
        <v>43025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79</v>
      </c>
      <c r="B215" s="106">
        <v>42734</v>
      </c>
      <c r="C215" s="106"/>
      <c r="D215" s="107" t="s">
        <v>248</v>
      </c>
      <c r="E215" s="108" t="s">
        <v>623</v>
      </c>
      <c r="F215" s="109">
        <v>305</v>
      </c>
      <c r="G215" s="108"/>
      <c r="H215" s="108">
        <v>375</v>
      </c>
      <c r="I215" s="126">
        <v>375</v>
      </c>
      <c r="J215" s="127" t="s">
        <v>682</v>
      </c>
      <c r="K215" s="128">
        <f>H215-F215</f>
        <v>70</v>
      </c>
      <c r="L215" s="129">
        <f>K215/F215</f>
        <v>0.22950819672131148</v>
      </c>
      <c r="M215" s="130" t="s">
        <v>599</v>
      </c>
      <c r="N215" s="131">
        <v>42768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80</v>
      </c>
      <c r="B216" s="106">
        <v>42739</v>
      </c>
      <c r="C216" s="106"/>
      <c r="D216" s="107" t="s">
        <v>351</v>
      </c>
      <c r="E216" s="108" t="s">
        <v>623</v>
      </c>
      <c r="F216" s="109">
        <v>99.5</v>
      </c>
      <c r="G216" s="108"/>
      <c r="H216" s="108">
        <v>158</v>
      </c>
      <c r="I216" s="126">
        <v>158</v>
      </c>
      <c r="J216" s="127" t="s">
        <v>682</v>
      </c>
      <c r="K216" s="128">
        <f>H216-F216</f>
        <v>58.5</v>
      </c>
      <c r="L216" s="129">
        <f>K216/F216</f>
        <v>0.5879396984924623</v>
      </c>
      <c r="M216" s="130" t="s">
        <v>599</v>
      </c>
      <c r="N216" s="131">
        <v>42898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81</v>
      </c>
      <c r="B217" s="106">
        <v>42739</v>
      </c>
      <c r="C217" s="106"/>
      <c r="D217" s="107" t="s">
        <v>351</v>
      </c>
      <c r="E217" s="108" t="s">
        <v>623</v>
      </c>
      <c r="F217" s="109">
        <v>99.5</v>
      </c>
      <c r="G217" s="108"/>
      <c r="H217" s="108">
        <v>158</v>
      </c>
      <c r="I217" s="126">
        <v>158</v>
      </c>
      <c r="J217" s="127" t="s">
        <v>682</v>
      </c>
      <c r="K217" s="128">
        <v>58.5</v>
      </c>
      <c r="L217" s="129">
        <v>0.58793969849246197</v>
      </c>
      <c r="M217" s="130" t="s">
        <v>599</v>
      </c>
      <c r="N217" s="131">
        <v>42898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82</v>
      </c>
      <c r="B218" s="106">
        <v>42786</v>
      </c>
      <c r="C218" s="106"/>
      <c r="D218" s="107" t="s">
        <v>169</v>
      </c>
      <c r="E218" s="108" t="s">
        <v>623</v>
      </c>
      <c r="F218" s="109">
        <v>140.5</v>
      </c>
      <c r="G218" s="108"/>
      <c r="H218" s="108">
        <v>220</v>
      </c>
      <c r="I218" s="126">
        <v>220</v>
      </c>
      <c r="J218" s="127" t="s">
        <v>682</v>
      </c>
      <c r="K218" s="128">
        <f>H218-F218</f>
        <v>79.5</v>
      </c>
      <c r="L218" s="129">
        <f>K218/F218</f>
        <v>0.5658362989323843</v>
      </c>
      <c r="M218" s="130" t="s">
        <v>599</v>
      </c>
      <c r="N218" s="131">
        <v>42864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83</v>
      </c>
      <c r="B219" s="106">
        <v>42786</v>
      </c>
      <c r="C219" s="106"/>
      <c r="D219" s="107" t="s">
        <v>766</v>
      </c>
      <c r="E219" s="108" t="s">
        <v>623</v>
      </c>
      <c r="F219" s="109">
        <v>202.5</v>
      </c>
      <c r="G219" s="108"/>
      <c r="H219" s="108">
        <v>234</v>
      </c>
      <c r="I219" s="126">
        <v>234</v>
      </c>
      <c r="J219" s="127" t="s">
        <v>682</v>
      </c>
      <c r="K219" s="128">
        <v>31.5</v>
      </c>
      <c r="L219" s="129">
        <v>0.155555555555556</v>
      </c>
      <c r="M219" s="130" t="s">
        <v>599</v>
      </c>
      <c r="N219" s="131">
        <v>42836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84</v>
      </c>
      <c r="B220" s="106">
        <v>42818</v>
      </c>
      <c r="C220" s="106"/>
      <c r="D220" s="107" t="s">
        <v>557</v>
      </c>
      <c r="E220" s="108" t="s">
        <v>623</v>
      </c>
      <c r="F220" s="109">
        <v>300.5</v>
      </c>
      <c r="G220" s="108"/>
      <c r="H220" s="108">
        <v>417.5</v>
      </c>
      <c r="I220" s="126">
        <v>420</v>
      </c>
      <c r="J220" s="127" t="s">
        <v>724</v>
      </c>
      <c r="K220" s="128">
        <f>H220-F220</f>
        <v>117</v>
      </c>
      <c r="L220" s="129">
        <f>K220/F220</f>
        <v>0.38935108153078202</v>
      </c>
      <c r="M220" s="130" t="s">
        <v>599</v>
      </c>
      <c r="N220" s="131">
        <v>43070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85</v>
      </c>
      <c r="B221" s="106">
        <v>42818</v>
      </c>
      <c r="C221" s="106"/>
      <c r="D221" s="107" t="s">
        <v>762</v>
      </c>
      <c r="E221" s="108" t="s">
        <v>623</v>
      </c>
      <c r="F221" s="109">
        <v>850</v>
      </c>
      <c r="G221" s="108"/>
      <c r="H221" s="108">
        <v>1042.5</v>
      </c>
      <c r="I221" s="126">
        <v>1023</v>
      </c>
      <c r="J221" s="127" t="s">
        <v>767</v>
      </c>
      <c r="K221" s="128">
        <v>192.5</v>
      </c>
      <c r="L221" s="129">
        <v>0.22647058823529401</v>
      </c>
      <c r="M221" s="130" t="s">
        <v>599</v>
      </c>
      <c r="N221" s="131">
        <v>42830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86</v>
      </c>
      <c r="B222" s="106">
        <v>42830</v>
      </c>
      <c r="C222" s="106"/>
      <c r="D222" s="107" t="s">
        <v>501</v>
      </c>
      <c r="E222" s="108" t="s">
        <v>623</v>
      </c>
      <c r="F222" s="109">
        <v>785</v>
      </c>
      <c r="G222" s="108"/>
      <c r="H222" s="108">
        <v>930</v>
      </c>
      <c r="I222" s="126">
        <v>920</v>
      </c>
      <c r="J222" s="127" t="s">
        <v>725</v>
      </c>
      <c r="K222" s="128">
        <f>H222-F222</f>
        <v>145</v>
      </c>
      <c r="L222" s="129">
        <f>K222/F222</f>
        <v>0.18471337579617833</v>
      </c>
      <c r="M222" s="130" t="s">
        <v>599</v>
      </c>
      <c r="N222" s="131">
        <v>42976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87</v>
      </c>
      <c r="B223" s="110">
        <v>42831</v>
      </c>
      <c r="C223" s="110"/>
      <c r="D223" s="111" t="s">
        <v>768</v>
      </c>
      <c r="E223" s="112" t="s">
        <v>623</v>
      </c>
      <c r="F223" s="113">
        <v>40</v>
      </c>
      <c r="G223" s="113"/>
      <c r="H223" s="114">
        <v>13.1</v>
      </c>
      <c r="I223" s="132">
        <v>60</v>
      </c>
      <c r="J223" s="138" t="s">
        <v>769</v>
      </c>
      <c r="K223" s="134">
        <v>-26.9</v>
      </c>
      <c r="L223" s="135">
        <v>-0.67249999999999999</v>
      </c>
      <c r="M223" s="136" t="s">
        <v>663</v>
      </c>
      <c r="N223" s="137">
        <v>43138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88</v>
      </c>
      <c r="B224" s="106">
        <v>42837</v>
      </c>
      <c r="C224" s="106"/>
      <c r="D224" s="107" t="s">
        <v>88</v>
      </c>
      <c r="E224" s="108" t="s">
        <v>623</v>
      </c>
      <c r="F224" s="109">
        <v>289.5</v>
      </c>
      <c r="G224" s="108"/>
      <c r="H224" s="108">
        <v>354</v>
      </c>
      <c r="I224" s="126">
        <v>360</v>
      </c>
      <c r="J224" s="127" t="s">
        <v>726</v>
      </c>
      <c r="K224" s="128">
        <f t="shared" ref="K224:K232" si="112">H224-F224</f>
        <v>64.5</v>
      </c>
      <c r="L224" s="129">
        <f t="shared" ref="L224:L232" si="113">K224/F224</f>
        <v>0.22279792746113988</v>
      </c>
      <c r="M224" s="130" t="s">
        <v>599</v>
      </c>
      <c r="N224" s="131">
        <v>43040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89</v>
      </c>
      <c r="B225" s="106">
        <v>42845</v>
      </c>
      <c r="C225" s="106"/>
      <c r="D225" s="107" t="s">
        <v>438</v>
      </c>
      <c r="E225" s="108" t="s">
        <v>623</v>
      </c>
      <c r="F225" s="109">
        <v>700</v>
      </c>
      <c r="G225" s="108"/>
      <c r="H225" s="108">
        <v>840</v>
      </c>
      <c r="I225" s="126">
        <v>840</v>
      </c>
      <c r="J225" s="127" t="s">
        <v>727</v>
      </c>
      <c r="K225" s="128">
        <f t="shared" si="112"/>
        <v>140</v>
      </c>
      <c r="L225" s="129">
        <f t="shared" si="113"/>
        <v>0.2</v>
      </c>
      <c r="M225" s="130" t="s">
        <v>599</v>
      </c>
      <c r="N225" s="131">
        <v>42893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90</v>
      </c>
      <c r="B226" s="106">
        <v>42887</v>
      </c>
      <c r="C226" s="106"/>
      <c r="D226" s="148" t="s">
        <v>363</v>
      </c>
      <c r="E226" s="108" t="s">
        <v>623</v>
      </c>
      <c r="F226" s="109">
        <v>130</v>
      </c>
      <c r="G226" s="108"/>
      <c r="H226" s="108">
        <v>144.25</v>
      </c>
      <c r="I226" s="126">
        <v>170</v>
      </c>
      <c r="J226" s="127" t="s">
        <v>728</v>
      </c>
      <c r="K226" s="128">
        <f t="shared" si="112"/>
        <v>14.25</v>
      </c>
      <c r="L226" s="129">
        <f t="shared" si="113"/>
        <v>0.10961538461538461</v>
      </c>
      <c r="M226" s="130" t="s">
        <v>599</v>
      </c>
      <c r="N226" s="131">
        <v>43675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91</v>
      </c>
      <c r="B227" s="106">
        <v>42901</v>
      </c>
      <c r="C227" s="106"/>
      <c r="D227" s="148" t="s">
        <v>729</v>
      </c>
      <c r="E227" s="108" t="s">
        <v>623</v>
      </c>
      <c r="F227" s="109">
        <v>214.5</v>
      </c>
      <c r="G227" s="108"/>
      <c r="H227" s="108">
        <v>262</v>
      </c>
      <c r="I227" s="126">
        <v>262</v>
      </c>
      <c r="J227" s="127" t="s">
        <v>730</v>
      </c>
      <c r="K227" s="128">
        <f t="shared" si="112"/>
        <v>47.5</v>
      </c>
      <c r="L227" s="129">
        <f t="shared" si="113"/>
        <v>0.22144522144522144</v>
      </c>
      <c r="M227" s="130" t="s">
        <v>599</v>
      </c>
      <c r="N227" s="131">
        <v>42977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5">
        <v>92</v>
      </c>
      <c r="B228" s="154">
        <v>42933</v>
      </c>
      <c r="C228" s="154"/>
      <c r="D228" s="155" t="s">
        <v>731</v>
      </c>
      <c r="E228" s="156" t="s">
        <v>623</v>
      </c>
      <c r="F228" s="157">
        <v>370</v>
      </c>
      <c r="G228" s="156"/>
      <c r="H228" s="156">
        <v>447.5</v>
      </c>
      <c r="I228" s="178">
        <v>450</v>
      </c>
      <c r="J228" s="231" t="s">
        <v>682</v>
      </c>
      <c r="K228" s="128">
        <f t="shared" si="112"/>
        <v>77.5</v>
      </c>
      <c r="L228" s="180">
        <f t="shared" si="113"/>
        <v>0.20945945945945946</v>
      </c>
      <c r="M228" s="181" t="s">
        <v>599</v>
      </c>
      <c r="N228" s="182">
        <v>43035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5">
        <v>93</v>
      </c>
      <c r="B229" s="154">
        <v>42943</v>
      </c>
      <c r="C229" s="154"/>
      <c r="D229" s="155" t="s">
        <v>167</v>
      </c>
      <c r="E229" s="156" t="s">
        <v>623</v>
      </c>
      <c r="F229" s="157">
        <v>657.5</v>
      </c>
      <c r="G229" s="156"/>
      <c r="H229" s="156">
        <v>825</v>
      </c>
      <c r="I229" s="178">
        <v>820</v>
      </c>
      <c r="J229" s="231" t="s">
        <v>682</v>
      </c>
      <c r="K229" s="128">
        <f t="shared" si="112"/>
        <v>167.5</v>
      </c>
      <c r="L229" s="180">
        <f t="shared" si="113"/>
        <v>0.25475285171102663</v>
      </c>
      <c r="M229" s="181" t="s">
        <v>599</v>
      </c>
      <c r="N229" s="182">
        <v>43090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94</v>
      </c>
      <c r="B230" s="106">
        <v>42964</v>
      </c>
      <c r="C230" s="106"/>
      <c r="D230" s="107" t="s">
        <v>368</v>
      </c>
      <c r="E230" s="108" t="s">
        <v>623</v>
      </c>
      <c r="F230" s="109">
        <v>605</v>
      </c>
      <c r="G230" s="108"/>
      <c r="H230" s="108">
        <v>750</v>
      </c>
      <c r="I230" s="126">
        <v>750</v>
      </c>
      <c r="J230" s="127" t="s">
        <v>725</v>
      </c>
      <c r="K230" s="128">
        <f t="shared" si="112"/>
        <v>145</v>
      </c>
      <c r="L230" s="129">
        <f t="shared" si="113"/>
        <v>0.23966942148760331</v>
      </c>
      <c r="M230" s="130" t="s">
        <v>599</v>
      </c>
      <c r="N230" s="131">
        <v>43027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66">
        <v>95</v>
      </c>
      <c r="B231" s="149">
        <v>42979</v>
      </c>
      <c r="C231" s="149"/>
      <c r="D231" s="150" t="s">
        <v>509</v>
      </c>
      <c r="E231" s="151" t="s">
        <v>623</v>
      </c>
      <c r="F231" s="152">
        <v>255</v>
      </c>
      <c r="G231" s="153"/>
      <c r="H231" s="153">
        <v>217.25</v>
      </c>
      <c r="I231" s="153">
        <v>320</v>
      </c>
      <c r="J231" s="175" t="s">
        <v>732</v>
      </c>
      <c r="K231" s="134">
        <f t="shared" si="112"/>
        <v>-37.75</v>
      </c>
      <c r="L231" s="176">
        <f t="shared" si="113"/>
        <v>-0.14803921568627451</v>
      </c>
      <c r="M231" s="136" t="s">
        <v>663</v>
      </c>
      <c r="N231" s="177">
        <v>43661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96</v>
      </c>
      <c r="B232" s="106">
        <v>42997</v>
      </c>
      <c r="C232" s="106"/>
      <c r="D232" s="107" t="s">
        <v>733</v>
      </c>
      <c r="E232" s="108" t="s">
        <v>623</v>
      </c>
      <c r="F232" s="109">
        <v>215</v>
      </c>
      <c r="G232" s="108"/>
      <c r="H232" s="108">
        <v>258</v>
      </c>
      <c r="I232" s="126">
        <v>258</v>
      </c>
      <c r="J232" s="127" t="s">
        <v>682</v>
      </c>
      <c r="K232" s="128">
        <f t="shared" si="112"/>
        <v>43</v>
      </c>
      <c r="L232" s="129">
        <f t="shared" si="113"/>
        <v>0.2</v>
      </c>
      <c r="M232" s="130" t="s">
        <v>599</v>
      </c>
      <c r="N232" s="131">
        <v>43040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97</v>
      </c>
      <c r="B233" s="106">
        <v>42997</v>
      </c>
      <c r="C233" s="106"/>
      <c r="D233" s="107" t="s">
        <v>733</v>
      </c>
      <c r="E233" s="108" t="s">
        <v>623</v>
      </c>
      <c r="F233" s="109">
        <v>215</v>
      </c>
      <c r="G233" s="108"/>
      <c r="H233" s="108">
        <v>258</v>
      </c>
      <c r="I233" s="126">
        <v>258</v>
      </c>
      <c r="J233" s="231" t="s">
        <v>682</v>
      </c>
      <c r="K233" s="128">
        <v>43</v>
      </c>
      <c r="L233" s="129">
        <v>0.2</v>
      </c>
      <c r="M233" s="130" t="s">
        <v>599</v>
      </c>
      <c r="N233" s="131">
        <v>43040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6">
        <v>98</v>
      </c>
      <c r="B234" s="207">
        <v>42998</v>
      </c>
      <c r="C234" s="207"/>
      <c r="D234" s="375" t="s">
        <v>2979</v>
      </c>
      <c r="E234" s="208" t="s">
        <v>623</v>
      </c>
      <c r="F234" s="209">
        <v>75</v>
      </c>
      <c r="G234" s="208"/>
      <c r="H234" s="208">
        <v>90</v>
      </c>
      <c r="I234" s="232">
        <v>90</v>
      </c>
      <c r="J234" s="127" t="s">
        <v>734</v>
      </c>
      <c r="K234" s="128">
        <f t="shared" ref="K234:K239" si="114">H234-F234</f>
        <v>15</v>
      </c>
      <c r="L234" s="129">
        <f t="shared" ref="L234:L239" si="115">K234/F234</f>
        <v>0.2</v>
      </c>
      <c r="M234" s="130" t="s">
        <v>599</v>
      </c>
      <c r="N234" s="131">
        <v>43019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5">
        <v>99</v>
      </c>
      <c r="B235" s="154">
        <v>43011</v>
      </c>
      <c r="C235" s="154"/>
      <c r="D235" s="155" t="s">
        <v>735</v>
      </c>
      <c r="E235" s="156" t="s">
        <v>623</v>
      </c>
      <c r="F235" s="157">
        <v>315</v>
      </c>
      <c r="G235" s="156"/>
      <c r="H235" s="156">
        <v>392</v>
      </c>
      <c r="I235" s="178">
        <v>384</v>
      </c>
      <c r="J235" s="231" t="s">
        <v>736</v>
      </c>
      <c r="K235" s="128">
        <f t="shared" si="114"/>
        <v>77</v>
      </c>
      <c r="L235" s="180">
        <f t="shared" si="115"/>
        <v>0.24444444444444444</v>
      </c>
      <c r="M235" s="181" t="s">
        <v>599</v>
      </c>
      <c r="N235" s="182">
        <v>43017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5">
        <v>100</v>
      </c>
      <c r="B236" s="154">
        <v>43013</v>
      </c>
      <c r="C236" s="154"/>
      <c r="D236" s="155" t="s">
        <v>737</v>
      </c>
      <c r="E236" s="156" t="s">
        <v>623</v>
      </c>
      <c r="F236" s="157">
        <v>145</v>
      </c>
      <c r="G236" s="156"/>
      <c r="H236" s="156">
        <v>179</v>
      </c>
      <c r="I236" s="178">
        <v>180</v>
      </c>
      <c r="J236" s="231" t="s">
        <v>613</v>
      </c>
      <c r="K236" s="128">
        <f t="shared" si="114"/>
        <v>34</v>
      </c>
      <c r="L236" s="180">
        <f t="shared" si="115"/>
        <v>0.23448275862068965</v>
      </c>
      <c r="M236" s="181" t="s">
        <v>599</v>
      </c>
      <c r="N236" s="182">
        <v>43025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101</v>
      </c>
      <c r="B237" s="154">
        <v>43014</v>
      </c>
      <c r="C237" s="154"/>
      <c r="D237" s="155" t="s">
        <v>339</v>
      </c>
      <c r="E237" s="156" t="s">
        <v>623</v>
      </c>
      <c r="F237" s="157">
        <v>256</v>
      </c>
      <c r="G237" s="156"/>
      <c r="H237" s="156">
        <v>323</v>
      </c>
      <c r="I237" s="178">
        <v>320</v>
      </c>
      <c r="J237" s="231" t="s">
        <v>682</v>
      </c>
      <c r="K237" s="128">
        <f t="shared" si="114"/>
        <v>67</v>
      </c>
      <c r="L237" s="180">
        <f t="shared" si="115"/>
        <v>0.26171875</v>
      </c>
      <c r="M237" s="181" t="s">
        <v>599</v>
      </c>
      <c r="N237" s="182">
        <v>43067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102</v>
      </c>
      <c r="B238" s="154">
        <v>43017</v>
      </c>
      <c r="C238" s="154"/>
      <c r="D238" s="155" t="s">
        <v>360</v>
      </c>
      <c r="E238" s="156" t="s">
        <v>623</v>
      </c>
      <c r="F238" s="157">
        <v>137.5</v>
      </c>
      <c r="G238" s="156"/>
      <c r="H238" s="156">
        <v>184</v>
      </c>
      <c r="I238" s="178">
        <v>183</v>
      </c>
      <c r="J238" s="179" t="s">
        <v>738</v>
      </c>
      <c r="K238" s="128">
        <f t="shared" si="114"/>
        <v>46.5</v>
      </c>
      <c r="L238" s="180">
        <f t="shared" si="115"/>
        <v>0.33818181818181819</v>
      </c>
      <c r="M238" s="181" t="s">
        <v>599</v>
      </c>
      <c r="N238" s="182">
        <v>43108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103</v>
      </c>
      <c r="B239" s="154">
        <v>43018</v>
      </c>
      <c r="C239" s="154"/>
      <c r="D239" s="155" t="s">
        <v>739</v>
      </c>
      <c r="E239" s="156" t="s">
        <v>623</v>
      </c>
      <c r="F239" s="157">
        <v>125.5</v>
      </c>
      <c r="G239" s="156"/>
      <c r="H239" s="156">
        <v>158</v>
      </c>
      <c r="I239" s="178">
        <v>155</v>
      </c>
      <c r="J239" s="179" t="s">
        <v>740</v>
      </c>
      <c r="K239" s="128">
        <f t="shared" si="114"/>
        <v>32.5</v>
      </c>
      <c r="L239" s="180">
        <f t="shared" si="115"/>
        <v>0.25896414342629481</v>
      </c>
      <c r="M239" s="181" t="s">
        <v>599</v>
      </c>
      <c r="N239" s="182">
        <v>43067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104</v>
      </c>
      <c r="B240" s="154">
        <v>43018</v>
      </c>
      <c r="C240" s="154"/>
      <c r="D240" s="155" t="s">
        <v>770</v>
      </c>
      <c r="E240" s="156" t="s">
        <v>623</v>
      </c>
      <c r="F240" s="157">
        <v>895</v>
      </c>
      <c r="G240" s="156"/>
      <c r="H240" s="156">
        <v>1122.5</v>
      </c>
      <c r="I240" s="178">
        <v>1078</v>
      </c>
      <c r="J240" s="179" t="s">
        <v>771</v>
      </c>
      <c r="K240" s="128">
        <v>227.5</v>
      </c>
      <c r="L240" s="180">
        <v>0.25418994413407803</v>
      </c>
      <c r="M240" s="181" t="s">
        <v>599</v>
      </c>
      <c r="N240" s="182">
        <v>43117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5">
        <v>105</v>
      </c>
      <c r="B241" s="154">
        <v>43020</v>
      </c>
      <c r="C241" s="154"/>
      <c r="D241" s="155" t="s">
        <v>347</v>
      </c>
      <c r="E241" s="156" t="s">
        <v>623</v>
      </c>
      <c r="F241" s="157">
        <v>525</v>
      </c>
      <c r="G241" s="156"/>
      <c r="H241" s="156">
        <v>629</v>
      </c>
      <c r="I241" s="178">
        <v>629</v>
      </c>
      <c r="J241" s="231" t="s">
        <v>682</v>
      </c>
      <c r="K241" s="128">
        <v>104</v>
      </c>
      <c r="L241" s="180">
        <v>0.19809523809523799</v>
      </c>
      <c r="M241" s="181" t="s">
        <v>599</v>
      </c>
      <c r="N241" s="182">
        <v>43119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106</v>
      </c>
      <c r="B242" s="154">
        <v>43046</v>
      </c>
      <c r="C242" s="154"/>
      <c r="D242" s="155" t="s">
        <v>393</v>
      </c>
      <c r="E242" s="156" t="s">
        <v>623</v>
      </c>
      <c r="F242" s="157">
        <v>740</v>
      </c>
      <c r="G242" s="156"/>
      <c r="H242" s="156">
        <v>892.5</v>
      </c>
      <c r="I242" s="178">
        <v>900</v>
      </c>
      <c r="J242" s="179" t="s">
        <v>741</v>
      </c>
      <c r="K242" s="128">
        <f>H242-F242</f>
        <v>152.5</v>
      </c>
      <c r="L242" s="180">
        <f>K242/F242</f>
        <v>0.20608108108108109</v>
      </c>
      <c r="M242" s="181" t="s">
        <v>599</v>
      </c>
      <c r="N242" s="182">
        <v>43052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3">
        <v>107</v>
      </c>
      <c r="B243" s="106">
        <v>43073</v>
      </c>
      <c r="C243" s="106"/>
      <c r="D243" s="107" t="s">
        <v>742</v>
      </c>
      <c r="E243" s="108" t="s">
        <v>623</v>
      </c>
      <c r="F243" s="109">
        <v>118.5</v>
      </c>
      <c r="G243" s="108"/>
      <c r="H243" s="108">
        <v>143.5</v>
      </c>
      <c r="I243" s="126">
        <v>145</v>
      </c>
      <c r="J243" s="141" t="s">
        <v>743</v>
      </c>
      <c r="K243" s="128">
        <f>H243-F243</f>
        <v>25</v>
      </c>
      <c r="L243" s="129">
        <f>K243/F243</f>
        <v>0.2109704641350211</v>
      </c>
      <c r="M243" s="130" t="s">
        <v>599</v>
      </c>
      <c r="N243" s="131">
        <v>43097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4">
        <v>108</v>
      </c>
      <c r="B244" s="110">
        <v>43090</v>
      </c>
      <c r="C244" s="110"/>
      <c r="D244" s="158" t="s">
        <v>443</v>
      </c>
      <c r="E244" s="112" t="s">
        <v>623</v>
      </c>
      <c r="F244" s="113">
        <v>715</v>
      </c>
      <c r="G244" s="113"/>
      <c r="H244" s="114">
        <v>500</v>
      </c>
      <c r="I244" s="132">
        <v>872</v>
      </c>
      <c r="J244" s="138" t="s">
        <v>744</v>
      </c>
      <c r="K244" s="134">
        <f>H244-F244</f>
        <v>-215</v>
      </c>
      <c r="L244" s="135">
        <f>K244/F244</f>
        <v>-0.30069930069930068</v>
      </c>
      <c r="M244" s="136" t="s">
        <v>663</v>
      </c>
      <c r="N244" s="137">
        <v>43670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109</v>
      </c>
      <c r="B245" s="106">
        <v>43098</v>
      </c>
      <c r="C245" s="106"/>
      <c r="D245" s="107" t="s">
        <v>735</v>
      </c>
      <c r="E245" s="108" t="s">
        <v>623</v>
      </c>
      <c r="F245" s="109">
        <v>435</v>
      </c>
      <c r="G245" s="108"/>
      <c r="H245" s="108">
        <v>542.5</v>
      </c>
      <c r="I245" s="126">
        <v>539</v>
      </c>
      <c r="J245" s="141" t="s">
        <v>682</v>
      </c>
      <c r="K245" s="128">
        <v>107.5</v>
      </c>
      <c r="L245" s="129">
        <v>0.247126436781609</v>
      </c>
      <c r="M245" s="130" t="s">
        <v>599</v>
      </c>
      <c r="N245" s="131">
        <v>43206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110</v>
      </c>
      <c r="B246" s="106">
        <v>43098</v>
      </c>
      <c r="C246" s="106"/>
      <c r="D246" s="107" t="s">
        <v>571</v>
      </c>
      <c r="E246" s="108" t="s">
        <v>623</v>
      </c>
      <c r="F246" s="109">
        <v>885</v>
      </c>
      <c r="G246" s="108"/>
      <c r="H246" s="108">
        <v>1090</v>
      </c>
      <c r="I246" s="126">
        <v>1084</v>
      </c>
      <c r="J246" s="141" t="s">
        <v>682</v>
      </c>
      <c r="K246" s="128">
        <v>205</v>
      </c>
      <c r="L246" s="129">
        <v>0.23163841807909599</v>
      </c>
      <c r="M246" s="130" t="s">
        <v>599</v>
      </c>
      <c r="N246" s="131">
        <v>43213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67">
        <v>111</v>
      </c>
      <c r="B247" s="348">
        <v>43192</v>
      </c>
      <c r="C247" s="348"/>
      <c r="D247" s="116" t="s">
        <v>752</v>
      </c>
      <c r="E247" s="351" t="s">
        <v>623</v>
      </c>
      <c r="F247" s="354">
        <v>478.5</v>
      </c>
      <c r="G247" s="351"/>
      <c r="H247" s="351">
        <v>442</v>
      </c>
      <c r="I247" s="357">
        <v>613</v>
      </c>
      <c r="J247" s="384" t="s">
        <v>3403</v>
      </c>
      <c r="K247" s="134">
        <f>H247-F247</f>
        <v>-36.5</v>
      </c>
      <c r="L247" s="135">
        <f>K247/F247</f>
        <v>-7.6280041797283177E-2</v>
      </c>
      <c r="M247" s="136" t="s">
        <v>663</v>
      </c>
      <c r="N247" s="137">
        <v>43762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4">
        <v>112</v>
      </c>
      <c r="B248" s="110">
        <v>43194</v>
      </c>
      <c r="C248" s="110"/>
      <c r="D248" s="374" t="s">
        <v>2978</v>
      </c>
      <c r="E248" s="112" t="s">
        <v>623</v>
      </c>
      <c r="F248" s="113">
        <f>141.5-7.3</f>
        <v>134.19999999999999</v>
      </c>
      <c r="G248" s="113"/>
      <c r="H248" s="114">
        <v>77</v>
      </c>
      <c r="I248" s="132">
        <v>180</v>
      </c>
      <c r="J248" s="384" t="s">
        <v>3402</v>
      </c>
      <c r="K248" s="134">
        <f>H248-F248</f>
        <v>-57.199999999999989</v>
      </c>
      <c r="L248" s="135">
        <f>K248/F248</f>
        <v>-0.42622950819672129</v>
      </c>
      <c r="M248" s="136" t="s">
        <v>663</v>
      </c>
      <c r="N248" s="137">
        <v>43522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4">
        <v>113</v>
      </c>
      <c r="B249" s="110">
        <v>43209</v>
      </c>
      <c r="C249" s="110"/>
      <c r="D249" s="111" t="s">
        <v>745</v>
      </c>
      <c r="E249" s="112" t="s">
        <v>623</v>
      </c>
      <c r="F249" s="113">
        <v>430</v>
      </c>
      <c r="G249" s="113"/>
      <c r="H249" s="114">
        <v>220</v>
      </c>
      <c r="I249" s="132">
        <v>537</v>
      </c>
      <c r="J249" s="138" t="s">
        <v>746</v>
      </c>
      <c r="K249" s="134">
        <f>H249-F249</f>
        <v>-210</v>
      </c>
      <c r="L249" s="135">
        <f>K249/F249</f>
        <v>-0.48837209302325579</v>
      </c>
      <c r="M249" s="136" t="s">
        <v>663</v>
      </c>
      <c r="N249" s="137">
        <v>43252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68">
        <v>114</v>
      </c>
      <c r="B250" s="159">
        <v>43220</v>
      </c>
      <c r="C250" s="159"/>
      <c r="D250" s="160" t="s">
        <v>394</v>
      </c>
      <c r="E250" s="161" t="s">
        <v>623</v>
      </c>
      <c r="F250" s="163">
        <v>153.5</v>
      </c>
      <c r="G250" s="163"/>
      <c r="H250" s="163">
        <v>196</v>
      </c>
      <c r="I250" s="163">
        <v>196</v>
      </c>
      <c r="J250" s="359" t="s">
        <v>3494</v>
      </c>
      <c r="K250" s="183">
        <f>H250-F250</f>
        <v>42.5</v>
      </c>
      <c r="L250" s="184">
        <f>K250/F250</f>
        <v>0.27687296416938112</v>
      </c>
      <c r="M250" s="162" t="s">
        <v>599</v>
      </c>
      <c r="N250" s="185">
        <v>43605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115</v>
      </c>
      <c r="B251" s="110">
        <v>43306</v>
      </c>
      <c r="C251" s="110"/>
      <c r="D251" s="111" t="s">
        <v>768</v>
      </c>
      <c r="E251" s="112" t="s">
        <v>623</v>
      </c>
      <c r="F251" s="113">
        <v>27.5</v>
      </c>
      <c r="G251" s="113"/>
      <c r="H251" s="114">
        <v>13.1</v>
      </c>
      <c r="I251" s="132">
        <v>60</v>
      </c>
      <c r="J251" s="138" t="s">
        <v>772</v>
      </c>
      <c r="K251" s="134">
        <v>-14.4</v>
      </c>
      <c r="L251" s="135">
        <v>-0.52363636363636401</v>
      </c>
      <c r="M251" s="136" t="s">
        <v>663</v>
      </c>
      <c r="N251" s="137">
        <v>43138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7">
        <v>116</v>
      </c>
      <c r="B252" s="348">
        <v>43318</v>
      </c>
      <c r="C252" s="348"/>
      <c r="D252" s="116" t="s">
        <v>747</v>
      </c>
      <c r="E252" s="351" t="s">
        <v>623</v>
      </c>
      <c r="F252" s="351">
        <v>148.5</v>
      </c>
      <c r="G252" s="351"/>
      <c r="H252" s="351">
        <v>102</v>
      </c>
      <c r="I252" s="357">
        <v>182</v>
      </c>
      <c r="J252" s="138" t="s">
        <v>3493</v>
      </c>
      <c r="K252" s="134">
        <f>H252-F252</f>
        <v>-46.5</v>
      </c>
      <c r="L252" s="135">
        <f>K252/F252</f>
        <v>-0.31313131313131315</v>
      </c>
      <c r="M252" s="136" t="s">
        <v>663</v>
      </c>
      <c r="N252" s="137">
        <v>43661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3">
        <v>117</v>
      </c>
      <c r="B253" s="106">
        <v>43335</v>
      </c>
      <c r="C253" s="106"/>
      <c r="D253" s="107" t="s">
        <v>773</v>
      </c>
      <c r="E253" s="108" t="s">
        <v>623</v>
      </c>
      <c r="F253" s="156">
        <v>285</v>
      </c>
      <c r="G253" s="108"/>
      <c r="H253" s="108">
        <v>355</v>
      </c>
      <c r="I253" s="126">
        <v>364</v>
      </c>
      <c r="J253" s="141" t="s">
        <v>774</v>
      </c>
      <c r="K253" s="128">
        <v>70</v>
      </c>
      <c r="L253" s="129">
        <v>0.24561403508771901</v>
      </c>
      <c r="M253" s="130" t="s">
        <v>599</v>
      </c>
      <c r="N253" s="131">
        <v>43455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3">
        <v>118</v>
      </c>
      <c r="B254" s="106">
        <v>43341</v>
      </c>
      <c r="C254" s="106"/>
      <c r="D254" s="107" t="s">
        <v>384</v>
      </c>
      <c r="E254" s="108" t="s">
        <v>623</v>
      </c>
      <c r="F254" s="156">
        <v>525</v>
      </c>
      <c r="G254" s="108"/>
      <c r="H254" s="108">
        <v>585</v>
      </c>
      <c r="I254" s="126">
        <v>635</v>
      </c>
      <c r="J254" s="141" t="s">
        <v>748</v>
      </c>
      <c r="K254" s="128">
        <f t="shared" ref="K254:K266" si="116">H254-F254</f>
        <v>60</v>
      </c>
      <c r="L254" s="129">
        <f t="shared" ref="L254:L266" si="117">K254/F254</f>
        <v>0.11428571428571428</v>
      </c>
      <c r="M254" s="130" t="s">
        <v>599</v>
      </c>
      <c r="N254" s="131">
        <v>43662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119</v>
      </c>
      <c r="B255" s="106">
        <v>43395</v>
      </c>
      <c r="C255" s="106"/>
      <c r="D255" s="107" t="s">
        <v>368</v>
      </c>
      <c r="E255" s="108" t="s">
        <v>623</v>
      </c>
      <c r="F255" s="156">
        <v>475</v>
      </c>
      <c r="G255" s="108"/>
      <c r="H255" s="108">
        <v>574</v>
      </c>
      <c r="I255" s="126">
        <v>570</v>
      </c>
      <c r="J255" s="141" t="s">
        <v>682</v>
      </c>
      <c r="K255" s="128">
        <f t="shared" si="116"/>
        <v>99</v>
      </c>
      <c r="L255" s="129">
        <f t="shared" si="117"/>
        <v>0.20842105263157895</v>
      </c>
      <c r="M255" s="130" t="s">
        <v>599</v>
      </c>
      <c r="N255" s="131">
        <v>43403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5">
        <v>120</v>
      </c>
      <c r="B256" s="154">
        <v>43397</v>
      </c>
      <c r="C256" s="154"/>
      <c r="D256" s="413" t="s">
        <v>391</v>
      </c>
      <c r="E256" s="156" t="s">
        <v>623</v>
      </c>
      <c r="F256" s="156">
        <v>707.5</v>
      </c>
      <c r="G256" s="156"/>
      <c r="H256" s="156">
        <v>872</v>
      </c>
      <c r="I256" s="178">
        <v>872</v>
      </c>
      <c r="J256" s="179" t="s">
        <v>682</v>
      </c>
      <c r="K256" s="128">
        <f t="shared" si="116"/>
        <v>164.5</v>
      </c>
      <c r="L256" s="180">
        <f t="shared" si="117"/>
        <v>0.23250883392226149</v>
      </c>
      <c r="M256" s="181" t="s">
        <v>599</v>
      </c>
      <c r="N256" s="182">
        <v>43482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5">
        <v>121</v>
      </c>
      <c r="B257" s="154">
        <v>43398</v>
      </c>
      <c r="C257" s="154"/>
      <c r="D257" s="413" t="s">
        <v>348</v>
      </c>
      <c r="E257" s="156" t="s">
        <v>623</v>
      </c>
      <c r="F257" s="156">
        <v>162</v>
      </c>
      <c r="G257" s="156"/>
      <c r="H257" s="156">
        <v>204</v>
      </c>
      <c r="I257" s="178">
        <v>209</v>
      </c>
      <c r="J257" s="179" t="s">
        <v>3492</v>
      </c>
      <c r="K257" s="128">
        <f t="shared" si="116"/>
        <v>42</v>
      </c>
      <c r="L257" s="180">
        <f t="shared" si="117"/>
        <v>0.25925925925925924</v>
      </c>
      <c r="M257" s="181" t="s">
        <v>599</v>
      </c>
      <c r="N257" s="182">
        <v>43539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6">
        <v>122</v>
      </c>
      <c r="B258" s="207">
        <v>43399</v>
      </c>
      <c r="C258" s="207"/>
      <c r="D258" s="155" t="s">
        <v>495</v>
      </c>
      <c r="E258" s="208" t="s">
        <v>623</v>
      </c>
      <c r="F258" s="208">
        <v>240</v>
      </c>
      <c r="G258" s="208"/>
      <c r="H258" s="208">
        <v>297</v>
      </c>
      <c r="I258" s="232">
        <v>297</v>
      </c>
      <c r="J258" s="179" t="s">
        <v>682</v>
      </c>
      <c r="K258" s="233">
        <f t="shared" si="116"/>
        <v>57</v>
      </c>
      <c r="L258" s="234">
        <f t="shared" si="117"/>
        <v>0.23749999999999999</v>
      </c>
      <c r="M258" s="235" t="s">
        <v>599</v>
      </c>
      <c r="N258" s="236">
        <v>43417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3">
        <v>123</v>
      </c>
      <c r="B259" s="106">
        <v>43439</v>
      </c>
      <c r="C259" s="106"/>
      <c r="D259" s="148" t="s">
        <v>749</v>
      </c>
      <c r="E259" s="108" t="s">
        <v>623</v>
      </c>
      <c r="F259" s="108">
        <v>202.5</v>
      </c>
      <c r="G259" s="108"/>
      <c r="H259" s="108">
        <v>255</v>
      </c>
      <c r="I259" s="126">
        <v>252</v>
      </c>
      <c r="J259" s="141" t="s">
        <v>682</v>
      </c>
      <c r="K259" s="128">
        <f t="shared" si="116"/>
        <v>52.5</v>
      </c>
      <c r="L259" s="129">
        <f t="shared" si="117"/>
        <v>0.25925925925925924</v>
      </c>
      <c r="M259" s="130" t="s">
        <v>599</v>
      </c>
      <c r="N259" s="131">
        <v>43542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124</v>
      </c>
      <c r="B260" s="207">
        <v>43465</v>
      </c>
      <c r="C260" s="106"/>
      <c r="D260" s="413" t="s">
        <v>423</v>
      </c>
      <c r="E260" s="208" t="s">
        <v>623</v>
      </c>
      <c r="F260" s="208">
        <v>710</v>
      </c>
      <c r="G260" s="208"/>
      <c r="H260" s="208">
        <v>866</v>
      </c>
      <c r="I260" s="232">
        <v>866</v>
      </c>
      <c r="J260" s="179" t="s">
        <v>682</v>
      </c>
      <c r="K260" s="128">
        <f t="shared" si="116"/>
        <v>156</v>
      </c>
      <c r="L260" s="129">
        <f t="shared" si="117"/>
        <v>0.21971830985915494</v>
      </c>
      <c r="M260" s="130" t="s">
        <v>599</v>
      </c>
      <c r="N260" s="362">
        <v>43553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6">
        <v>125</v>
      </c>
      <c r="B261" s="207">
        <v>43522</v>
      </c>
      <c r="C261" s="207"/>
      <c r="D261" s="413" t="s">
        <v>141</v>
      </c>
      <c r="E261" s="208" t="s">
        <v>623</v>
      </c>
      <c r="F261" s="208">
        <v>337.25</v>
      </c>
      <c r="G261" s="208"/>
      <c r="H261" s="208">
        <v>398.5</v>
      </c>
      <c r="I261" s="232">
        <v>411</v>
      </c>
      <c r="J261" s="141" t="s">
        <v>3491</v>
      </c>
      <c r="K261" s="128">
        <f t="shared" si="116"/>
        <v>61.25</v>
      </c>
      <c r="L261" s="129">
        <f t="shared" si="117"/>
        <v>0.1816160118606375</v>
      </c>
      <c r="M261" s="130" t="s">
        <v>599</v>
      </c>
      <c r="N261" s="362">
        <v>43760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69">
        <v>126</v>
      </c>
      <c r="B262" s="164">
        <v>43559</v>
      </c>
      <c r="C262" s="164"/>
      <c r="D262" s="165" t="s">
        <v>410</v>
      </c>
      <c r="E262" s="166" t="s">
        <v>623</v>
      </c>
      <c r="F262" s="166">
        <v>130</v>
      </c>
      <c r="G262" s="166"/>
      <c r="H262" s="166">
        <v>65</v>
      </c>
      <c r="I262" s="186">
        <v>158</v>
      </c>
      <c r="J262" s="138" t="s">
        <v>750</v>
      </c>
      <c r="K262" s="134">
        <f t="shared" si="116"/>
        <v>-65</v>
      </c>
      <c r="L262" s="135">
        <f t="shared" si="117"/>
        <v>-0.5</v>
      </c>
      <c r="M262" s="136" t="s">
        <v>663</v>
      </c>
      <c r="N262" s="137">
        <v>43726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0">
        <v>127</v>
      </c>
      <c r="B263" s="187">
        <v>43017</v>
      </c>
      <c r="C263" s="187"/>
      <c r="D263" s="188" t="s">
        <v>169</v>
      </c>
      <c r="E263" s="189" t="s">
        <v>623</v>
      </c>
      <c r="F263" s="190">
        <v>141.5</v>
      </c>
      <c r="G263" s="191"/>
      <c r="H263" s="191">
        <v>183.5</v>
      </c>
      <c r="I263" s="191">
        <v>210</v>
      </c>
      <c r="J263" s="218" t="s">
        <v>3440</v>
      </c>
      <c r="K263" s="219">
        <f t="shared" si="116"/>
        <v>42</v>
      </c>
      <c r="L263" s="220">
        <f t="shared" si="117"/>
        <v>0.29681978798586572</v>
      </c>
      <c r="M263" s="190" t="s">
        <v>599</v>
      </c>
      <c r="N263" s="221">
        <v>43042</v>
      </c>
      <c r="O263" s="57"/>
      <c r="P263" s="16"/>
      <c r="Q263" s="16"/>
      <c r="R263" s="94" t="s">
        <v>751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69">
        <v>128</v>
      </c>
      <c r="B264" s="164">
        <v>43074</v>
      </c>
      <c r="C264" s="164"/>
      <c r="D264" s="165" t="s">
        <v>303</v>
      </c>
      <c r="E264" s="166" t="s">
        <v>623</v>
      </c>
      <c r="F264" s="167">
        <v>172</v>
      </c>
      <c r="G264" s="166"/>
      <c r="H264" s="166">
        <v>155.25</v>
      </c>
      <c r="I264" s="186">
        <v>230</v>
      </c>
      <c r="J264" s="384" t="s">
        <v>3400</v>
      </c>
      <c r="K264" s="134">
        <f t="shared" ref="K264" si="118">H264-F264</f>
        <v>-16.75</v>
      </c>
      <c r="L264" s="135">
        <f t="shared" ref="L264" si="119">K264/F264</f>
        <v>-9.7383720930232565E-2</v>
      </c>
      <c r="M264" s="136" t="s">
        <v>663</v>
      </c>
      <c r="N264" s="137">
        <v>43787</v>
      </c>
      <c r="O264" s="57"/>
      <c r="P264" s="16"/>
      <c r="Q264" s="16"/>
      <c r="R264" s="17" t="s">
        <v>751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0">
        <v>129</v>
      </c>
      <c r="B265" s="187">
        <v>43398</v>
      </c>
      <c r="C265" s="187"/>
      <c r="D265" s="188" t="s">
        <v>104</v>
      </c>
      <c r="E265" s="189" t="s">
        <v>623</v>
      </c>
      <c r="F265" s="191">
        <v>698.5</v>
      </c>
      <c r="G265" s="191"/>
      <c r="H265" s="191">
        <v>850</v>
      </c>
      <c r="I265" s="191">
        <v>890</v>
      </c>
      <c r="J265" s="222" t="s">
        <v>3488</v>
      </c>
      <c r="K265" s="219">
        <f t="shared" si="116"/>
        <v>151.5</v>
      </c>
      <c r="L265" s="220">
        <f t="shared" si="117"/>
        <v>0.21689334287759485</v>
      </c>
      <c r="M265" s="190" t="s">
        <v>599</v>
      </c>
      <c r="N265" s="221">
        <v>43453</v>
      </c>
      <c r="O265" s="57"/>
      <c r="P265" s="16"/>
      <c r="Q265" s="16"/>
      <c r="R265" s="94" t="s">
        <v>751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6">
        <v>130</v>
      </c>
      <c r="B266" s="159">
        <v>42877</v>
      </c>
      <c r="C266" s="159"/>
      <c r="D266" s="160" t="s">
        <v>383</v>
      </c>
      <c r="E266" s="161" t="s">
        <v>623</v>
      </c>
      <c r="F266" s="162">
        <v>127.6</v>
      </c>
      <c r="G266" s="163"/>
      <c r="H266" s="163">
        <v>138</v>
      </c>
      <c r="I266" s="163">
        <v>190</v>
      </c>
      <c r="J266" s="385" t="s">
        <v>3404</v>
      </c>
      <c r="K266" s="183">
        <f t="shared" si="116"/>
        <v>10.400000000000006</v>
      </c>
      <c r="L266" s="184">
        <f t="shared" si="117"/>
        <v>8.1504702194357417E-2</v>
      </c>
      <c r="M266" s="162" t="s">
        <v>599</v>
      </c>
      <c r="N266" s="185">
        <v>43774</v>
      </c>
      <c r="O266" s="57"/>
      <c r="P266" s="16"/>
      <c r="Q266" s="16"/>
      <c r="R266" s="17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71">
        <v>131</v>
      </c>
      <c r="B267" s="195">
        <v>43158</v>
      </c>
      <c r="C267" s="195"/>
      <c r="D267" s="192" t="s">
        <v>754</v>
      </c>
      <c r="E267" s="196" t="s">
        <v>623</v>
      </c>
      <c r="F267" s="197">
        <v>317</v>
      </c>
      <c r="G267" s="196"/>
      <c r="H267" s="196"/>
      <c r="I267" s="225">
        <v>398</v>
      </c>
      <c r="J267" s="238" t="s">
        <v>601</v>
      </c>
      <c r="K267" s="194"/>
      <c r="L267" s="193"/>
      <c r="M267" s="224" t="s">
        <v>601</v>
      </c>
      <c r="N267" s="223"/>
      <c r="O267" s="57"/>
      <c r="P267" s="16"/>
      <c r="Q267" s="16"/>
      <c r="R267" s="94" t="s">
        <v>753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69">
        <v>132</v>
      </c>
      <c r="B268" s="164">
        <v>43164</v>
      </c>
      <c r="C268" s="164"/>
      <c r="D268" s="165" t="s">
        <v>135</v>
      </c>
      <c r="E268" s="166" t="s">
        <v>623</v>
      </c>
      <c r="F268" s="167">
        <f>510-14.4</f>
        <v>495.6</v>
      </c>
      <c r="G268" s="166"/>
      <c r="H268" s="166">
        <v>350</v>
      </c>
      <c r="I268" s="186">
        <v>672</v>
      </c>
      <c r="J268" s="384" t="s">
        <v>3461</v>
      </c>
      <c r="K268" s="134">
        <f t="shared" ref="K268" si="120">H268-F268</f>
        <v>-145.60000000000002</v>
      </c>
      <c r="L268" s="135">
        <f t="shared" ref="L268" si="121">K268/F268</f>
        <v>-0.29378531073446329</v>
      </c>
      <c r="M268" s="136" t="s">
        <v>663</v>
      </c>
      <c r="N268" s="137">
        <v>43887</v>
      </c>
      <c r="O268" s="57"/>
      <c r="P268" s="16"/>
      <c r="Q268" s="16"/>
      <c r="R268" s="17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69">
        <v>133</v>
      </c>
      <c r="B269" s="164">
        <v>43237</v>
      </c>
      <c r="C269" s="164"/>
      <c r="D269" s="165" t="s">
        <v>489</v>
      </c>
      <c r="E269" s="166" t="s">
        <v>623</v>
      </c>
      <c r="F269" s="167">
        <v>230.3</v>
      </c>
      <c r="G269" s="166"/>
      <c r="H269" s="166">
        <v>102.5</v>
      </c>
      <c r="I269" s="186">
        <v>348</v>
      </c>
      <c r="J269" s="384" t="s">
        <v>3482</v>
      </c>
      <c r="K269" s="134">
        <f t="shared" ref="K269" si="122">H269-F269</f>
        <v>-127.80000000000001</v>
      </c>
      <c r="L269" s="135">
        <f t="shared" ref="L269" si="123">K269/F269</f>
        <v>-0.55492835432045162</v>
      </c>
      <c r="M269" s="136" t="s">
        <v>663</v>
      </c>
      <c r="N269" s="137">
        <v>43896</v>
      </c>
      <c r="O269" s="57"/>
      <c r="P269" s="16"/>
      <c r="Q269" s="16"/>
      <c r="R269" s="17" t="s">
        <v>751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15">
        <v>134</v>
      </c>
      <c r="B270" s="198">
        <v>43258</v>
      </c>
      <c r="C270" s="198"/>
      <c r="D270" s="201" t="s">
        <v>449</v>
      </c>
      <c r="E270" s="199" t="s">
        <v>623</v>
      </c>
      <c r="F270" s="197">
        <f>342.5-5.1</f>
        <v>337.4</v>
      </c>
      <c r="G270" s="199"/>
      <c r="H270" s="199"/>
      <c r="I270" s="226">
        <v>439</v>
      </c>
      <c r="J270" s="238" t="s">
        <v>601</v>
      </c>
      <c r="K270" s="228"/>
      <c r="L270" s="229"/>
      <c r="M270" s="227" t="s">
        <v>601</v>
      </c>
      <c r="N270" s="230"/>
      <c r="O270" s="57"/>
      <c r="P270" s="16"/>
      <c r="Q270" s="16"/>
      <c r="R270" s="94" t="s">
        <v>753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5">
        <v>135</v>
      </c>
      <c r="B271" s="198">
        <v>43285</v>
      </c>
      <c r="C271" s="198"/>
      <c r="D271" s="202" t="s">
        <v>49</v>
      </c>
      <c r="E271" s="199" t="s">
        <v>623</v>
      </c>
      <c r="F271" s="197">
        <f>127.5-5.53</f>
        <v>121.97</v>
      </c>
      <c r="G271" s="199"/>
      <c r="H271" s="199"/>
      <c r="I271" s="226">
        <v>170</v>
      </c>
      <c r="J271" s="238" t="s">
        <v>601</v>
      </c>
      <c r="K271" s="228"/>
      <c r="L271" s="229"/>
      <c r="M271" s="227" t="s">
        <v>601</v>
      </c>
      <c r="N271" s="230"/>
      <c r="O271" s="57"/>
      <c r="P271" s="16"/>
      <c r="Q271" s="16"/>
      <c r="R271" s="342" t="s">
        <v>753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69">
        <v>136</v>
      </c>
      <c r="B272" s="164">
        <v>43294</v>
      </c>
      <c r="C272" s="164"/>
      <c r="D272" s="165" t="s">
        <v>243</v>
      </c>
      <c r="E272" s="166" t="s">
        <v>623</v>
      </c>
      <c r="F272" s="167">
        <v>46.5</v>
      </c>
      <c r="G272" s="166"/>
      <c r="H272" s="166">
        <v>17</v>
      </c>
      <c r="I272" s="186">
        <v>59</v>
      </c>
      <c r="J272" s="384" t="s">
        <v>3460</v>
      </c>
      <c r="K272" s="134">
        <f t="shared" ref="K272" si="124">H272-F272</f>
        <v>-29.5</v>
      </c>
      <c r="L272" s="135">
        <f t="shared" ref="L272" si="125">K272/F272</f>
        <v>-0.63440860215053763</v>
      </c>
      <c r="M272" s="136" t="s">
        <v>663</v>
      </c>
      <c r="N272" s="137">
        <v>43887</v>
      </c>
      <c r="O272" s="57"/>
      <c r="P272" s="16"/>
      <c r="Q272" s="16"/>
      <c r="R272" s="17" t="s">
        <v>751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71">
        <v>137</v>
      </c>
      <c r="B273" s="195">
        <v>43396</v>
      </c>
      <c r="C273" s="195"/>
      <c r="D273" s="202" t="s">
        <v>425</v>
      </c>
      <c r="E273" s="199" t="s">
        <v>623</v>
      </c>
      <c r="F273" s="200">
        <v>156.5</v>
      </c>
      <c r="G273" s="199"/>
      <c r="H273" s="199"/>
      <c r="I273" s="226">
        <v>191</v>
      </c>
      <c r="J273" s="238" t="s">
        <v>601</v>
      </c>
      <c r="K273" s="228"/>
      <c r="L273" s="229"/>
      <c r="M273" s="227" t="s">
        <v>601</v>
      </c>
      <c r="N273" s="230"/>
      <c r="O273" s="57"/>
      <c r="P273" s="16"/>
      <c r="Q273" s="16"/>
      <c r="R273" s="344" t="s">
        <v>751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71">
        <v>138</v>
      </c>
      <c r="B274" s="195">
        <v>43439</v>
      </c>
      <c r="C274" s="195"/>
      <c r="D274" s="202" t="s">
        <v>330</v>
      </c>
      <c r="E274" s="199" t="s">
        <v>623</v>
      </c>
      <c r="F274" s="200">
        <v>259.5</v>
      </c>
      <c r="G274" s="199"/>
      <c r="H274" s="199"/>
      <c r="I274" s="226">
        <v>321</v>
      </c>
      <c r="J274" s="238" t="s">
        <v>601</v>
      </c>
      <c r="K274" s="228"/>
      <c r="L274" s="229"/>
      <c r="M274" s="227" t="s">
        <v>601</v>
      </c>
      <c r="N274" s="230"/>
      <c r="O274" s="16"/>
      <c r="P274" s="16"/>
      <c r="Q274" s="16"/>
      <c r="R274" s="342" t="s">
        <v>753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69">
        <v>139</v>
      </c>
      <c r="B275" s="164">
        <v>43439</v>
      </c>
      <c r="C275" s="164"/>
      <c r="D275" s="165" t="s">
        <v>775</v>
      </c>
      <c r="E275" s="166" t="s">
        <v>623</v>
      </c>
      <c r="F275" s="166">
        <v>715</v>
      </c>
      <c r="G275" s="166"/>
      <c r="H275" s="166">
        <v>445</v>
      </c>
      <c r="I275" s="186">
        <v>840</v>
      </c>
      <c r="J275" s="138" t="s">
        <v>2994</v>
      </c>
      <c r="K275" s="134">
        <f t="shared" ref="K275:K278" si="126">H275-F275</f>
        <v>-270</v>
      </c>
      <c r="L275" s="135">
        <f t="shared" ref="L275:L278" si="127">K275/F275</f>
        <v>-0.3776223776223776</v>
      </c>
      <c r="M275" s="136" t="s">
        <v>663</v>
      </c>
      <c r="N275" s="137">
        <v>43800</v>
      </c>
      <c r="O275" s="57"/>
      <c r="P275" s="16"/>
      <c r="Q275" s="16"/>
      <c r="R275" s="17" t="s">
        <v>751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6">
        <v>140</v>
      </c>
      <c r="B276" s="207">
        <v>43469</v>
      </c>
      <c r="C276" s="207"/>
      <c r="D276" s="155" t="s">
        <v>145</v>
      </c>
      <c r="E276" s="208" t="s">
        <v>623</v>
      </c>
      <c r="F276" s="208">
        <v>875</v>
      </c>
      <c r="G276" s="208"/>
      <c r="H276" s="208">
        <v>1165</v>
      </c>
      <c r="I276" s="232">
        <v>1185</v>
      </c>
      <c r="J276" s="141" t="s">
        <v>3489</v>
      </c>
      <c r="K276" s="128">
        <f t="shared" si="126"/>
        <v>290</v>
      </c>
      <c r="L276" s="129">
        <f t="shared" si="127"/>
        <v>0.33142857142857141</v>
      </c>
      <c r="M276" s="130" t="s">
        <v>599</v>
      </c>
      <c r="N276" s="362">
        <v>43847</v>
      </c>
      <c r="O276" s="57"/>
      <c r="P276" s="16"/>
      <c r="Q276" s="16"/>
      <c r="R276" s="17" t="s">
        <v>751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6">
        <v>141</v>
      </c>
      <c r="B277" s="207">
        <v>43559</v>
      </c>
      <c r="C277" s="207"/>
      <c r="D277" s="413" t="s">
        <v>345</v>
      </c>
      <c r="E277" s="208" t="s">
        <v>623</v>
      </c>
      <c r="F277" s="208">
        <f>387-14.63</f>
        <v>372.37</v>
      </c>
      <c r="G277" s="208"/>
      <c r="H277" s="208">
        <v>490</v>
      </c>
      <c r="I277" s="232">
        <v>490</v>
      </c>
      <c r="J277" s="141" t="s">
        <v>682</v>
      </c>
      <c r="K277" s="128">
        <f t="shared" si="126"/>
        <v>117.63</v>
      </c>
      <c r="L277" s="129">
        <f t="shared" si="127"/>
        <v>0.31589548030185027</v>
      </c>
      <c r="M277" s="130" t="s">
        <v>599</v>
      </c>
      <c r="N277" s="362">
        <v>43850</v>
      </c>
      <c r="O277" s="57"/>
      <c r="P277" s="16"/>
      <c r="Q277" s="16"/>
      <c r="R277" s="17" t="s">
        <v>751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69">
        <v>142</v>
      </c>
      <c r="B278" s="164">
        <v>43578</v>
      </c>
      <c r="C278" s="164"/>
      <c r="D278" s="165" t="s">
        <v>776</v>
      </c>
      <c r="E278" s="166" t="s">
        <v>600</v>
      </c>
      <c r="F278" s="166">
        <v>220</v>
      </c>
      <c r="G278" s="166"/>
      <c r="H278" s="166">
        <v>127.5</v>
      </c>
      <c r="I278" s="186">
        <v>284</v>
      </c>
      <c r="J278" s="384" t="s">
        <v>3483</v>
      </c>
      <c r="K278" s="134">
        <f t="shared" si="126"/>
        <v>-92.5</v>
      </c>
      <c r="L278" s="135">
        <f t="shared" si="127"/>
        <v>-0.42045454545454547</v>
      </c>
      <c r="M278" s="136" t="s">
        <v>663</v>
      </c>
      <c r="N278" s="137">
        <v>43896</v>
      </c>
      <c r="O278" s="57"/>
      <c r="P278" s="16"/>
      <c r="Q278" s="16"/>
      <c r="R278" s="17" t="s">
        <v>751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6">
        <v>143</v>
      </c>
      <c r="B279" s="207">
        <v>43622</v>
      </c>
      <c r="C279" s="207"/>
      <c r="D279" s="413" t="s">
        <v>496</v>
      </c>
      <c r="E279" s="208" t="s">
        <v>600</v>
      </c>
      <c r="F279" s="208">
        <v>332.8</v>
      </c>
      <c r="G279" s="208"/>
      <c r="H279" s="208">
        <v>405</v>
      </c>
      <c r="I279" s="232">
        <v>419</v>
      </c>
      <c r="J279" s="141" t="s">
        <v>3490</v>
      </c>
      <c r="K279" s="128">
        <f t="shared" ref="K279" si="128">H279-F279</f>
        <v>72.199999999999989</v>
      </c>
      <c r="L279" s="129">
        <f t="shared" ref="L279" si="129">K279/F279</f>
        <v>0.21694711538461534</v>
      </c>
      <c r="M279" s="130" t="s">
        <v>599</v>
      </c>
      <c r="N279" s="362">
        <v>43860</v>
      </c>
      <c r="O279" s="57"/>
      <c r="P279" s="16"/>
      <c r="Q279" s="16"/>
      <c r="R279" s="17" t="s">
        <v>751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144">
        <v>144</v>
      </c>
      <c r="B280" s="143">
        <v>43641</v>
      </c>
      <c r="C280" s="143"/>
      <c r="D280" s="144" t="s">
        <v>139</v>
      </c>
      <c r="E280" s="145" t="s">
        <v>623</v>
      </c>
      <c r="F280" s="146">
        <v>386</v>
      </c>
      <c r="G280" s="147"/>
      <c r="H280" s="147">
        <v>395</v>
      </c>
      <c r="I280" s="147">
        <v>452</v>
      </c>
      <c r="J280" s="170" t="s">
        <v>3405</v>
      </c>
      <c r="K280" s="171">
        <f t="shared" ref="K280" si="130">H280-F280</f>
        <v>9</v>
      </c>
      <c r="L280" s="172">
        <f t="shared" ref="L280" si="131">K280/F280</f>
        <v>2.3316062176165803E-2</v>
      </c>
      <c r="M280" s="173" t="s">
        <v>708</v>
      </c>
      <c r="N280" s="174">
        <v>43868</v>
      </c>
      <c r="O280" s="16"/>
      <c r="P280" s="16"/>
      <c r="Q280" s="16"/>
      <c r="R280" s="344" t="s">
        <v>751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72">
        <v>145</v>
      </c>
      <c r="B281" s="195">
        <v>43707</v>
      </c>
      <c r="C281" s="195"/>
      <c r="D281" s="202" t="s">
        <v>260</v>
      </c>
      <c r="E281" s="199" t="s">
        <v>623</v>
      </c>
      <c r="F281" s="199" t="s">
        <v>755</v>
      </c>
      <c r="G281" s="199"/>
      <c r="H281" s="199"/>
      <c r="I281" s="226">
        <v>190</v>
      </c>
      <c r="J281" s="238" t="s">
        <v>601</v>
      </c>
      <c r="K281" s="228"/>
      <c r="L281" s="229"/>
      <c r="M281" s="358" t="s">
        <v>601</v>
      </c>
      <c r="N281" s="230"/>
      <c r="O281" s="16"/>
      <c r="P281" s="16"/>
      <c r="Q281" s="16"/>
      <c r="R281" s="344" t="s">
        <v>751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6">
        <v>146</v>
      </c>
      <c r="B282" s="207">
        <v>43731</v>
      </c>
      <c r="C282" s="207"/>
      <c r="D282" s="155" t="s">
        <v>440</v>
      </c>
      <c r="E282" s="208" t="s">
        <v>623</v>
      </c>
      <c r="F282" s="208">
        <v>235</v>
      </c>
      <c r="G282" s="208"/>
      <c r="H282" s="208">
        <v>295</v>
      </c>
      <c r="I282" s="232">
        <v>296</v>
      </c>
      <c r="J282" s="141" t="s">
        <v>3147</v>
      </c>
      <c r="K282" s="128">
        <f t="shared" ref="K282" si="132">H282-F282</f>
        <v>60</v>
      </c>
      <c r="L282" s="129">
        <f t="shared" ref="L282" si="133">K282/F282</f>
        <v>0.25531914893617019</v>
      </c>
      <c r="M282" s="130" t="s">
        <v>599</v>
      </c>
      <c r="N282" s="362">
        <v>43844</v>
      </c>
      <c r="O282" s="57"/>
      <c r="P282" s="16"/>
      <c r="Q282" s="16"/>
      <c r="R282" s="17" t="s">
        <v>751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6">
        <v>147</v>
      </c>
      <c r="B283" s="207">
        <v>43752</v>
      </c>
      <c r="C283" s="207"/>
      <c r="D283" s="155" t="s">
        <v>2977</v>
      </c>
      <c r="E283" s="208" t="s">
        <v>623</v>
      </c>
      <c r="F283" s="208">
        <v>277.5</v>
      </c>
      <c r="G283" s="208"/>
      <c r="H283" s="208">
        <v>333</v>
      </c>
      <c r="I283" s="232">
        <v>333</v>
      </c>
      <c r="J283" s="141" t="s">
        <v>3148</v>
      </c>
      <c r="K283" s="128">
        <f t="shared" ref="K283" si="134">H283-F283</f>
        <v>55.5</v>
      </c>
      <c r="L283" s="129">
        <f t="shared" ref="L283" si="135">K283/F283</f>
        <v>0.2</v>
      </c>
      <c r="M283" s="130" t="s">
        <v>599</v>
      </c>
      <c r="N283" s="362">
        <v>43846</v>
      </c>
      <c r="O283" s="57"/>
      <c r="P283" s="16"/>
      <c r="Q283" s="16"/>
      <c r="R283" s="17" t="s">
        <v>753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6">
        <v>148</v>
      </c>
      <c r="B284" s="207">
        <v>43752</v>
      </c>
      <c r="C284" s="207"/>
      <c r="D284" s="155" t="s">
        <v>2976</v>
      </c>
      <c r="E284" s="208" t="s">
        <v>623</v>
      </c>
      <c r="F284" s="208">
        <v>930</v>
      </c>
      <c r="G284" s="208"/>
      <c r="H284" s="208">
        <v>1165</v>
      </c>
      <c r="I284" s="232">
        <v>1200</v>
      </c>
      <c r="J284" s="141" t="s">
        <v>3150</v>
      </c>
      <c r="K284" s="128">
        <f t="shared" ref="K284" si="136">H284-F284</f>
        <v>235</v>
      </c>
      <c r="L284" s="129">
        <f t="shared" ref="L284" si="137">K284/F284</f>
        <v>0.25268817204301075</v>
      </c>
      <c r="M284" s="130" t="s">
        <v>599</v>
      </c>
      <c r="N284" s="362">
        <v>43847</v>
      </c>
      <c r="O284" s="57"/>
      <c r="P284" s="16"/>
      <c r="Q284" s="16"/>
      <c r="R284" s="17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371">
        <v>149</v>
      </c>
      <c r="B285" s="347">
        <v>43753</v>
      </c>
      <c r="C285" s="212"/>
      <c r="D285" s="373" t="s">
        <v>2975</v>
      </c>
      <c r="E285" s="350" t="s">
        <v>623</v>
      </c>
      <c r="F285" s="353">
        <v>111</v>
      </c>
      <c r="G285" s="350"/>
      <c r="H285" s="350"/>
      <c r="I285" s="356">
        <v>141</v>
      </c>
      <c r="J285" s="238" t="s">
        <v>601</v>
      </c>
      <c r="K285" s="238"/>
      <c r="L285" s="123"/>
      <c r="M285" s="361" t="s">
        <v>601</v>
      </c>
      <c r="N285" s="240"/>
      <c r="O285" s="16"/>
      <c r="P285" s="16"/>
      <c r="Q285" s="16"/>
      <c r="R285" s="344" t="s">
        <v>751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6">
        <v>150</v>
      </c>
      <c r="B286" s="207">
        <v>43753</v>
      </c>
      <c r="C286" s="207"/>
      <c r="D286" s="155" t="s">
        <v>2974</v>
      </c>
      <c r="E286" s="208" t="s">
        <v>623</v>
      </c>
      <c r="F286" s="209">
        <v>296</v>
      </c>
      <c r="G286" s="208"/>
      <c r="H286" s="208">
        <v>370</v>
      </c>
      <c r="I286" s="232">
        <v>370</v>
      </c>
      <c r="J286" s="141" t="s">
        <v>682</v>
      </c>
      <c r="K286" s="128">
        <f t="shared" ref="K286" si="138">H286-F286</f>
        <v>74</v>
      </c>
      <c r="L286" s="129">
        <f t="shared" ref="L286" si="139">K286/F286</f>
        <v>0.25</v>
      </c>
      <c r="M286" s="130" t="s">
        <v>599</v>
      </c>
      <c r="N286" s="362">
        <v>43853</v>
      </c>
      <c r="O286" s="57"/>
      <c r="P286" s="16"/>
      <c r="Q286" s="16"/>
      <c r="R286" s="17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2">
        <v>151</v>
      </c>
      <c r="B287" s="211">
        <v>43754</v>
      </c>
      <c r="C287" s="211"/>
      <c r="D287" s="192" t="s">
        <v>2973</v>
      </c>
      <c r="E287" s="349" t="s">
        <v>623</v>
      </c>
      <c r="F287" s="352" t="s">
        <v>2939</v>
      </c>
      <c r="G287" s="349"/>
      <c r="H287" s="349"/>
      <c r="I287" s="355">
        <v>344</v>
      </c>
      <c r="J287" s="238" t="s">
        <v>601</v>
      </c>
      <c r="K287" s="241"/>
      <c r="L287" s="360"/>
      <c r="M287" s="343" t="s">
        <v>601</v>
      </c>
      <c r="N287" s="363"/>
      <c r="O287" s="16"/>
      <c r="P287" s="16"/>
      <c r="Q287" s="16"/>
      <c r="R287" s="344" t="s">
        <v>751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46">
        <v>152</v>
      </c>
      <c r="B288" s="212">
        <v>43832</v>
      </c>
      <c r="C288" s="212"/>
      <c r="D288" s="216" t="s">
        <v>2253</v>
      </c>
      <c r="E288" s="213" t="s">
        <v>623</v>
      </c>
      <c r="F288" s="214" t="s">
        <v>3135</v>
      </c>
      <c r="G288" s="213"/>
      <c r="H288" s="213"/>
      <c r="I288" s="237">
        <v>590</v>
      </c>
      <c r="J288" s="238" t="s">
        <v>601</v>
      </c>
      <c r="K288" s="238"/>
      <c r="L288" s="123"/>
      <c r="M288" s="343" t="s">
        <v>601</v>
      </c>
      <c r="N288" s="240"/>
      <c r="O288" s="16"/>
      <c r="P288" s="16"/>
      <c r="Q288" s="16"/>
      <c r="R288" s="344" t="s">
        <v>753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6">
        <v>153</v>
      </c>
      <c r="B289" s="207">
        <v>43966</v>
      </c>
      <c r="C289" s="207"/>
      <c r="D289" s="155" t="s">
        <v>65</v>
      </c>
      <c r="E289" s="208" t="s">
        <v>623</v>
      </c>
      <c r="F289" s="209">
        <v>67.5</v>
      </c>
      <c r="G289" s="208"/>
      <c r="H289" s="208">
        <v>86</v>
      </c>
      <c r="I289" s="232">
        <v>86</v>
      </c>
      <c r="J289" s="141" t="s">
        <v>3628</v>
      </c>
      <c r="K289" s="128">
        <f t="shared" ref="K289" si="140">H289-F289</f>
        <v>18.5</v>
      </c>
      <c r="L289" s="129">
        <f t="shared" ref="L289" si="141">K289/F289</f>
        <v>0.27407407407407408</v>
      </c>
      <c r="M289" s="130" t="s">
        <v>599</v>
      </c>
      <c r="N289" s="362">
        <v>44008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10">
        <v>154</v>
      </c>
      <c r="B290" s="3">
        <v>44035</v>
      </c>
      <c r="C290" s="212"/>
      <c r="D290" s="216" t="s">
        <v>495</v>
      </c>
      <c r="E290" s="213" t="s">
        <v>623</v>
      </c>
      <c r="F290" s="214" t="s">
        <v>3633</v>
      </c>
      <c r="G290" s="213"/>
      <c r="H290" s="213"/>
      <c r="I290" s="237">
        <v>296</v>
      </c>
      <c r="J290" s="238" t="s">
        <v>601</v>
      </c>
      <c r="K290" s="238"/>
      <c r="L290" s="123"/>
      <c r="M290" s="239"/>
      <c r="N290" s="240"/>
      <c r="O290" s="16"/>
      <c r="P290" s="16"/>
      <c r="Q290" s="16"/>
      <c r="R290" s="344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10"/>
      <c r="B291" s="212"/>
      <c r="C291" s="212"/>
      <c r="D291" s="216"/>
      <c r="E291" s="213"/>
      <c r="F291" s="214"/>
      <c r="G291" s="213"/>
      <c r="H291" s="213"/>
      <c r="I291" s="237"/>
      <c r="J291" s="238"/>
      <c r="K291" s="238"/>
      <c r="L291" s="123"/>
      <c r="M291" s="239"/>
      <c r="N291" s="240"/>
      <c r="O291" s="16"/>
      <c r="P291" s="16"/>
      <c r="Q291" s="16"/>
      <c r="R291" s="344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10"/>
      <c r="B292" s="212"/>
      <c r="C292" s="212"/>
      <c r="D292" s="216"/>
      <c r="E292" s="213"/>
      <c r="F292" s="214"/>
      <c r="G292" s="213"/>
      <c r="H292" s="213"/>
      <c r="I292" s="237"/>
      <c r="J292" s="238"/>
      <c r="K292" s="238"/>
      <c r="L292" s="123"/>
      <c r="M292" s="239"/>
      <c r="N292" s="240"/>
      <c r="O292" s="16"/>
      <c r="P292" s="16"/>
      <c r="Q292" s="16"/>
      <c r="R292" s="344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10"/>
      <c r="B293" s="212"/>
      <c r="C293" s="212"/>
      <c r="D293" s="216"/>
      <c r="E293" s="213"/>
      <c r="F293" s="214"/>
      <c r="G293" s="213"/>
      <c r="H293" s="213"/>
      <c r="I293" s="237"/>
      <c r="J293" s="238"/>
      <c r="K293" s="238"/>
      <c r="L293" s="123"/>
      <c r="M293" s="239"/>
      <c r="N293" s="240"/>
      <c r="O293" s="16"/>
      <c r="P293" s="16"/>
      <c r="Q293" s="16"/>
      <c r="R293" s="344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10"/>
      <c r="B294" s="212"/>
      <c r="C294" s="212"/>
      <c r="D294" s="216"/>
      <c r="E294" s="213"/>
      <c r="F294" s="214"/>
      <c r="G294" s="213"/>
      <c r="H294" s="213"/>
      <c r="I294" s="237"/>
      <c r="J294" s="238"/>
      <c r="K294" s="238"/>
      <c r="L294" s="123"/>
      <c r="M294" s="239"/>
      <c r="N294" s="240"/>
      <c r="O294" s="16"/>
      <c r="P294" s="16"/>
      <c r="Q294" s="16"/>
      <c r="R294" s="344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10"/>
      <c r="B295" s="212"/>
      <c r="C295" s="212"/>
      <c r="D295" s="216"/>
      <c r="E295" s="213"/>
      <c r="F295" s="214"/>
      <c r="G295" s="213"/>
      <c r="H295" s="213"/>
      <c r="I295" s="237"/>
      <c r="J295" s="238"/>
      <c r="K295" s="238"/>
      <c r="L295" s="123"/>
      <c r="M295" s="239"/>
      <c r="N295" s="240"/>
      <c r="O295" s="16"/>
      <c r="P295" s="16"/>
      <c r="Q295" s="16"/>
      <c r="R295" s="344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10"/>
      <c r="B296" s="212"/>
      <c r="C296" s="212"/>
      <c r="D296" s="216"/>
      <c r="E296" s="213"/>
      <c r="F296" s="214"/>
      <c r="G296" s="213"/>
      <c r="H296" s="213"/>
      <c r="I296" s="237"/>
      <c r="J296" s="238"/>
      <c r="K296" s="238"/>
      <c r="L296" s="123"/>
      <c r="M296" s="239"/>
      <c r="N296" s="240"/>
      <c r="O296" s="16"/>
      <c r="P296" s="16"/>
      <c r="Q296" s="16"/>
      <c r="R296" s="344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10"/>
      <c r="B297" s="212"/>
      <c r="C297" s="212"/>
      <c r="D297" s="216"/>
      <c r="E297" s="213"/>
      <c r="F297" s="214"/>
      <c r="G297" s="213"/>
      <c r="H297" s="213"/>
      <c r="I297" s="237"/>
      <c r="J297" s="238"/>
      <c r="K297" s="238"/>
      <c r="L297" s="123"/>
      <c r="M297" s="239"/>
      <c r="N297" s="240"/>
      <c r="O297" s="16"/>
      <c r="P297" s="16"/>
      <c r="Q297" s="16"/>
      <c r="R297" s="344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10"/>
      <c r="B298" s="212"/>
      <c r="C298" s="212"/>
      <c r="D298" s="216"/>
      <c r="E298" s="213"/>
      <c r="F298" s="214"/>
      <c r="G298" s="213"/>
      <c r="H298" s="213"/>
      <c r="I298" s="237"/>
      <c r="J298" s="238"/>
      <c r="K298" s="238"/>
      <c r="L298" s="123"/>
      <c r="M298" s="239"/>
      <c r="N298" s="240"/>
      <c r="O298" s="16"/>
      <c r="P298" s="16"/>
      <c r="R298" s="344"/>
    </row>
    <row r="299" spans="1:26">
      <c r="A299" s="210"/>
      <c r="B299" s="212"/>
      <c r="C299" s="212"/>
      <c r="D299" s="216"/>
      <c r="E299" s="213"/>
      <c r="F299" s="214"/>
      <c r="G299" s="213"/>
      <c r="H299" s="213"/>
      <c r="I299" s="237"/>
      <c r="J299" s="238"/>
      <c r="K299" s="238"/>
      <c r="L299" s="123"/>
      <c r="M299" s="239"/>
      <c r="N299" s="240"/>
      <c r="O299" s="16"/>
      <c r="P299" s="16"/>
      <c r="R299" s="344"/>
    </row>
    <row r="300" spans="1:26">
      <c r="A300" s="210"/>
      <c r="B300" s="212"/>
      <c r="C300" s="212"/>
      <c r="D300" s="216"/>
      <c r="E300" s="213"/>
      <c r="F300" s="214"/>
      <c r="G300" s="213"/>
      <c r="H300" s="213"/>
      <c r="I300" s="237"/>
      <c r="J300" s="238"/>
      <c r="K300" s="238"/>
      <c r="L300" s="123"/>
      <c r="M300" s="239"/>
      <c r="N300" s="240"/>
      <c r="O300" s="16"/>
      <c r="P300" s="16"/>
      <c r="R300" s="344"/>
    </row>
    <row r="301" spans="1:26">
      <c r="A301" s="210"/>
      <c r="B301" s="212"/>
      <c r="C301" s="212"/>
      <c r="D301" s="216"/>
      <c r="E301" s="213"/>
      <c r="F301" s="214"/>
      <c r="G301" s="213"/>
      <c r="H301" s="213"/>
      <c r="I301" s="237"/>
      <c r="J301" s="238"/>
      <c r="K301" s="238"/>
      <c r="L301" s="123"/>
      <c r="M301" s="239"/>
      <c r="N301" s="240"/>
      <c r="O301" s="16"/>
      <c r="P301" s="16"/>
      <c r="R301" s="344"/>
    </row>
    <row r="302" spans="1:26">
      <c r="A302" s="210"/>
      <c r="B302" s="200" t="s">
        <v>2980</v>
      </c>
      <c r="O302" s="16"/>
      <c r="P302" s="16"/>
      <c r="R302" s="344"/>
    </row>
    <row r="303" spans="1:26">
      <c r="R303" s="242"/>
    </row>
    <row r="304" spans="1:26">
      <c r="R304" s="242"/>
    </row>
    <row r="305" spans="1:18">
      <c r="R305" s="242"/>
    </row>
    <row r="306" spans="1:18">
      <c r="R306" s="242"/>
    </row>
    <row r="307" spans="1:18">
      <c r="R307" s="242"/>
    </row>
    <row r="308" spans="1:18">
      <c r="R308" s="242"/>
    </row>
    <row r="309" spans="1:18">
      <c r="R309" s="242"/>
    </row>
    <row r="310" spans="1:18">
      <c r="R310" s="242"/>
    </row>
    <row r="311" spans="1:18">
      <c r="R311" s="242"/>
    </row>
    <row r="312" spans="1:18">
      <c r="R312" s="242"/>
    </row>
    <row r="313" spans="1:18">
      <c r="R313" s="242"/>
    </row>
    <row r="319" spans="1:18">
      <c r="A319" s="217"/>
    </row>
    <row r="320" spans="1:18">
      <c r="A320" s="217"/>
    </row>
    <row r="321" spans="1:1">
      <c r="A321" s="213"/>
    </row>
  </sheetData>
  <autoFilter ref="R1:R321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2020-09-18T03:01:45Z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