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definedNames>
    <definedName name="_xlnm._FilterDatabase" localSheetId="5" hidden="1">'Call Tracker (Equity)'!$A$64:$B$275</definedName>
  </definedNames>
  <calcPr calcId="162913"/>
</workbook>
</file>

<file path=xl/calcChain.xml><?xml version="1.0" encoding="utf-8"?>
<calcChain xmlns="http://schemas.openxmlformats.org/spreadsheetml/2006/main">
  <c r="L31" i="6" l="1"/>
  <c r="K31" i="6"/>
  <c r="M31" i="6" s="1"/>
  <c r="L32" i="6"/>
  <c r="K32" i="6"/>
  <c r="M32" i="6" s="1"/>
  <c r="K259" i="6"/>
  <c r="L259" i="6" s="1"/>
  <c r="K277" i="6"/>
  <c r="L277" i="6" s="1"/>
  <c r="P33" i="6"/>
  <c r="K14" i="7"/>
  <c r="K13" i="7"/>
  <c r="K12" i="7"/>
  <c r="M12" i="7" s="1"/>
  <c r="K11" i="7"/>
  <c r="M11" i="7" s="1"/>
  <c r="K10" i="7"/>
  <c r="M10" i="7" s="1"/>
  <c r="L15" i="6" l="1"/>
  <c r="K15" i="6"/>
  <c r="M15" i="6" s="1"/>
  <c r="L29" i="6"/>
  <c r="K29" i="6"/>
  <c r="P57" i="6"/>
  <c r="M29" i="6" l="1"/>
  <c r="K268" i="6"/>
  <c r="L268" i="6" s="1"/>
  <c r="L22" i="6"/>
  <c r="K22" i="6"/>
  <c r="P30" i="6"/>
  <c r="M22" i="6" l="1"/>
  <c r="P28" i="6"/>
  <c r="L13" i="6"/>
  <c r="K13" i="6"/>
  <c r="M13" i="6" s="1"/>
  <c r="P27" i="6"/>
  <c r="L24" i="6"/>
  <c r="K24" i="6"/>
  <c r="P26" i="6"/>
  <c r="M24" i="6" l="1"/>
  <c r="L20" i="6"/>
  <c r="K20" i="6"/>
  <c r="M20" i="6" s="1"/>
  <c r="L19" i="6"/>
  <c r="K19" i="6"/>
  <c r="P25" i="6"/>
  <c r="P23" i="6"/>
  <c r="M19" i="6" l="1"/>
  <c r="L12" i="6"/>
  <c r="K12" i="6"/>
  <c r="L10" i="6"/>
  <c r="K10" i="6"/>
  <c r="M10" i="6" l="1"/>
  <c r="M12" i="6"/>
  <c r="P18" i="6"/>
  <c r="P14" i="6"/>
  <c r="L17" i="6" l="1"/>
  <c r="K17" i="6"/>
  <c r="L21" i="6"/>
  <c r="K21" i="6"/>
  <c r="M21" i="6" s="1"/>
  <c r="M17" i="6" l="1"/>
  <c r="L16" i="6"/>
  <c r="K16" i="6"/>
  <c r="M16" i="6" l="1"/>
  <c r="P56" i="6"/>
  <c r="K11" i="6"/>
  <c r="L11" i="6"/>
  <c r="M11" i="6" l="1"/>
  <c r="K280" i="6" l="1"/>
  <c r="L280" i="6" s="1"/>
  <c r="K278" i="6" l="1"/>
  <c r="L278" i="6" s="1"/>
  <c r="K264" i="6" l="1"/>
  <c r="L264" i="6" s="1"/>
  <c r="K279" i="6" l="1"/>
  <c r="L279" i="6" s="1"/>
  <c r="K276" i="6" l="1"/>
  <c r="L276" i="6" s="1"/>
  <c r="K253" i="6" l="1"/>
  <c r="L253" i="6" s="1"/>
  <c r="K274" i="6" l="1"/>
  <c r="L274" i="6" s="1"/>
  <c r="K275" i="6" l="1"/>
  <c r="L275" i="6" s="1"/>
  <c r="K241" i="6" l="1"/>
  <c r="L241" i="6" s="1"/>
  <c r="K260" i="6" l="1"/>
  <c r="L260" i="6" s="1"/>
  <c r="K266" i="6" l="1"/>
  <c r="L266" i="6" s="1"/>
  <c r="K272" i="6" l="1"/>
  <c r="L272" i="6" s="1"/>
  <c r="P55" i="6" l="1"/>
  <c r="K251" i="6" l="1"/>
  <c r="L251" i="6" s="1"/>
  <c r="K261" i="6" l="1"/>
  <c r="L261" i="6" s="1"/>
  <c r="K267" i="6" l="1"/>
  <c r="L267" i="6" s="1"/>
  <c r="K235" i="6" l="1"/>
  <c r="L235" i="6" s="1"/>
  <c r="K236" i="6" l="1"/>
  <c r="L236" i="6" s="1"/>
  <c r="K262" i="6" l="1"/>
  <c r="L262" i="6" s="1"/>
  <c r="K254" i="6" l="1"/>
  <c r="L254" i="6" s="1"/>
  <c r="K258" i="6" l="1"/>
  <c r="L258" i="6" s="1"/>
  <c r="K263" i="6" l="1"/>
  <c r="L263" i="6" s="1"/>
  <c r="K255" i="6" l="1"/>
  <c r="L255" i="6" s="1"/>
  <c r="K249" i="6"/>
  <c r="L249" i="6" s="1"/>
  <c r="K257" i="6" l="1"/>
  <c r="L257" i="6" s="1"/>
  <c r="K245" i="6" l="1"/>
  <c r="L245" i="6" s="1"/>
  <c r="K246" i="6" l="1"/>
  <c r="L246" i="6" s="1"/>
  <c r="K239" i="6"/>
  <c r="L239" i="6" s="1"/>
  <c r="K256" i="6" l="1"/>
  <c r="L256" i="6" s="1"/>
  <c r="K250" i="6"/>
  <c r="L250" i="6" s="1"/>
  <c r="K252" i="6" l="1"/>
  <c r="L252" i="6" s="1"/>
  <c r="L6" i="2" l="1"/>
  <c r="K6" i="3"/>
  <c r="D7" i="5" l="1"/>
  <c r="M7" i="6"/>
  <c r="K247" i="6" l="1"/>
  <c r="L247" i="6" s="1"/>
  <c r="K244" i="6" l="1"/>
  <c r="L244" i="6" s="1"/>
  <c r="K248" i="6" l="1"/>
  <c r="L248" i="6" s="1"/>
  <c r="K243" i="6"/>
  <c r="L243" i="6" s="1"/>
  <c r="K242" i="6"/>
  <c r="L242" i="6" s="1"/>
  <c r="K240" i="6"/>
  <c r="L240" i="6" s="1"/>
  <c r="H238" i="6"/>
  <c r="K238" i="6" s="1"/>
  <c r="L238" i="6" s="1"/>
  <c r="K237" i="6"/>
  <c r="L237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F206" i="6"/>
  <c r="K206" i="6" s="1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F200" i="6"/>
  <c r="K200" i="6" s="1"/>
  <c r="L200" i="6" s="1"/>
  <c r="F199" i="6"/>
  <c r="K199" i="6" s="1"/>
  <c r="L199" i="6" s="1"/>
  <c r="K198" i="6"/>
  <c r="L198" i="6" s="1"/>
  <c r="F197" i="6"/>
  <c r="K197" i="6" s="1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1" i="6"/>
  <c r="L181" i="6" s="1"/>
  <c r="K179" i="6"/>
  <c r="L179" i="6" s="1"/>
  <c r="K178" i="6"/>
  <c r="L178" i="6" s="1"/>
  <c r="F177" i="6"/>
  <c r="K177" i="6" s="1"/>
  <c r="L177" i="6" s="1"/>
  <c r="K176" i="6"/>
  <c r="L176" i="6" s="1"/>
  <c r="K173" i="6"/>
  <c r="L173" i="6" s="1"/>
  <c r="K172" i="6"/>
  <c r="L172" i="6" s="1"/>
  <c r="K171" i="6"/>
  <c r="L171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1" i="6"/>
  <c r="L151" i="6" s="1"/>
  <c r="K149" i="6"/>
  <c r="L149" i="6" s="1"/>
  <c r="K147" i="6"/>
  <c r="L147" i="6" s="1"/>
  <c r="K145" i="6"/>
  <c r="L145" i="6" s="1"/>
  <c r="K144" i="6"/>
  <c r="L144" i="6" s="1"/>
  <c r="K143" i="6"/>
  <c r="L143" i="6" s="1"/>
  <c r="K141" i="6"/>
  <c r="L141" i="6" s="1"/>
  <c r="K140" i="6"/>
  <c r="L140" i="6" s="1"/>
  <c r="K139" i="6"/>
  <c r="L139" i="6" s="1"/>
  <c r="K138" i="6"/>
  <c r="K137" i="6"/>
  <c r="L137" i="6" s="1"/>
  <c r="K136" i="6"/>
  <c r="L136" i="6" s="1"/>
  <c r="K134" i="6"/>
  <c r="L134" i="6" s="1"/>
  <c r="K133" i="6"/>
  <c r="L133" i="6" s="1"/>
  <c r="K132" i="6"/>
  <c r="L132" i="6" s="1"/>
  <c r="K131" i="6"/>
  <c r="L131" i="6" s="1"/>
  <c r="K130" i="6"/>
  <c r="L130" i="6" s="1"/>
  <c r="F129" i="6"/>
  <c r="K129" i="6" s="1"/>
  <c r="L129" i="6" s="1"/>
  <c r="H128" i="6"/>
  <c r="K128" i="6" s="1"/>
  <c r="L128" i="6" s="1"/>
  <c r="K125" i="6"/>
  <c r="L125" i="6" s="1"/>
  <c r="K124" i="6"/>
  <c r="L124" i="6" s="1"/>
  <c r="K123" i="6"/>
  <c r="L123" i="6" s="1"/>
  <c r="K122" i="6"/>
  <c r="L122" i="6" s="1"/>
  <c r="K121" i="6"/>
  <c r="L121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H94" i="6"/>
  <c r="K94" i="6" s="1"/>
  <c r="L94" i="6" s="1"/>
  <c r="F93" i="6"/>
  <c r="K93" i="6" s="1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" i="4"/>
</calcChain>
</file>

<file path=xl/sharedStrings.xml><?xml version="1.0" encoding="utf-8"?>
<sst xmlns="http://schemas.openxmlformats.org/spreadsheetml/2006/main" count="3717" uniqueCount="1250">
  <si>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</si>
  <si>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</si>
  <si>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</si>
  <si>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</si>
  <si>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</si>
  <si>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</si>
  <si>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</si>
  <si>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</si>
  <si>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</si>
  <si>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</si>
  <si>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</si>
  <si>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</si>
  <si>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</si>
  <si>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</si>
  <si>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</si>
  <si>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</si>
  <si>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</si>
  <si>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</si>
  <si>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</si>
  <si>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</si>
  <si>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</si>
  <si>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</si>
  <si>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</si>
  <si>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</si>
  <si>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</si>
  <si>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</si>
  <si>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</si>
  <si>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</si>
  <si>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</si>
  <si>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</si>
  <si>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</si>
  <si>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</si>
  <si>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</si>
  <si>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</si>
  <si>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</si>
  <si>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</si>
  <si>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</si>
  <si>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</si>
  <si>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</si>
  <si>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</si>
  <si>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</si>
  <si>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</si>
  <si>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</si>
  <si>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</si>
  <si>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</si>
  <si>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</si>
  <si>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</si>
  <si>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</si>
  <si>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</si>
  <si>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</si>
  <si>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</si>
  <si>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</si>
  <si>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</si>
  <si>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</si>
  <si>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</si>
  <si>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</si>
  <si>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</si>
  <si>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</si>
  <si>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</si>
  <si>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</si>
  <si>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</si>
  <si>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</si>
  <si>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</si>
  <si>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</si>
  <si>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</si>
  <si>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</si>
  <si>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</si>
  <si>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</si>
  <si>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</si>
  <si>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</si>
  <si>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</si>
  <si>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</si>
  <si>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</si>
  <si>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</si>
  <si>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</si>
  <si>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</si>
  <si>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</si>
  <si>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</si>
  <si>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</si>
  <si>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</si>
  <si>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</si>
  <si>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</si>
  <si>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</si>
  <si>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</si>
  <si>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</si>
  <si>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</si>
  <si>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</si>
  <si>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</si>
  <si>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</si>
  <si>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</si>
  <si>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</si>
  <si>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</si>
  <si>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</si>
  <si>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</si>
  <si>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</si>
  <si>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</si>
  <si>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</si>
  <si>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</si>
  <si>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</si>
  <si>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</si>
  <si>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</si>
  <si>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</si>
  <si>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</si>
  <si>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</si>
  <si>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</si>
  <si>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</si>
  <si>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</si>
  <si>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</si>
  <si>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</si>
  <si>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</si>
  <si>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</si>
  <si>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</si>
  <si>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</si>
  <si>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</si>
  <si>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</si>
  <si>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</si>
  <si>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</si>
  <si>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</si>
  <si>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</si>
  <si>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</si>
  <si>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</si>
  <si>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</si>
  <si>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</si>
  <si>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</si>
  <si>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</si>
  <si>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</si>
  <si>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</si>
  <si>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</si>
  <si>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</si>
  <si>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</si>
  <si>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</si>
  <si>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</si>
  <si>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</si>
  <si>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</si>
  <si>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</si>
  <si>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</si>
  <si>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</si>
  <si>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</si>
  <si>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</si>
  <si>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</si>
  <si>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</si>
  <si>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</si>
  <si>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</si>
  <si>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</si>
  <si>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</si>
  <si>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</si>
  <si>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</si>
  <si>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</si>
  <si>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</si>
  <si>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</si>
  <si>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</si>
  <si>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</si>
  <si>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</si>
  <si>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</si>
  <si>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</si>
  <si>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</si>
  <si>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</si>
  <si>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</si>
  <si>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</si>
  <si>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</si>
  <si>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</si>
  <si>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</si>
  <si>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</si>
  <si>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</si>
  <si>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</si>
  <si>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</si>
  <si>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</si>
  <si>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</si>
  <si>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</si>
  <si>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</si>
  <si>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</si>
  <si>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</si>
  <si>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</si>
  <si>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</si>
  <si>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</si>
  <si>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</si>
  <si>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</si>
  <si>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</si>
  <si>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</si>
  <si>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</si>
  <si>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</si>
  <si>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</si>
  <si>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</si>
  <si>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</si>
  <si>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</si>
  <si>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</si>
  <si>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</si>
  <si>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</si>
  <si>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</si>
  <si>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</si>
  <si>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</si>
  <si>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</si>
  <si>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</si>
  <si>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</si>
  <si>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</si>
  <si>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</si>
  <si>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</si>
  <si>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</si>
  <si>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</si>
  <si>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</si>
  <si>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</si>
  <si>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</si>
  <si>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</si>
  <si>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</si>
  <si>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</si>
  <si>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</si>
  <si>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</si>
  <si>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</si>
  <si>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</si>
  <si>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</si>
  <si>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</si>
  <si>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</si>
  <si>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</si>
  <si>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</si>
  <si>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</si>
  <si>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</si>
  <si>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</si>
  <si>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</si>
  <si>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</si>
  <si>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</si>
  <si>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</si>
  <si>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</si>
  <si>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</si>
  <si>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</si>
  <si>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</si>
  <si>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</si>
  <si>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</si>
  <si>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</si>
  <si>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</si>
  <si>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</si>
  <si>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</si>
  <si>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</si>
  <si>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</si>
  <si>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</si>
  <si>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</si>
  <si>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</si>
  <si>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</si>
  <si>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</si>
  <si>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</si>
  <si>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</si>
  <si>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</si>
  <si>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</si>
  <si>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</si>
  <si>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</si>
  <si>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</si>
  <si>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</si>
  <si>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</si>
  <si>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</si>
  <si>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</si>
  <si>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</si>
  <si>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</si>
  <si>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</si>
  <si>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</si>
  <si>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</si>
  <si>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</si>
  <si>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</si>
  <si>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</si>
  <si>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</si>
  <si>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</si>
  <si>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</si>
  <si>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</si>
  <si>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</si>
  <si>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</si>
  <si>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</si>
  <si>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</si>
  <si>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</si>
  <si>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</si>
  <si>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</si>
  <si>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</si>
  <si>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</si>
  <si>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</si>
  <si>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</si>
  <si>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</si>
  <si>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</si>
  <si>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</si>
  <si>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</si>
  <si>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</si>
  <si>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</si>
  <si>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</si>
  <si>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</si>
  <si>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</si>
  <si>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</si>
  <si>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</si>
  <si>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</si>
  <si>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</si>
  <si>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</si>
  <si>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</si>
  <si>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</si>
  <si>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</si>
  <si>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</si>
  <si>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</si>
  <si>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</si>
  <si>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</si>
  <si>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</si>
  <si>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</si>
  <si>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</si>
  <si>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</si>
  <si>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</si>
  <si>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</si>
  <si>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</si>
  <si>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</si>
  <si>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</si>
  <si>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</si>
  <si>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</si>
  <si>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</si>
  <si>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</si>
  <si>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</si>
  <si>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</si>
  <si>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</si>
  <si>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</si>
  <si>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</si>
  <si>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</si>
  <si>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</si>
  <si>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</si>
  <si>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</si>
  <si>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</si>
  <si>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</si>
  <si>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</si>
  <si>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</si>
  <si>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</si>
  <si>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</si>
  <si>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</si>
  <si>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</si>
  <si>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</si>
  <si>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</si>
  <si>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</si>
  <si>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</si>
  <si>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</si>
  <si>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</si>
  <si>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</si>
  <si>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</si>
  <si>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</si>
  <si>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</si>
  <si>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</si>
  <si>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</si>
  <si>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</si>
  <si>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</si>
  <si>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</si>
  <si>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</si>
  <si>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</si>
  <si>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</si>
  <si>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</si>
  <si>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</si>
  <si>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</si>
  <si>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</si>
  <si>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</si>
  <si>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</si>
  <si>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</si>
  <si>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</si>
  <si>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</si>
  <si>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</si>
  <si>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</si>
  <si>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</si>
  <si>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</si>
  <si>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</si>
  <si>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</si>
  <si>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</si>
  <si>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</si>
  <si>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</si>
  <si>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</si>
  <si>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</si>
  <si>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</si>
  <si>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</si>
  <si>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</si>
  <si>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</si>
  <si>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</si>
  <si>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</si>
  <si>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</si>
  <si>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</si>
  <si>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</si>
  <si>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</si>
  <si>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</si>
  <si>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</si>
  <si>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</si>
  <si>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</si>
  <si>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</si>
  <si>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</si>
  <si>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</si>
  <si>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</si>
  <si>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</si>
  <si>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</si>
  <si>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</si>
  <si>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</si>
  <si>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</si>
  <si>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</si>
  <si>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</si>
  <si>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</si>
  <si>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</si>
  <si>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</si>
  <si>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</si>
  <si>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</si>
  <si>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</si>
  <si>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</si>
  <si>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</si>
  <si>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</si>
  <si>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</si>
  <si>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</si>
  <si>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</si>
  <si>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</si>
  <si>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</si>
  <si>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</si>
  <si>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</si>
  <si>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</si>
  <si>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</si>
  <si>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</si>
  <si>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</si>
  <si>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</si>
  <si>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</si>
  <si>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</si>
  <si>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</si>
  <si>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</si>
  <si>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</si>
  <si>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</si>
  <si>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</si>
  <si>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</si>
  <si>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</si>
  <si>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</si>
  <si>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</si>
  <si>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</si>
  <si>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</si>
  <si>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</si>
  <si>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</si>
  <si>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</si>
  <si>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</si>
  <si>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</si>
  <si>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</si>
  <si>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</si>
  <si>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</si>
  <si>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</si>
  <si>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</si>
  <si>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</si>
  <si>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</si>
  <si>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</si>
  <si>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</si>
  <si>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</si>
  <si>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</si>
  <si>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</si>
  <si>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</si>
  <si>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</si>
  <si>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</si>
  <si>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</si>
  <si>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</si>
  <si>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</si>
  <si>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</si>
  <si>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</si>
  <si>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</si>
  <si>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</si>
  <si>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</si>
  <si>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</si>
  <si>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</si>
  <si>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</si>
  <si>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</si>
  <si>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</si>
  <si>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</si>
  <si>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</si>
  <si>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</si>
  <si>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</si>
  <si>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</si>
  <si>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</si>
  <si>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</si>
  <si>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</si>
  <si>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</si>
  <si>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</si>
  <si>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</si>
  <si>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</si>
  <si>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</si>
  <si>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</si>
  <si>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</si>
  <si>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</si>
  <si>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</si>
  <si>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</si>
  <si>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</si>
  <si>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</si>
  <si>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</si>
  <si>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</si>
  <si>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</si>
  <si>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</si>
  <si>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</si>
  <si>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</si>
  <si>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</si>
  <si>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</si>
  <si>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</si>
  <si>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</si>
  <si>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</si>
  <si>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</si>
  <si>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</si>
  <si>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</si>
  <si>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</si>
  <si>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</si>
  <si>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</si>
  <si>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</si>
  <si>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</si>
  <si>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</si>
  <si>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</si>
  <si>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</si>
  <si>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</si>
  <si>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</si>
  <si>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</si>
  <si>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</si>
  <si>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</si>
  <si>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</si>
  <si>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</si>
  <si>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</si>
  <si>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</si>
  <si>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</si>
  <si>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</si>
  <si>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</si>
  <si>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</si>
  <si>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</si>
  <si>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</si>
  <si>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</si>
  <si>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</si>
  <si>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</si>
  <si>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</si>
  <si>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</si>
  <si>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</si>
  <si>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</si>
  <si>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</si>
  <si>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</si>
  <si>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</si>
  <si>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</si>
  <si>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</si>
  <si>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</si>
  <si>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</si>
  <si>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</si>
  <si>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</si>
  <si>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</si>
  <si>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</si>
  <si>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</si>
  <si>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</si>
  <si>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</si>
  <si>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</si>
  <si>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</si>
  <si>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</si>
  <si>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</si>
  <si>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</si>
  <si>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</si>
  <si>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</si>
  <si>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</si>
  <si>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</si>
  <si>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</si>
  <si>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</si>
  <si>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</si>
  <si>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</si>
  <si>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</si>
  <si>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</si>
  <si>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</si>
  <si>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</si>
  <si>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</si>
  <si>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</si>
  <si>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</si>
  <si>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</si>
  <si>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</si>
  <si>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</si>
  <si>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</si>
  <si>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</si>
  <si>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</si>
  <si>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</si>
  <si>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</si>
  <si>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</si>
  <si>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</si>
  <si>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</si>
  <si>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</si>
  <si>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</si>
  <si>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</si>
  <si>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</si>
  <si>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</si>
  <si>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</si>
  <si>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</si>
  <si>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</si>
  <si>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</si>
  <si>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</si>
  <si>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</si>
  <si>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</si>
  <si>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</si>
  <si>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</si>
  <si>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</si>
  <si>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</si>
  <si>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</si>
  <si>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</si>
  <si>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</si>
  <si>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</si>
  <si>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</si>
  <si>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</si>
  <si>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</si>
  <si>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</si>
  <si>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</si>
  <si>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</si>
  <si>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</si>
  <si>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</si>
  <si>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</si>
  <si>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</si>
  <si>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</si>
  <si>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</si>
  <si>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</si>
  <si>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</si>
  <si>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</si>
  <si>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</si>
  <si>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</si>
  <si>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</si>
  <si>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</si>
  <si>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</si>
  <si>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</si>
  <si>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</si>
  <si>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</si>
  <si>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</si>
  <si>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</si>
  <si>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</si>
  <si>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</si>
  <si>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</si>
  <si>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</si>
  <si>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</si>
  <si>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</si>
  <si>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</si>
  <si>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</si>
  <si>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</si>
  <si>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</si>
  <si>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</si>
  <si>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</si>
  <si>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</si>
  <si>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</si>
  <si>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</si>
  <si>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</si>
  <si>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</si>
  <si>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</si>
  <si>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</si>
  <si>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</si>
  <si>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</si>
  <si>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</si>
  <si>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</si>
  <si>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</si>
  <si>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</si>
  <si>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</si>
  <si>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</si>
  <si>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</si>
  <si>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</si>
  <si>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</si>
  <si>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</si>
  <si>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</si>
  <si>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</si>
  <si>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</si>
  <si>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</si>
  <si>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</si>
  <si>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</si>
  <si>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</si>
  <si>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</si>
  <si>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</si>
  <si>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</si>
  <si>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</si>
  <si>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</si>
  <si>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</si>
  <si>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</si>
  <si>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</si>
  <si>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</si>
  <si>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</si>
  <si>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</si>
  <si>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</si>
  <si>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</si>
  <si>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</si>
  <si>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</si>
  <si>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</si>
  <si>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</si>
  <si>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</si>
  <si>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</si>
  <si>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</si>
  <si>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</si>
  <si>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</si>
  <si>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</si>
  <si>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</si>
  <si>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</si>
  <si>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</si>
  <si>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</si>
  <si>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</si>
  <si>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</si>
  <si>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</si>
  <si>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</si>
  <si>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</si>
  <si>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</si>
  <si>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</si>
  <si>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</si>
  <si>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</si>
  <si>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</si>
  <si>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</si>
  <si>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</si>
  <si>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</si>
  <si>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</si>
  <si>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</si>
  <si>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</si>
  <si>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</si>
  <si>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</si>
  <si>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</si>
  <si>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</si>
  <si>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</si>
  <si>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</si>
  <si>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</si>
  <si>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</si>
  <si>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</si>
  <si>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</si>
  <si>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</si>
  <si>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</si>
  <si>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</si>
  <si>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</si>
  <si>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</si>
  <si>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</si>
  <si>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</si>
  <si>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</si>
  <si>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</si>
  <si>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</si>
  <si>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</si>
  <si>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</si>
  <si>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</si>
  <si>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</si>
  <si>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</si>
  <si>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</si>
  <si>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</si>
  <si>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</si>
  <si>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</si>
  <si>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</si>
  <si>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</si>
  <si>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</si>
  <si>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</si>
  <si>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</si>
  <si>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</si>
  <si>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</si>
  <si>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</si>
  <si>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</si>
  <si>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</si>
  <si>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</si>
  <si>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</si>
  <si>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</si>
  <si>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</si>
  <si>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</si>
  <si>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</si>
  <si>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</si>
  <si>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</si>
  <si>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</si>
  <si>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</si>
  <si>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</si>
  <si>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</si>
  <si>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</si>
  <si>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</si>
  <si>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</si>
  <si>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</si>
  <si>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</si>
  <si>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</si>
  <si>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</si>
  <si>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</si>
  <si>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</si>
  <si>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</si>
  <si>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</si>
  <si>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</si>
  <si>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</si>
  <si>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</si>
  <si>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</si>
  <si>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</si>
  <si>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</si>
  <si>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</si>
  <si>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</si>
  <si>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</si>
  <si>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</si>
  <si>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</si>
  <si>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</si>
  <si>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</si>
  <si>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</si>
  <si>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</si>
  <si>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</si>
  <si>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</si>
  <si>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</si>
  <si>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</si>
  <si>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</si>
  <si>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</si>
  <si>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</si>
  <si>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</si>
  <si>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</si>
  <si>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</si>
  <si>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</si>
  <si>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</si>
  <si>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</si>
  <si>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</si>
  <si>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</si>
  <si>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</si>
  <si>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</si>
  <si>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</si>
  <si>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</si>
  <si>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</si>
  <si>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</si>
  <si>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</si>
  <si>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</si>
  <si>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</si>
  <si>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</si>
  <si>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</si>
  <si>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</si>
  <si>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</si>
  <si>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</si>
  <si>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</si>
  <si>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</si>
  <si>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</si>
  <si>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</si>
  <si>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</si>
  <si>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</si>
  <si>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</si>
  <si>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</si>
  <si>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</si>
  <si>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</si>
  <si>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</si>
  <si>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</si>
  <si>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</si>
  <si>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</si>
  <si>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</si>
  <si>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</si>
  <si>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</si>
  <si>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</si>
  <si>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</si>
  <si>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</si>
  <si>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</si>
  <si>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</si>
  <si>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</si>
  <si>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</si>
  <si>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</si>
  <si>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</si>
  <si>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</si>
  <si>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</si>
  <si>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</si>
  <si>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</si>
  <si>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</si>
  <si>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</si>
  <si>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</si>
  <si>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</si>
  <si>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</si>
  <si>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</si>
  <si>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</si>
  <si>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</si>
  <si>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</si>
  <si>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</si>
  <si>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</si>
  <si>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</si>
  <si>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</si>
  <si>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</si>
  <si>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</si>
  <si>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</si>
  <si>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Accu &lt;&gt;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</si>
  <si>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</si>
  <si>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</si>
  <si>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</si>
  <si>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</si>
  <si>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</si>
  <si>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</si>
  <si>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</si>
  <si>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</si>
  <si>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</si>
  <si>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</si>
  <si>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</si>
  <si>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</si>
  <si>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</si>
  <si>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</si>
  <si>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</si>
  <si>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</si>
  <si>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</si>
  <si>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</si>
  <si>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</si>
  <si>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</si>
  <si>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</si>
  <si>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</si>
  <si>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</si>
  <si>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</si>
  <si>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</si>
  <si>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</si>
  <si>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</si>
  <si>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</si>
  <si>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</si>
  <si>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</si>
  <si>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</si>
  <si>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</si>
  <si>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</si>
  <si>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</si>
  <si>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</si>
  <si>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</si>
  <si>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</si>
  <si>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</si>
  <si>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</si>
  <si>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HRTI PRIVATE LIMITED</t>
  </si>
  <si>
    <t>UNITDSPR</t>
  </si>
  <si>
    <t>AEGISLOG</t>
  </si>
  <si>
    <t>900-950</t>
  </si>
  <si>
    <t>10000-10400</t>
  </si>
  <si>
    <t>3300-3500</t>
  </si>
  <si>
    <t>TIMETECHNO</t>
  </si>
  <si>
    <t>320-330</t>
  </si>
  <si>
    <t>Retail Research Technical Calls &amp; Fundamental Performance Report for the month of July-2024</t>
  </si>
  <si>
    <t>StockSplit ^</t>
  </si>
  <si>
    <t>PGEL ^</t>
  </si>
  <si>
    <t>195-210</t>
  </si>
  <si>
    <t>1720-1800</t>
  </si>
  <si>
    <t>GRAVITON RESEARCH CAPITAL LLP</t>
  </si>
  <si>
    <t>2390-2470</t>
  </si>
  <si>
    <t>2650-2800</t>
  </si>
  <si>
    <t>3825-4025</t>
  </si>
  <si>
    <t>4500-5000</t>
  </si>
  <si>
    <t>195-205</t>
  </si>
  <si>
    <t>1840-1940</t>
  </si>
  <si>
    <t>5040-5170</t>
  </si>
  <si>
    <t>5540-5900</t>
  </si>
  <si>
    <t>1700-1800</t>
  </si>
  <si>
    <t>AFEL</t>
  </si>
  <si>
    <t>ALICON</t>
  </si>
  <si>
    <t>1235-1265</t>
  </si>
  <si>
    <t>SAMMAANCAP</t>
  </si>
  <si>
    <t>6200-6500</t>
  </si>
  <si>
    <t>Profit of Rs.500/-</t>
  </si>
  <si>
    <t>Loss of Rs.325/-</t>
  </si>
  <si>
    <t>Loss of Rs.105/-</t>
  </si>
  <si>
    <t>Loss of Rs.50/-</t>
  </si>
  <si>
    <t>Loss of Rs.175/-</t>
  </si>
  <si>
    <t>1120-1200</t>
  </si>
  <si>
    <t>3495-3595</t>
  </si>
  <si>
    <t>3750-3900</t>
  </si>
  <si>
    <t>284-300</t>
  </si>
  <si>
    <t>280-292</t>
  </si>
  <si>
    <t>320-340</t>
  </si>
  <si>
    <t>Loss of Rs.75/-</t>
  </si>
  <si>
    <t>Loss of Rs.10.5/-</t>
  </si>
  <si>
    <t>VIKRAMBHAI GOKALBHAI CHAUDHARI</t>
  </si>
  <si>
    <t>SPRL</t>
  </si>
  <si>
    <t>SP Refractories Limited</t>
  </si>
  <si>
    <t>SPEXTRA MULTIBIZ PRIVATE LIMITED</t>
  </si>
  <si>
    <t>PVVINFRA</t>
  </si>
  <si>
    <t>ISHAAN TRADEFIN LLP</t>
  </si>
  <si>
    <t>1426-1456</t>
  </si>
  <si>
    <t>1530-1600</t>
  </si>
  <si>
    <t>Profit of Rs.12.5/-</t>
  </si>
  <si>
    <t>241.5-247.5</t>
  </si>
  <si>
    <t>262-277</t>
  </si>
  <si>
    <t>358-368</t>
  </si>
  <si>
    <t>Loss of Rs.62/-</t>
  </si>
  <si>
    <t>400-430</t>
  </si>
  <si>
    <t>QE SECURITIES LLP</t>
  </si>
  <si>
    <t>BANKNIFTY 50800 CE 14 AUG</t>
  </si>
  <si>
    <t>280-290</t>
  </si>
  <si>
    <t>Loss of Rs.82.5/-</t>
  </si>
  <si>
    <t>2200-2350</t>
  </si>
  <si>
    <t>2650-2730</t>
  </si>
  <si>
    <t>3000-3290</t>
  </si>
  <si>
    <t>7350-7750</t>
  </si>
  <si>
    <t>SHANGAR</t>
  </si>
  <si>
    <t>STARLENT</t>
  </si>
  <si>
    <t>DHRUV GANJI</t>
  </si>
  <si>
    <t>KTL</t>
  </si>
  <si>
    <t>Kalahridhaan Trendz Ltd</t>
  </si>
  <si>
    <t>MAHADEV MANUBHAI MAKVANA</t>
  </si>
  <si>
    <t>BANKNIFTY 50200 PE 14 AUG</t>
  </si>
  <si>
    <t>Profit of Rs.90/-</t>
  </si>
  <si>
    <t>4195-4325</t>
  </si>
  <si>
    <t>4800-5000</t>
  </si>
  <si>
    <t>Loss of Rs.10/-</t>
  </si>
  <si>
    <t>BANKNIFTY 49800 PE 14 AUG</t>
  </si>
  <si>
    <t>Loss of Rs.22.5/-</t>
  </si>
  <si>
    <t>CAPACITE</t>
  </si>
  <si>
    <t>Capacite Infraproject Ltd</t>
  </si>
  <si>
    <t>PARTH INFIN BROKERS PVT LTD</t>
  </si>
  <si>
    <t>GATECH</t>
  </si>
  <si>
    <t>GACM Technologies Limited</t>
  </si>
  <si>
    <t>MAKVANA MITESH</t>
  </si>
  <si>
    <t>SETU SECURITIES PVT LTD</t>
  </si>
  <si>
    <t>NIRMAN-RE</t>
  </si>
  <si>
    <t>Nirman Agri Genetics Ltd-</t>
  </si>
  <si>
    <t>TRU</t>
  </si>
  <si>
    <t>TruCap Finance Limited</t>
  </si>
  <si>
    <t>UNIVASTU</t>
  </si>
  <si>
    <t>Univastu India Limited</t>
  </si>
  <si>
    <t>BANKNIFTY 50200 CE 21 AUG</t>
  </si>
  <si>
    <t>Profit of Rs.45/-</t>
  </si>
  <si>
    <t>BANKNIFTY 50600 CE 21 AUG</t>
  </si>
  <si>
    <t>1500-1580</t>
  </si>
  <si>
    <t>GLCL</t>
  </si>
  <si>
    <t>KHOOBSURAT</t>
  </si>
  <si>
    <t>NAGTECH</t>
  </si>
  <si>
    <t>PARESH DHIRAJLAL SHAH</t>
  </si>
  <si>
    <t>SIMRAN</t>
  </si>
  <si>
    <t>SRESTHA</t>
  </si>
  <si>
    <t>SYLPH TECHNOLOGIES LIMITED</t>
  </si>
  <si>
    <t>VISVEN</t>
  </si>
  <si>
    <t>AESTHETIK</t>
  </si>
  <si>
    <t>Aesthetik Engineers Ltd</t>
  </si>
  <si>
    <t>YUGA STOCKS AND COMMODITIES PRIVATE LIMITED  .</t>
  </si>
  <si>
    <t>AMJUMBO</t>
  </si>
  <si>
    <t>A and M Jumbo Bags Ltd</t>
  </si>
  <si>
    <t>Firstsource Solutions Lim</t>
  </si>
  <si>
    <t>GLOBALPET</t>
  </si>
  <si>
    <t>Global Pet Industries Ltd</t>
  </si>
  <si>
    <t>MOONLIGHT CONTINENTAL PRIVATE LIMITED</t>
  </si>
  <si>
    <t>KITEX</t>
  </si>
  <si>
    <t>Kitex Garments Ltd</t>
  </si>
  <si>
    <t>NK SECURITIES RESEARCH PRIVATE LIMITED</t>
  </si>
  <si>
    <t>AAKRAYA RESEARCH LLP</t>
  </si>
  <si>
    <t>PASUPTAC</t>
  </si>
  <si>
    <t>Pasupati Acrylon Limited</t>
  </si>
  <si>
    <t>SHARE INDIA SECURITIES LIMITED</t>
  </si>
  <si>
    <t>TBZ</t>
  </si>
  <si>
    <t>Trib Bhimji Zaveri Ltd</t>
  </si>
  <si>
    <t>ZAGGLE</t>
  </si>
  <si>
    <t>Zaggle Prepa Ocean Ser L</t>
  </si>
  <si>
    <t>DESTINY</t>
  </si>
  <si>
    <t>Destiny Logistics &amp; I Ltd</t>
  </si>
  <si>
    <t>ADCON CAPITAL SERVICES LIMITED</t>
  </si>
  <si>
    <t>APPU FINANCIAL SERVICES LTD</t>
  </si>
  <si>
    <t>SRPL</t>
  </si>
  <si>
    <t>Shree Ram Proteins Ltd.</t>
  </si>
  <si>
    <t>MOHINI HEALTH &amp; HYGIENE LIMITED</t>
  </si>
  <si>
    <t>ASHAPURA COMMODITIES</t>
  </si>
  <si>
    <t>ICICIBANK 29AUG FUT</t>
  </si>
  <si>
    <t>481-491</t>
  </si>
  <si>
    <t>520-550</t>
  </si>
  <si>
    <t>Profit of Rs.78/-</t>
  </si>
  <si>
    <t>Smart Delivery (Positional)</t>
  </si>
  <si>
    <t>UDS</t>
  </si>
  <si>
    <t>315.50-327.5</t>
  </si>
  <si>
    <t>365-400</t>
  </si>
  <si>
    <t>Profit of Rs.350/-</t>
  </si>
  <si>
    <t>ACEMEN</t>
  </si>
  <si>
    <t>GREEN PEAKS ENTERPRISES LLP</t>
  </si>
  <si>
    <t>ACESOFT</t>
  </si>
  <si>
    <t>ACE TECHNOLOGIES</t>
  </si>
  <si>
    <t>SHANKAR SHARMA</t>
  </si>
  <si>
    <t>KAUSHAL HITESHBHAI PARIKH</t>
  </si>
  <si>
    <t>CHANDRIMA</t>
  </si>
  <si>
    <t>PACE STOCK BROKING SERVICES PVT LTD</t>
  </si>
  <si>
    <t>COMCL</t>
  </si>
  <si>
    <t>RAJEEV PERIWAL</t>
  </si>
  <si>
    <t>CORNE</t>
  </si>
  <si>
    <t>URMIL SATISHKUMAR SHAH</t>
  </si>
  <si>
    <t>EPBIO</t>
  </si>
  <si>
    <t>ANKITAGUPTA</t>
  </si>
  <si>
    <t>ERAAYA</t>
  </si>
  <si>
    <t>BAL KRISHEN</t>
  </si>
  <si>
    <t>FRONTSP</t>
  </si>
  <si>
    <t>COUNTER CYCLICAL INVESTMENTS PRIVATE LIMITED</t>
  </si>
  <si>
    <t>GARNET</t>
  </si>
  <si>
    <t>VENKATA SUBBARAO BOMMISETTY</t>
  </si>
  <si>
    <t>GARWAMAR</t>
  </si>
  <si>
    <t>NILAM HIMANSHUKUMAR SONI</t>
  </si>
  <si>
    <t>ASHOK AMRITLAL SHAH</t>
  </si>
  <si>
    <t>KALPESH VINODRAY MEHTA</t>
  </si>
  <si>
    <t>HANSUGAR</t>
  </si>
  <si>
    <t>INNOVATUS</t>
  </si>
  <si>
    <t>MINIBOSS CONSULTANCY PRIVATE LIMITED</t>
  </si>
  <si>
    <t>IPOWER</t>
  </si>
  <si>
    <t>SYKES AND RAY EQUITIES (INDIA) LIMITED</t>
  </si>
  <si>
    <t>KENVI</t>
  </si>
  <si>
    <t>MONIKA SEKHRI</t>
  </si>
  <si>
    <t>VISAGAR FINANCIAL SERVICES LIMITED</t>
  </si>
  <si>
    <t>KRETTOSYS</t>
  </si>
  <si>
    <t>LUDLOWJUT</t>
  </si>
  <si>
    <t>NISHTHA INVESTMENT &amp; SONSULTANCY SERVICES PRIVATE LIMITED</t>
  </si>
  <si>
    <t>SHUBHAM FINANCIAL SERVICES</t>
  </si>
  <si>
    <t>GUTTIKONDA VARA LAKSHMI</t>
  </si>
  <si>
    <t>MIHIKA</t>
  </si>
  <si>
    <t>BLISSFULBOUNTY AGRI PRIVATE LIMITED</t>
  </si>
  <si>
    <t>GANDHI NARENDRABHAI FATECHAND (HUF)</t>
  </si>
  <si>
    <t>PROGNOSIS SECURITIES PVT. LTD.</t>
  </si>
  <si>
    <t>OMEGAIN</t>
  </si>
  <si>
    <t>JAYESHJIVRAJBHAIPRAJAPATI</t>
  </si>
  <si>
    <t>PURV DIPAKKUMAR PATEL</t>
  </si>
  <si>
    <t>OMKAR</t>
  </si>
  <si>
    <t>DHRUV C BHANDERI</t>
  </si>
  <si>
    <t>PANABYTE</t>
  </si>
  <si>
    <t>VARSHA AJAY ATHA</t>
  </si>
  <si>
    <t>NISHA KAUSHIK DESAI</t>
  </si>
  <si>
    <t>AMIT D RAMBHIA</t>
  </si>
  <si>
    <t>DOCTORVINAYKUMARBOMMIREDDY</t>
  </si>
  <si>
    <t>DHEERAJ</t>
  </si>
  <si>
    <t>PARLEIND</t>
  </si>
  <si>
    <t>HITENDRA KUMAR JAIN</t>
  </si>
  <si>
    <t>PRESSURS</t>
  </si>
  <si>
    <t>SAHASTRAA ADVISORS PRIVATE LIMITED</t>
  </si>
  <si>
    <t>SPARK FINANCE</t>
  </si>
  <si>
    <t>PROFINC</t>
  </si>
  <si>
    <t>DILKUSH BAFNA J</t>
  </si>
  <si>
    <t>MANBHUPINDER SINGH ATWAL</t>
  </si>
  <si>
    <t>ABHISHEK VISHNUDEV MISRA</t>
  </si>
  <si>
    <t>QUASAR</t>
  </si>
  <si>
    <t>ROMESH KUMAR GOEL</t>
  </si>
  <si>
    <t>HEMALBEN SANJAY SHAH</t>
  </si>
  <si>
    <t>SHARIKA</t>
  </si>
  <si>
    <t>SHARPINV</t>
  </si>
  <si>
    <t>JIGNESHBHUPENDRARUPARELIYA</t>
  </si>
  <si>
    <t>SHASHIJIT</t>
  </si>
  <si>
    <t>SHRYDUS</t>
  </si>
  <si>
    <t>NANDKISHOR SHIVNARAYAN RATHI</t>
  </si>
  <si>
    <t>N L RUNGTA (HUF)</t>
  </si>
  <si>
    <t>AJIT MANOHAR GURAV</t>
  </si>
  <si>
    <t>SICAGEN</t>
  </si>
  <si>
    <t>AMI HOLDINGS PRIVATE LIMITED</t>
  </si>
  <si>
    <t>SMIFS</t>
  </si>
  <si>
    <t>PLASMA COMMERCIALS PRIVATE LIMITED</t>
  </si>
  <si>
    <t>ASTRA MERCHANDISING PRIVATE LIMITED</t>
  </si>
  <si>
    <t>SRDAPRT</t>
  </si>
  <si>
    <t>MARWADI CHANDARANA INTERMEDIARIES BROKERS PRIVATE LIMITED</t>
  </si>
  <si>
    <t>ATUL PRATAP SHAH</t>
  </si>
  <si>
    <t>ASHISH GOYAL .</t>
  </si>
  <si>
    <t>SWADHATURE</t>
  </si>
  <si>
    <t>VEL</t>
  </si>
  <si>
    <t>VIJAYAPRIYA VASUDEVAN</t>
  </si>
  <si>
    <t>PRIYA KABRA</t>
  </si>
  <si>
    <t>VIDHI WASTE RECYCLERS LIMITED</t>
  </si>
  <si>
    <t>VGCL</t>
  </si>
  <si>
    <t>SIDDHARTHA BHAIYA</t>
  </si>
  <si>
    <t>GULSHAN INVESTMENT COMPANY LIMITED</t>
  </si>
  <si>
    <t>JYOTSNA RAMESHBHAI PATEL</t>
  </si>
  <si>
    <t>WELCURE</t>
  </si>
  <si>
    <t>RUCHIRA GOYAL</t>
  </si>
  <si>
    <t>MINABEN KIRITBHAI SHAH</t>
  </si>
  <si>
    <t>ADSL</t>
  </si>
  <si>
    <t>Allied Digital Services L</t>
  </si>
  <si>
    <t>AMDIND</t>
  </si>
  <si>
    <t>AMD Industries Limited</t>
  </si>
  <si>
    <t>SUNDERDEVI GOVIND MAHESHWARI</t>
  </si>
  <si>
    <t>THAKAR JITAL ASHISH</t>
  </si>
  <si>
    <t>ASPINWALL</t>
  </si>
  <si>
    <t>Aspinwall &amp; Co Ltd</t>
  </si>
  <si>
    <t>SANJANABEN SUKHABHAI KHANT</t>
  </si>
  <si>
    <t>BLSE</t>
  </si>
  <si>
    <t>BLS E-Services Limited</t>
  </si>
  <si>
    <t>BIRLASOFT LIMITED</t>
  </si>
  <si>
    <t>BURNPUR</t>
  </si>
  <si>
    <t>Burnpur Cement Limited</t>
  </si>
  <si>
    <t>CAMELLIA TRADEX PRIVATE LIMITED</t>
  </si>
  <si>
    <t>CADSYS</t>
  </si>
  <si>
    <t>Cadsys (India) Limited</t>
  </si>
  <si>
    <t>Caplin Point Lab Ltd.</t>
  </si>
  <si>
    <t>DCXINDIA</t>
  </si>
  <si>
    <t>DCX Systems Limited</t>
  </si>
  <si>
    <t>UPADHYAYA AJAY SHIV NARAYAN</t>
  </si>
  <si>
    <t>NEOMILE GROWTH FUND - SERIES I</t>
  </si>
  <si>
    <t>DSSL</t>
  </si>
  <si>
    <t>Dynacons Sys &amp; Sol. Ltd.</t>
  </si>
  <si>
    <t>DUCON</t>
  </si>
  <si>
    <t>Ducon Infratech Ltd</t>
  </si>
  <si>
    <t>VIRAL DINESH SHAH</t>
  </si>
  <si>
    <t>DURLAX</t>
  </si>
  <si>
    <t>Durlax Top Surface Ltd</t>
  </si>
  <si>
    <t>HI GROWTH CORPORATE SERVICES PVT LTD</t>
  </si>
  <si>
    <t>ETHOSLTD</t>
  </si>
  <si>
    <t>Ethos Limited</t>
  </si>
  <si>
    <t>BANDHAN MUTUAL FUND</t>
  </si>
  <si>
    <t>SAREEN ESTATES PVT LTD</t>
  </si>
  <si>
    <t>GPTHEALTH</t>
  </si>
  <si>
    <t>GPT Healthcare Limited</t>
  </si>
  <si>
    <t>Gravita India Limited</t>
  </si>
  <si>
    <t>GRMOVER</t>
  </si>
  <si>
    <t>GRM Overseas Limited</t>
  </si>
  <si>
    <t>ISHAN</t>
  </si>
  <si>
    <t>Ishan International Ltd</t>
  </si>
  <si>
    <t>KANDARP</t>
  </si>
  <si>
    <t>Kandarp Dg Smart Bpo Ltd</t>
  </si>
  <si>
    <t>HEMENDRA RATILAL MEHTA</t>
  </si>
  <si>
    <t>MICROCURVES TRADING PRIVATE LIMITED</t>
  </si>
  <si>
    <t>KOPRAN</t>
  </si>
  <si>
    <t>Kopran Ltd.</t>
  </si>
  <si>
    <t>SOHAM FINCARE INDIA LLP</t>
  </si>
  <si>
    <t>MAHAPEXLTD</t>
  </si>
  <si>
    <t>Maha Rashtra Apex Corp</t>
  </si>
  <si>
    <t>MAITREYA</t>
  </si>
  <si>
    <t>Maitreya Medicare Limited</t>
  </si>
  <si>
    <t>HASHIM MOHAMED YACOOBALI</t>
  </si>
  <si>
    <t>MALUPAPER</t>
  </si>
  <si>
    <t>Malu Paper Mills Limited</t>
  </si>
  <si>
    <t>SILVER LINE VENTURES PRIVATE LIMITED</t>
  </si>
  <si>
    <t>MOREPENLAB</t>
  </si>
  <si>
    <t>Morepan Laboratories Ltd.</t>
  </si>
  <si>
    <t>MATHISYS ADVISORS LLP</t>
  </si>
  <si>
    <t>RAMDOOT REALTORS PVT LTD</t>
  </si>
  <si>
    <t>PEARLPOLY</t>
  </si>
  <si>
    <t>Pearl Polymers Ltd</t>
  </si>
  <si>
    <t>NAGARAJA SHASHWATH</t>
  </si>
  <si>
    <t>PRITIKA</t>
  </si>
  <si>
    <t>Pritika Eng Compo Ltd</t>
  </si>
  <si>
    <t>GAYATRIBEN NISHANT SHAH</t>
  </si>
  <si>
    <t>PRUDENT</t>
  </si>
  <si>
    <t>Prudent Corp Adv Ser Ltd</t>
  </si>
  <si>
    <t>SOCIETE GENERALE</t>
  </si>
  <si>
    <t>PRUDMOULI</t>
  </si>
  <si>
    <t>Prudential Sugars Corp</t>
  </si>
  <si>
    <t>EMRALD COMMERCIAL LIMITED</t>
  </si>
  <si>
    <t>REGENT COMMODITIES BROKING PRIVATE LIMITED</t>
  </si>
  <si>
    <t>RADHIKAJWE</t>
  </si>
  <si>
    <t>Radhika Jeweltech Limited</t>
  </si>
  <si>
    <t>SANSTAR</t>
  </si>
  <si>
    <t>Sanstar Limited</t>
  </si>
  <si>
    <t>SATECH</t>
  </si>
  <si>
    <t>S A Tech Software India L</t>
  </si>
  <si>
    <t>VARUN GOYAL</t>
  </si>
  <si>
    <t>ROHAN GUPTA</t>
  </si>
  <si>
    <t>MANSI SHARE AND STOCK ADVISORS PVT LTD</t>
  </si>
  <si>
    <t>J4S FINANCIAL SOLUTIONS LLP</t>
  </si>
  <si>
    <t>SONALI RAJEEV MAHESHWARI</t>
  </si>
  <si>
    <t>SGL</t>
  </si>
  <si>
    <t>STL Global Limited</t>
  </si>
  <si>
    <t>RAJESH KOLEKAR HUF</t>
  </si>
  <si>
    <t>STERTOOLS</t>
  </si>
  <si>
    <t>Sterling Tools Ltd.</t>
  </si>
  <si>
    <t>IND SWIFT LABORATORIES LIMITED</t>
  </si>
  <si>
    <t>UFLEX</t>
  </si>
  <si>
    <t>UFLEX Limited</t>
  </si>
  <si>
    <t>UNIECOM</t>
  </si>
  <si>
    <t>Unicommerce Esolutions L</t>
  </si>
  <si>
    <t>JYOTHI KAILASH KABRA</t>
  </si>
  <si>
    <t>UTSSAV</t>
  </si>
  <si>
    <t>Utssav CZ Gold Jewels Ltd</t>
  </si>
  <si>
    <t>VINEETLAB</t>
  </si>
  <si>
    <t>Vineet Laboratories Ltd</t>
  </si>
  <si>
    <t>MITTAL RIMPY</t>
  </si>
  <si>
    <t>VISASTEEL</t>
  </si>
  <si>
    <t>Visa Steel Limited</t>
  </si>
  <si>
    <t>VISA INDUSTRIES LIMITED</t>
  </si>
  <si>
    <t>VLEGOV</t>
  </si>
  <si>
    <t>VL E Gov and IT Sol Ltd</t>
  </si>
  <si>
    <t>KABEELON SALES CORP</t>
  </si>
  <si>
    <t>ANSHU MISHRA</t>
  </si>
  <si>
    <t>NCBG HOLDINGS INC</t>
  </si>
  <si>
    <t>ANANT WEALTH CONSULTANTS PRIVATE LIMITED</t>
  </si>
  <si>
    <t>DIAMONDYD</t>
  </si>
  <si>
    <t>Prataap Snacks Limited</t>
  </si>
  <si>
    <t>RAJESH KUMAR MEHTA</t>
  </si>
  <si>
    <t>MAHEN DISTRIBUTION LIMITED</t>
  </si>
  <si>
    <t>MASTER CAPITAL SERVICES LIMITED</t>
  </si>
  <si>
    <t>FOCUS</t>
  </si>
  <si>
    <t>Focus Lightg</t>
  </si>
  <si>
    <t>RISHI RAJENDRA SHAH</t>
  </si>
  <si>
    <t>KAMOPAINTS</t>
  </si>
  <si>
    <t>Kamdhenu Ventures Limited</t>
  </si>
  <si>
    <t>JAYSUKHBHAI  THATHAGAR</t>
  </si>
  <si>
    <t>KENIL JAYSUKHBHAI THATHAGAR</t>
  </si>
  <si>
    <t>OSIAHYPER</t>
  </si>
  <si>
    <t>Osia Hyper Retail Ltd</t>
  </si>
  <si>
    <t>SANJAY RAMESHCHANDRA SHAH</t>
  </si>
  <si>
    <t>RAMESHCHANDRA CHIMANLAL SHAH</t>
  </si>
  <si>
    <t>BIJCO HOLDINGS LTD</t>
  </si>
  <si>
    <t>CHADALAWADA SUCHARITHA</t>
  </si>
  <si>
    <t>SUDH INVESTMENTS PVT. LTD</t>
  </si>
  <si>
    <t>SLONE</t>
  </si>
  <si>
    <t>Slone Infosystems Limited</t>
  </si>
  <si>
    <t>SHIVARJUN BYRAPANENI RAO</t>
  </si>
  <si>
    <t>Ujjivan Small Financ Bank</t>
  </si>
  <si>
    <t>ARDISIA LIMITED</t>
  </si>
  <si>
    <t>MURALI MOHAN KANDULA</t>
  </si>
  <si>
    <t>LOTUS GLOBAL INVESTMENT FUND</t>
  </si>
  <si>
    <t>VLINFRA</t>
  </si>
  <si>
    <t>V.L.Infraprojects Limited</t>
  </si>
  <si>
    <t>MOUNTAIN VENTURES</t>
  </si>
  <si>
    <t>ZUZU SOFTWARE SERVICES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</si>
</sst>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55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37" fillId="0" borderId="0" xfId="0" applyFont="1"/>
    <xf numFmtId="0" fontId="37" fillId="0" borderId="0" xfId="0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left" vertical="center" wrapText="1"/>
    </xf>
    <xf numFmtId="0" fontId="38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/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5" fontId="32" fillId="2" borderId="22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center" vertical="top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16" fontId="37" fillId="42" borderId="38" xfId="0" applyNumberFormat="1" applyFont="1" applyFill="1" applyBorder="1" applyAlignment="1">
      <alignment horizontal="center" vertical="center"/>
    </xf>
    <xf numFmtId="16" fontId="37" fillId="42" borderId="40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0" fontId="38" fillId="41" borderId="38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166" fontId="37" fillId="41" borderId="38" xfId="0" applyNumberFormat="1" applyFont="1" applyFill="1" applyBorder="1" applyAlignment="1">
      <alignment horizontal="center" vertical="center"/>
    </xf>
    <xf numFmtId="166" fontId="37" fillId="41" borderId="40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vertical="center"/>
    </xf>
    <xf numFmtId="0" fontId="38" fillId="42" borderId="28" xfId="0" applyFont="1" applyFill="1" applyBorder="1" applyAlignment="1">
      <alignment vertical="center"/>
    </xf>
    <xf numFmtId="2" fontId="4" fillId="2" borderId="41" xfId="0" applyNumberFormat="1" applyFont="1" applyFill="1" applyBorder="1" applyAlignment="1">
      <alignment horizontal="center" vertical="center"/>
    </xf>
    <xf numFmtId="0" fontId="61" fillId="0" borderId="22" xfId="0" applyFont="1" applyBorder="1"/>
    <xf numFmtId="1" fontId="4" fillId="2" borderId="7" xfId="0" applyNumberFormat="1" applyFont="1" applyFill="1" applyBorder="1" applyAlignment="1">
      <alignment horizontal="center" vertical="center" wrapText="1"/>
    </xf>
    <xf numFmtId="167" fontId="4" fillId="0" borderId="22" xfId="0" applyNumberFormat="1" applyFont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 wrapText="1"/>
    </xf>
    <xf numFmtId="0" fontId="16" fillId="0" borderId="5" xfId="0" applyFont="1" applyBorder="1"/>
    <xf numFmtId="167" fontId="4" fillId="2" borderId="7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 wrapText="1"/>
    </xf>
    <xf numFmtId="167" fontId="4" fillId="2" borderId="42" xfId="0" applyNumberFormat="1" applyFont="1" applyFill="1" applyBorder="1" applyAlignment="1">
      <alignment horizontal="center" vertical="center"/>
    </xf>
    <xf numFmtId="167" fontId="4" fillId="2" borderId="28" xfId="0" applyNumberFormat="1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45524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45524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4" t="s">
        <v>16</v>
      </c>
      <c r="B9" s="326" t="s">
        <v>17</v>
      </c>
      <c r="C9" s="326" t="s">
        <v>18</v>
      </c>
      <c r="D9" s="326" t="s">
        <v>19</v>
      </c>
      <c r="E9" s="26" t="s">
        <v>20</v>
      </c>
      <c r="F9" s="26" t="s">
        <v>21</v>
      </c>
      <c r="G9" s="321" t="s">
        <v>22</v>
      </c>
      <c r="H9" s="322"/>
      <c r="I9" s="323"/>
      <c r="J9" s="321" t="s">
        <v>23</v>
      </c>
      <c r="K9" s="322"/>
      <c r="L9" s="323"/>
      <c r="M9" s="26"/>
      <c r="N9" s="27"/>
      <c r="O9" s="27"/>
      <c r="P9" s="27"/>
    </row>
    <row r="10" spans="1:16" ht="40.200000000000003">
      <c r="A10" s="325"/>
      <c r="B10" s="327"/>
      <c r="C10" s="327"/>
      <c r="D10" s="327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801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45533</v>
      </c>
      <c r="E11" s="197">
        <v>24595.75</v>
      </c>
      <c r="F11" s="197">
        <v>24596.833333333332</v>
      </c>
      <c r="G11" s="196">
        <v>24531.916666666664</v>
      </c>
      <c r="H11" s="196">
        <v>24468.083333333332</v>
      </c>
      <c r="I11" s="196">
        <v>24403.166666666664</v>
      </c>
      <c r="J11" s="196">
        <v>24660.666666666664</v>
      </c>
      <c r="K11" s="196">
        <v>24725.583333333328</v>
      </c>
      <c r="L11" s="196">
        <v>24789.416666666664</v>
      </c>
      <c r="M11" s="195">
        <v>24661.75</v>
      </c>
      <c r="N11" s="195">
        <v>24533</v>
      </c>
      <c r="O11" s="195">
        <v>12911175</v>
      </c>
      <c r="P11" s="198">
        <v>-1.9749379332336215E-2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45532</v>
      </c>
      <c r="E12" s="197">
        <v>50485.25</v>
      </c>
      <c r="F12" s="197">
        <v>50575.666666666664</v>
      </c>
      <c r="G12" s="196">
        <v>50336.583333333328</v>
      </c>
      <c r="H12" s="196">
        <v>50187.916666666664</v>
      </c>
      <c r="I12" s="196">
        <v>49948.833333333328</v>
      </c>
      <c r="J12" s="196">
        <v>50724.333333333328</v>
      </c>
      <c r="K12" s="196">
        <v>50963.416666666657</v>
      </c>
      <c r="L12" s="196">
        <v>51112.083333333328</v>
      </c>
      <c r="M12" s="195">
        <v>50814.75</v>
      </c>
      <c r="N12" s="195">
        <v>50427</v>
      </c>
      <c r="O12" s="195">
        <v>3796935</v>
      </c>
      <c r="P12" s="198">
        <v>5.3413734841485844E-2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45531</v>
      </c>
      <c r="E13" s="210">
        <v>22975.35</v>
      </c>
      <c r="F13" s="210">
        <v>23000.399999999998</v>
      </c>
      <c r="G13" s="212">
        <v>22891.049999999996</v>
      </c>
      <c r="H13" s="212">
        <v>22806.749999999996</v>
      </c>
      <c r="I13" s="212">
        <v>22697.399999999994</v>
      </c>
      <c r="J13" s="212">
        <v>23084.699999999997</v>
      </c>
      <c r="K13" s="212">
        <v>23194.049999999996</v>
      </c>
      <c r="L13" s="212">
        <v>23278.35</v>
      </c>
      <c r="M13" s="213">
        <v>23109.75</v>
      </c>
      <c r="N13" s="213">
        <v>22916.1</v>
      </c>
      <c r="O13" s="213">
        <v>94300</v>
      </c>
      <c r="P13" s="214">
        <v>-7.5943165115139641E-2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45530</v>
      </c>
      <c r="E14" s="210">
        <v>12757.45</v>
      </c>
      <c r="F14" s="210">
        <v>12754.050000000001</v>
      </c>
      <c r="G14" s="212">
        <v>12681.600000000002</v>
      </c>
      <c r="H14" s="212">
        <v>12605.750000000002</v>
      </c>
      <c r="I14" s="212">
        <v>12533.300000000003</v>
      </c>
      <c r="J14" s="212">
        <v>12829.900000000001</v>
      </c>
      <c r="K14" s="212">
        <v>12902.350000000002</v>
      </c>
      <c r="L14" s="212">
        <v>12978.2</v>
      </c>
      <c r="M14" s="213">
        <v>12826.5</v>
      </c>
      <c r="N14" s="213">
        <v>12678.2</v>
      </c>
      <c r="O14" s="213">
        <v>2399150</v>
      </c>
      <c r="P14" s="214">
        <v>1.0083361401145166E-2</v>
      </c>
    </row>
    <row r="15" spans="1:16" ht="12.75" customHeight="1">
      <c r="A15" s="206">
        <v>5</v>
      </c>
      <c r="B15" s="270" t="s">
        <v>34</v>
      </c>
      <c r="C15" s="210" t="s">
        <v>847</v>
      </c>
      <c r="D15" s="211">
        <v>45534</v>
      </c>
      <c r="E15" s="210">
        <v>73469.05</v>
      </c>
      <c r="F15" s="210">
        <v>73444.983333333337</v>
      </c>
      <c r="G15" s="212">
        <v>73225.116666666669</v>
      </c>
      <c r="H15" s="212">
        <v>72981.183333333334</v>
      </c>
      <c r="I15" s="212">
        <v>72761.316666666666</v>
      </c>
      <c r="J15" s="212">
        <v>73688.916666666672</v>
      </c>
      <c r="K15" s="212">
        <v>73908.78333333334</v>
      </c>
      <c r="L15" s="212">
        <v>74152.716666666674</v>
      </c>
      <c r="M15" s="213">
        <v>73664.850000000006</v>
      </c>
      <c r="N15" s="213">
        <v>73201.05</v>
      </c>
      <c r="O15" s="213">
        <v>12610</v>
      </c>
      <c r="P15" s="214">
        <v>-2.3993808049535603E-2</v>
      </c>
    </row>
    <row r="16" spans="1:16" ht="12.75" customHeight="1">
      <c r="A16" s="206">
        <v>6</v>
      </c>
      <c r="B16" s="218" t="s">
        <v>836</v>
      </c>
      <c r="C16" s="215" t="s">
        <v>39</v>
      </c>
      <c r="D16" s="211">
        <v>45533</v>
      </c>
      <c r="E16" s="210">
        <v>621.4</v>
      </c>
      <c r="F16" s="210">
        <v>612.91666666666663</v>
      </c>
      <c r="G16" s="212">
        <v>600.83333333333326</v>
      </c>
      <c r="H16" s="212">
        <v>580.26666666666665</v>
      </c>
      <c r="I16" s="212">
        <v>568.18333333333328</v>
      </c>
      <c r="J16" s="212">
        <v>633.48333333333323</v>
      </c>
      <c r="K16" s="212">
        <v>645.56666666666649</v>
      </c>
      <c r="L16" s="212">
        <v>666.13333333333321</v>
      </c>
      <c r="M16" s="213">
        <v>625</v>
      </c>
      <c r="N16" s="213">
        <v>592.35</v>
      </c>
      <c r="O16" s="213">
        <v>16019000</v>
      </c>
      <c r="P16" s="214">
        <v>-4.5123986647591798E-2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45533</v>
      </c>
      <c r="E17" s="210">
        <v>7834.65</v>
      </c>
      <c r="F17" s="210">
        <v>7881.2</v>
      </c>
      <c r="G17" s="212">
        <v>7769</v>
      </c>
      <c r="H17" s="212">
        <v>7703.35</v>
      </c>
      <c r="I17" s="212">
        <v>7591.1500000000005</v>
      </c>
      <c r="J17" s="212">
        <v>7946.8499999999995</v>
      </c>
      <c r="K17" s="212">
        <v>8059.0499999999984</v>
      </c>
      <c r="L17" s="212">
        <v>8124.6999999999989</v>
      </c>
      <c r="M17" s="213">
        <v>7993.4</v>
      </c>
      <c r="N17" s="213">
        <v>7815.55</v>
      </c>
      <c r="O17" s="213">
        <v>1840500</v>
      </c>
      <c r="P17" s="214">
        <v>1.3142503268423587E-2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45533</v>
      </c>
      <c r="E18" s="210">
        <v>28097.1</v>
      </c>
      <c r="F18" s="210">
        <v>28003.7</v>
      </c>
      <c r="G18" s="212">
        <v>27711.5</v>
      </c>
      <c r="H18" s="212">
        <v>27325.899999999998</v>
      </c>
      <c r="I18" s="212">
        <v>27033.699999999997</v>
      </c>
      <c r="J18" s="212">
        <v>28389.300000000003</v>
      </c>
      <c r="K18" s="212">
        <v>28681.500000000007</v>
      </c>
      <c r="L18" s="212">
        <v>29067.100000000006</v>
      </c>
      <c r="M18" s="213">
        <v>28295.9</v>
      </c>
      <c r="N18" s="213">
        <v>27618.1</v>
      </c>
      <c r="O18" s="213">
        <v>140400</v>
      </c>
      <c r="P18" s="214">
        <v>-8.6146024572800444E-3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45533</v>
      </c>
      <c r="E19" s="210">
        <v>213.6</v>
      </c>
      <c r="F19" s="210">
        <v>215.01666666666665</v>
      </c>
      <c r="G19" s="212">
        <v>211.18333333333331</v>
      </c>
      <c r="H19" s="212">
        <v>208.76666666666665</v>
      </c>
      <c r="I19" s="212">
        <v>204.93333333333331</v>
      </c>
      <c r="J19" s="212">
        <v>217.43333333333331</v>
      </c>
      <c r="K19" s="212">
        <v>221.26666666666668</v>
      </c>
      <c r="L19" s="212">
        <v>223.68333333333331</v>
      </c>
      <c r="M19" s="213">
        <v>218.85</v>
      </c>
      <c r="N19" s="213">
        <v>212.6</v>
      </c>
      <c r="O19" s="213">
        <v>77830200</v>
      </c>
      <c r="P19" s="214">
        <v>7.9725854954891956E-3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45533</v>
      </c>
      <c r="E20" s="210">
        <v>322.05</v>
      </c>
      <c r="F20" s="210">
        <v>321.58333333333331</v>
      </c>
      <c r="G20" s="212">
        <v>319.66666666666663</v>
      </c>
      <c r="H20" s="212">
        <v>317.2833333333333</v>
      </c>
      <c r="I20" s="212">
        <v>315.36666666666662</v>
      </c>
      <c r="J20" s="212">
        <v>323.96666666666664</v>
      </c>
      <c r="K20" s="212">
        <v>325.88333333333327</v>
      </c>
      <c r="L20" s="212">
        <v>328.26666666666665</v>
      </c>
      <c r="M20" s="213">
        <v>323.5</v>
      </c>
      <c r="N20" s="213">
        <v>319.2</v>
      </c>
      <c r="O20" s="213">
        <v>48128600</v>
      </c>
      <c r="P20" s="214">
        <v>-3.8745089598019697E-3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45533</v>
      </c>
      <c r="E21" s="210">
        <v>2353.0500000000002</v>
      </c>
      <c r="F21" s="210">
        <v>2346.9166666666665</v>
      </c>
      <c r="G21" s="212">
        <v>2335.833333333333</v>
      </c>
      <c r="H21" s="212">
        <v>2318.6166666666663</v>
      </c>
      <c r="I21" s="212">
        <v>2307.5333333333328</v>
      </c>
      <c r="J21" s="212">
        <v>2364.1333333333332</v>
      </c>
      <c r="K21" s="212">
        <v>2375.2166666666662</v>
      </c>
      <c r="L21" s="212">
        <v>2392.4333333333334</v>
      </c>
      <c r="M21" s="213">
        <v>2358</v>
      </c>
      <c r="N21" s="213">
        <v>2329.6999999999998</v>
      </c>
      <c r="O21" s="213">
        <v>5073900</v>
      </c>
      <c r="P21" s="214">
        <v>7.0259005656445371E-3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45533</v>
      </c>
      <c r="E22" s="210">
        <v>3110.25</v>
      </c>
      <c r="F22" s="210">
        <v>3114.35</v>
      </c>
      <c r="G22" s="212">
        <v>3091.6499999999996</v>
      </c>
      <c r="H22" s="212">
        <v>3073.0499999999997</v>
      </c>
      <c r="I22" s="212">
        <v>3050.3499999999995</v>
      </c>
      <c r="J22" s="212">
        <v>3132.95</v>
      </c>
      <c r="K22" s="212">
        <v>3155.6499999999996</v>
      </c>
      <c r="L22" s="212">
        <v>3174.25</v>
      </c>
      <c r="M22" s="213">
        <v>3137.05</v>
      </c>
      <c r="N22" s="213">
        <v>3095.75</v>
      </c>
      <c r="O22" s="213">
        <v>21461700</v>
      </c>
      <c r="P22" s="214">
        <v>-1.2383345297918163E-2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45533</v>
      </c>
      <c r="E23" s="210">
        <v>1499.1</v>
      </c>
      <c r="F23" s="210">
        <v>1499.2</v>
      </c>
      <c r="G23" s="212">
        <v>1490.65</v>
      </c>
      <c r="H23" s="212">
        <v>1482.2</v>
      </c>
      <c r="I23" s="212">
        <v>1473.65</v>
      </c>
      <c r="J23" s="212">
        <v>1507.65</v>
      </c>
      <c r="K23" s="212">
        <v>1516.1999999999998</v>
      </c>
      <c r="L23" s="212">
        <v>1524.65</v>
      </c>
      <c r="M23" s="213">
        <v>1507.75</v>
      </c>
      <c r="N23" s="213">
        <v>1490.75</v>
      </c>
      <c r="O23" s="213">
        <v>29233200</v>
      </c>
      <c r="P23" s="214">
        <v>-6.1467328483035292E-3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45533</v>
      </c>
      <c r="E24" s="210">
        <v>5756.2</v>
      </c>
      <c r="F24" s="210">
        <v>5740.083333333333</v>
      </c>
      <c r="G24" s="212">
        <v>5702.1666666666661</v>
      </c>
      <c r="H24" s="212">
        <v>5648.1333333333332</v>
      </c>
      <c r="I24" s="212">
        <v>5610.2166666666662</v>
      </c>
      <c r="J24" s="212">
        <v>5794.1166666666659</v>
      </c>
      <c r="K24" s="212">
        <v>5832.0333333333319</v>
      </c>
      <c r="L24" s="212">
        <v>5886.0666666666657</v>
      </c>
      <c r="M24" s="213">
        <v>5778</v>
      </c>
      <c r="N24" s="213">
        <v>5686.05</v>
      </c>
      <c r="O24" s="213">
        <v>2132300</v>
      </c>
      <c r="P24" s="214">
        <v>1.8436261164445716E-2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45533</v>
      </c>
      <c r="E25" s="210">
        <v>634.1</v>
      </c>
      <c r="F25" s="210">
        <v>637.18333333333328</v>
      </c>
      <c r="G25" s="212">
        <v>629.36666666666656</v>
      </c>
      <c r="H25" s="212">
        <v>624.63333333333333</v>
      </c>
      <c r="I25" s="212">
        <v>616.81666666666661</v>
      </c>
      <c r="J25" s="212">
        <v>641.91666666666652</v>
      </c>
      <c r="K25" s="212">
        <v>649.73333333333335</v>
      </c>
      <c r="L25" s="212">
        <v>654.46666666666647</v>
      </c>
      <c r="M25" s="213">
        <v>645</v>
      </c>
      <c r="N25" s="213">
        <v>632.45000000000005</v>
      </c>
      <c r="O25" s="213">
        <v>33389100</v>
      </c>
      <c r="P25" s="214">
        <v>2.8385308385308384E-2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45533</v>
      </c>
      <c r="E26" s="210">
        <v>6723.85</v>
      </c>
      <c r="F26" s="210">
        <v>6673.95</v>
      </c>
      <c r="G26" s="212">
        <v>6617.9</v>
      </c>
      <c r="H26" s="212">
        <v>6511.95</v>
      </c>
      <c r="I26" s="212">
        <v>6455.9</v>
      </c>
      <c r="J26" s="212">
        <v>6779.9</v>
      </c>
      <c r="K26" s="212">
        <v>6835.9500000000007</v>
      </c>
      <c r="L26" s="212">
        <v>6941.9</v>
      </c>
      <c r="M26" s="213">
        <v>6730</v>
      </c>
      <c r="N26" s="213">
        <v>6568</v>
      </c>
      <c r="O26" s="213">
        <v>1551250</v>
      </c>
      <c r="P26" s="214">
        <v>-2.4064171122994651E-2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45533</v>
      </c>
      <c r="E27" s="210">
        <v>484.2</v>
      </c>
      <c r="F27" s="210">
        <v>485.43333333333334</v>
      </c>
      <c r="G27" s="212">
        <v>481.81666666666666</v>
      </c>
      <c r="H27" s="212">
        <v>479.43333333333334</v>
      </c>
      <c r="I27" s="212">
        <v>475.81666666666666</v>
      </c>
      <c r="J27" s="212">
        <v>487.81666666666666</v>
      </c>
      <c r="K27" s="212">
        <v>491.43333333333334</v>
      </c>
      <c r="L27" s="212">
        <v>493.81666666666666</v>
      </c>
      <c r="M27" s="213">
        <v>489.05</v>
      </c>
      <c r="N27" s="213">
        <v>483.05</v>
      </c>
      <c r="O27" s="213">
        <v>16629400</v>
      </c>
      <c r="P27" s="214">
        <v>5.2506993759414679E-2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45533</v>
      </c>
      <c r="E28" s="210">
        <v>257.45</v>
      </c>
      <c r="F28" s="210">
        <v>257.56666666666666</v>
      </c>
      <c r="G28" s="212">
        <v>255.38333333333333</v>
      </c>
      <c r="H28" s="212">
        <v>253.31666666666666</v>
      </c>
      <c r="I28" s="212">
        <v>251.13333333333333</v>
      </c>
      <c r="J28" s="212">
        <v>259.63333333333333</v>
      </c>
      <c r="K28" s="212">
        <v>261.81666666666661</v>
      </c>
      <c r="L28" s="212">
        <v>263.88333333333333</v>
      </c>
      <c r="M28" s="213">
        <v>259.75</v>
      </c>
      <c r="N28" s="213">
        <v>255.5</v>
      </c>
      <c r="O28" s="213">
        <v>59140000</v>
      </c>
      <c r="P28" s="214">
        <v>-1.8565400843881857E-3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45533</v>
      </c>
      <c r="E29" s="210">
        <v>3080.75</v>
      </c>
      <c r="F29" s="210">
        <v>3071.65</v>
      </c>
      <c r="G29" s="212">
        <v>3050.3500000000004</v>
      </c>
      <c r="H29" s="212">
        <v>3019.9500000000003</v>
      </c>
      <c r="I29" s="212">
        <v>2998.6500000000005</v>
      </c>
      <c r="J29" s="212">
        <v>3102.05</v>
      </c>
      <c r="K29" s="212">
        <v>3123.3500000000004</v>
      </c>
      <c r="L29" s="212">
        <v>3153.75</v>
      </c>
      <c r="M29" s="213">
        <v>3092.95</v>
      </c>
      <c r="N29" s="213">
        <v>3041.25</v>
      </c>
      <c r="O29" s="213">
        <v>11052800</v>
      </c>
      <c r="P29" s="214">
        <v>1.980033584912624E-2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45533</v>
      </c>
      <c r="E30" s="210">
        <v>1891.4</v>
      </c>
      <c r="F30" s="210">
        <v>1901.1500000000003</v>
      </c>
      <c r="G30" s="212">
        <v>1867.4000000000005</v>
      </c>
      <c r="H30" s="212">
        <v>1843.4000000000003</v>
      </c>
      <c r="I30" s="212">
        <v>1809.6500000000005</v>
      </c>
      <c r="J30" s="212">
        <v>1925.1500000000005</v>
      </c>
      <c r="K30" s="212">
        <v>1958.9</v>
      </c>
      <c r="L30" s="212">
        <v>1982.9000000000005</v>
      </c>
      <c r="M30" s="213">
        <v>1934.9</v>
      </c>
      <c r="N30" s="213">
        <v>1877.15</v>
      </c>
      <c r="O30" s="213">
        <v>5144239</v>
      </c>
      <c r="P30" s="214">
        <v>5.3038840057095638E-2</v>
      </c>
    </row>
    <row r="31" spans="1:16" ht="12.75" customHeight="1">
      <c r="A31" s="206">
        <v>21</v>
      </c>
      <c r="B31" s="218" t="s">
        <v>836</v>
      </c>
      <c r="C31" s="210" t="s">
        <v>60</v>
      </c>
      <c r="D31" s="211">
        <v>45533</v>
      </c>
      <c r="E31" s="210">
        <v>7836.55</v>
      </c>
      <c r="F31" s="210">
        <v>7855.666666666667</v>
      </c>
      <c r="G31" s="212">
        <v>7769.3333333333339</v>
      </c>
      <c r="H31" s="212">
        <v>7702.1166666666668</v>
      </c>
      <c r="I31" s="212">
        <v>7615.7833333333338</v>
      </c>
      <c r="J31" s="212">
        <v>7922.8833333333341</v>
      </c>
      <c r="K31" s="212">
        <v>8009.2166666666681</v>
      </c>
      <c r="L31" s="212">
        <v>8076.4333333333343</v>
      </c>
      <c r="M31" s="213">
        <v>7942</v>
      </c>
      <c r="N31" s="213">
        <v>7788.45</v>
      </c>
      <c r="O31" s="213">
        <v>870900</v>
      </c>
      <c r="P31" s="214">
        <v>1.7406542056074767E-2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45533</v>
      </c>
      <c r="E32" s="210">
        <v>619.5</v>
      </c>
      <c r="F32" s="210">
        <v>618.35</v>
      </c>
      <c r="G32" s="212">
        <v>612.6</v>
      </c>
      <c r="H32" s="212">
        <v>605.70000000000005</v>
      </c>
      <c r="I32" s="212">
        <v>599.95000000000005</v>
      </c>
      <c r="J32" s="212">
        <v>625.25</v>
      </c>
      <c r="K32" s="212">
        <v>631</v>
      </c>
      <c r="L32" s="212">
        <v>637.9</v>
      </c>
      <c r="M32" s="213">
        <v>624.1</v>
      </c>
      <c r="N32" s="213">
        <v>611.45000000000005</v>
      </c>
      <c r="O32" s="213">
        <v>25403000</v>
      </c>
      <c r="P32" s="214">
        <v>-1.2132996305658176E-2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45533</v>
      </c>
      <c r="E33" s="210">
        <v>1523.65</v>
      </c>
      <c r="F33" s="210">
        <v>1518.9166666666667</v>
      </c>
      <c r="G33" s="212">
        <v>1498.6333333333334</v>
      </c>
      <c r="H33" s="212">
        <v>1473.6166666666668</v>
      </c>
      <c r="I33" s="212">
        <v>1453.3333333333335</v>
      </c>
      <c r="J33" s="212">
        <v>1543.9333333333334</v>
      </c>
      <c r="K33" s="212">
        <v>1564.2166666666667</v>
      </c>
      <c r="L33" s="212">
        <v>1589.2333333333333</v>
      </c>
      <c r="M33" s="213">
        <v>1539.2</v>
      </c>
      <c r="N33" s="213">
        <v>1493.9</v>
      </c>
      <c r="O33" s="213">
        <v>11193600</v>
      </c>
      <c r="P33" s="214">
        <v>-1.324893272486383E-3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45533</v>
      </c>
      <c r="E34" s="210">
        <v>1156.3499999999999</v>
      </c>
      <c r="F34" s="210">
        <v>1161.5833333333333</v>
      </c>
      <c r="G34" s="212">
        <v>1148.5166666666664</v>
      </c>
      <c r="H34" s="212">
        <v>1140.6833333333332</v>
      </c>
      <c r="I34" s="212">
        <v>1127.6166666666663</v>
      </c>
      <c r="J34" s="212">
        <v>1169.4166666666665</v>
      </c>
      <c r="K34" s="212">
        <v>1182.4833333333336</v>
      </c>
      <c r="L34" s="212">
        <v>1190.3166666666666</v>
      </c>
      <c r="M34" s="213">
        <v>1174.6500000000001</v>
      </c>
      <c r="N34" s="213">
        <v>1153.75</v>
      </c>
      <c r="O34" s="213">
        <v>60752500</v>
      </c>
      <c r="P34" s="214">
        <v>3.0412890231621349E-2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45533</v>
      </c>
      <c r="E35" s="210">
        <v>9799.7000000000007</v>
      </c>
      <c r="F35" s="210">
        <v>9854.9499999999989</v>
      </c>
      <c r="G35" s="212">
        <v>9736.7499999999982</v>
      </c>
      <c r="H35" s="212">
        <v>9673.7999999999993</v>
      </c>
      <c r="I35" s="212">
        <v>9555.5999999999985</v>
      </c>
      <c r="J35" s="212">
        <v>9917.8999999999978</v>
      </c>
      <c r="K35" s="212">
        <v>10036.099999999999</v>
      </c>
      <c r="L35" s="212">
        <v>10099.049999999997</v>
      </c>
      <c r="M35" s="213">
        <v>9973.15</v>
      </c>
      <c r="N35" s="213">
        <v>9792</v>
      </c>
      <c r="O35" s="213">
        <v>1448325</v>
      </c>
      <c r="P35" s="214">
        <v>3.9623149394347239E-2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45533</v>
      </c>
      <c r="E36" s="210">
        <v>1552.3</v>
      </c>
      <c r="F36" s="210">
        <v>1553.4166666666667</v>
      </c>
      <c r="G36" s="212">
        <v>1544.3833333333334</v>
      </c>
      <c r="H36" s="212">
        <v>1536.4666666666667</v>
      </c>
      <c r="I36" s="212">
        <v>1527.4333333333334</v>
      </c>
      <c r="J36" s="212">
        <v>1561.3333333333335</v>
      </c>
      <c r="K36" s="212">
        <v>1570.3666666666668</v>
      </c>
      <c r="L36" s="212">
        <v>1578.2833333333335</v>
      </c>
      <c r="M36" s="213">
        <v>1562.45</v>
      </c>
      <c r="N36" s="213">
        <v>1545.5</v>
      </c>
      <c r="O36" s="213">
        <v>13230500</v>
      </c>
      <c r="P36" s="214">
        <v>1.0592819581583626E-3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45533</v>
      </c>
      <c r="E37" s="210">
        <v>6630.1</v>
      </c>
      <c r="F37" s="210">
        <v>6635.9333333333334</v>
      </c>
      <c r="G37" s="212">
        <v>6599.8666666666668</v>
      </c>
      <c r="H37" s="212">
        <v>6569.6333333333332</v>
      </c>
      <c r="I37" s="212">
        <v>6533.5666666666666</v>
      </c>
      <c r="J37" s="212">
        <v>6666.166666666667</v>
      </c>
      <c r="K37" s="212">
        <v>6702.2333333333345</v>
      </c>
      <c r="L37" s="212">
        <v>6732.4666666666672</v>
      </c>
      <c r="M37" s="213">
        <v>6672</v>
      </c>
      <c r="N37" s="213">
        <v>6605.7</v>
      </c>
      <c r="O37" s="213">
        <v>10240875</v>
      </c>
      <c r="P37" s="214">
        <v>2.7539105529852392E-3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45533</v>
      </c>
      <c r="E38" s="210">
        <v>2804.1</v>
      </c>
      <c r="F38" s="210">
        <v>2824.3666666666663</v>
      </c>
      <c r="G38" s="212">
        <v>2774.7833333333328</v>
      </c>
      <c r="H38" s="212">
        <v>2745.4666666666667</v>
      </c>
      <c r="I38" s="212">
        <v>2695.8833333333332</v>
      </c>
      <c r="J38" s="212">
        <v>2853.6833333333325</v>
      </c>
      <c r="K38" s="212">
        <v>2903.2666666666655</v>
      </c>
      <c r="L38" s="212">
        <v>2932.5833333333321</v>
      </c>
      <c r="M38" s="213">
        <v>2873.95</v>
      </c>
      <c r="N38" s="213">
        <v>2795.05</v>
      </c>
      <c r="O38" s="213">
        <v>2215800</v>
      </c>
      <c r="P38" s="214">
        <v>3.1276179838034067E-2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45533</v>
      </c>
      <c r="E39" s="210">
        <v>533.20000000000005</v>
      </c>
      <c r="F39" s="210">
        <v>535.08333333333337</v>
      </c>
      <c r="G39" s="212">
        <v>524.31666666666672</v>
      </c>
      <c r="H39" s="212">
        <v>515.43333333333339</v>
      </c>
      <c r="I39" s="212">
        <v>504.66666666666674</v>
      </c>
      <c r="J39" s="212">
        <v>543.9666666666667</v>
      </c>
      <c r="K39" s="212">
        <v>554.73333333333335</v>
      </c>
      <c r="L39" s="212">
        <v>563.61666666666667</v>
      </c>
      <c r="M39" s="213">
        <v>545.85</v>
      </c>
      <c r="N39" s="213">
        <v>526.20000000000005</v>
      </c>
      <c r="O39" s="213">
        <v>10209600</v>
      </c>
      <c r="P39" s="214">
        <v>0.14375336081735077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45533</v>
      </c>
      <c r="E40" s="210">
        <v>193.67</v>
      </c>
      <c r="F40" s="210">
        <v>194.02333333333331</v>
      </c>
      <c r="G40" s="212">
        <v>192.59666666666664</v>
      </c>
      <c r="H40" s="212">
        <v>191.52333333333331</v>
      </c>
      <c r="I40" s="212">
        <v>190.09666666666664</v>
      </c>
      <c r="J40" s="212">
        <v>195.09666666666664</v>
      </c>
      <c r="K40" s="212">
        <v>196.52333333333331</v>
      </c>
      <c r="L40" s="212">
        <v>197.59666666666664</v>
      </c>
      <c r="M40" s="213">
        <v>195.45</v>
      </c>
      <c r="N40" s="213">
        <v>192.95</v>
      </c>
      <c r="O40" s="213">
        <v>101068800</v>
      </c>
      <c r="P40" s="214">
        <v>-3.7535879885184369E-3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45533</v>
      </c>
      <c r="E41" s="210">
        <v>247.85</v>
      </c>
      <c r="F41" s="210">
        <v>247.61666666666665</v>
      </c>
      <c r="G41" s="212">
        <v>245.2833333333333</v>
      </c>
      <c r="H41" s="212">
        <v>242.71666666666667</v>
      </c>
      <c r="I41" s="212">
        <v>240.38333333333333</v>
      </c>
      <c r="J41" s="212">
        <v>250.18333333333328</v>
      </c>
      <c r="K41" s="212">
        <v>252.51666666666659</v>
      </c>
      <c r="L41" s="212">
        <v>255.08333333333326</v>
      </c>
      <c r="M41" s="213">
        <v>249.95</v>
      </c>
      <c r="N41" s="213">
        <v>245.05</v>
      </c>
      <c r="O41" s="213">
        <v>184494375</v>
      </c>
      <c r="P41" s="214">
        <v>-1.066583013097012E-2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45533</v>
      </c>
      <c r="E42" s="210">
        <v>1426.4</v>
      </c>
      <c r="F42" s="210">
        <v>1431.5666666666666</v>
      </c>
      <c r="G42" s="212">
        <v>1412.2833333333333</v>
      </c>
      <c r="H42" s="212">
        <v>1398.1666666666667</v>
      </c>
      <c r="I42" s="212">
        <v>1378.8833333333334</v>
      </c>
      <c r="J42" s="212">
        <v>1445.6833333333332</v>
      </c>
      <c r="K42" s="212">
        <v>1464.9666666666665</v>
      </c>
      <c r="L42" s="212">
        <v>1479.083333333333</v>
      </c>
      <c r="M42" s="213">
        <v>1450.85</v>
      </c>
      <c r="N42" s="213">
        <v>1417.45</v>
      </c>
      <c r="O42" s="213">
        <v>4169250</v>
      </c>
      <c r="P42" s="214">
        <v>2.5361984690583785E-2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45533</v>
      </c>
      <c r="E43" s="210">
        <v>302.8</v>
      </c>
      <c r="F43" s="210">
        <v>303.58333333333331</v>
      </c>
      <c r="G43" s="212">
        <v>301.01666666666665</v>
      </c>
      <c r="H43" s="212">
        <v>299.23333333333335</v>
      </c>
      <c r="I43" s="212">
        <v>296.66666666666669</v>
      </c>
      <c r="J43" s="212">
        <v>305.36666666666662</v>
      </c>
      <c r="K43" s="212">
        <v>307.93333333333334</v>
      </c>
      <c r="L43" s="212">
        <v>309.71666666666658</v>
      </c>
      <c r="M43" s="213">
        <v>306.14999999999998</v>
      </c>
      <c r="N43" s="213">
        <v>301.8</v>
      </c>
      <c r="O43" s="213">
        <v>153295800</v>
      </c>
      <c r="P43" s="214">
        <v>2.0354737740681021E-2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45533</v>
      </c>
      <c r="E44" s="210">
        <v>563.75</v>
      </c>
      <c r="F44" s="210">
        <v>559.2833333333333</v>
      </c>
      <c r="G44" s="212">
        <v>553.56666666666661</v>
      </c>
      <c r="H44" s="212">
        <v>543.38333333333333</v>
      </c>
      <c r="I44" s="212">
        <v>537.66666666666663</v>
      </c>
      <c r="J44" s="212">
        <v>569.46666666666658</v>
      </c>
      <c r="K44" s="212">
        <v>575.18333333333328</v>
      </c>
      <c r="L44" s="212">
        <v>585.36666666666656</v>
      </c>
      <c r="M44" s="213">
        <v>565</v>
      </c>
      <c r="N44" s="213">
        <v>549.1</v>
      </c>
      <c r="O44" s="213">
        <v>15623520</v>
      </c>
      <c r="P44" s="214">
        <v>1.2749208522289723E-2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45533</v>
      </c>
      <c r="E45" s="210">
        <v>1592.75</v>
      </c>
      <c r="F45" s="210">
        <v>1590.7</v>
      </c>
      <c r="G45" s="212">
        <v>1565.8000000000002</v>
      </c>
      <c r="H45" s="212">
        <v>1538.8500000000001</v>
      </c>
      <c r="I45" s="212">
        <v>1513.9500000000003</v>
      </c>
      <c r="J45" s="212">
        <v>1617.65</v>
      </c>
      <c r="K45" s="212">
        <v>1642.5500000000002</v>
      </c>
      <c r="L45" s="212">
        <v>1669.5</v>
      </c>
      <c r="M45" s="213">
        <v>1615.6</v>
      </c>
      <c r="N45" s="213">
        <v>1563.75</v>
      </c>
      <c r="O45" s="213">
        <v>7881000</v>
      </c>
      <c r="P45" s="214">
        <v>-1.2653470308193436E-2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45533</v>
      </c>
      <c r="E46" s="210">
        <v>1473.75</v>
      </c>
      <c r="F46" s="210">
        <v>1477.9833333333333</v>
      </c>
      <c r="G46" s="212">
        <v>1464.2166666666667</v>
      </c>
      <c r="H46" s="212">
        <v>1454.6833333333334</v>
      </c>
      <c r="I46" s="212">
        <v>1440.9166666666667</v>
      </c>
      <c r="J46" s="212">
        <v>1487.5166666666667</v>
      </c>
      <c r="K46" s="212">
        <v>1501.2833333333335</v>
      </c>
      <c r="L46" s="212">
        <v>1510.8166666666666</v>
      </c>
      <c r="M46" s="213">
        <v>1491.75</v>
      </c>
      <c r="N46" s="213">
        <v>1468.45</v>
      </c>
      <c r="O46" s="213">
        <v>40846200</v>
      </c>
      <c r="P46" s="214">
        <v>1.2862190812720848E-2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45533</v>
      </c>
      <c r="E47" s="210">
        <v>294.55</v>
      </c>
      <c r="F47" s="210">
        <v>296.05</v>
      </c>
      <c r="G47" s="212">
        <v>292.60000000000002</v>
      </c>
      <c r="H47" s="212">
        <v>290.65000000000003</v>
      </c>
      <c r="I47" s="212">
        <v>287.20000000000005</v>
      </c>
      <c r="J47" s="212">
        <v>298</v>
      </c>
      <c r="K47" s="212">
        <v>301.44999999999993</v>
      </c>
      <c r="L47" s="212">
        <v>303.39999999999998</v>
      </c>
      <c r="M47" s="213">
        <v>299.5</v>
      </c>
      <c r="N47" s="213">
        <v>294.10000000000002</v>
      </c>
      <c r="O47" s="213">
        <v>79779000</v>
      </c>
      <c r="P47" s="214">
        <v>9.9358654836672975E-3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45533</v>
      </c>
      <c r="E48" s="210">
        <v>344.95</v>
      </c>
      <c r="F48" s="210">
        <v>344.38333333333338</v>
      </c>
      <c r="G48" s="212">
        <v>341.51666666666677</v>
      </c>
      <c r="H48" s="212">
        <v>338.08333333333337</v>
      </c>
      <c r="I48" s="212">
        <v>335.21666666666675</v>
      </c>
      <c r="J48" s="212">
        <v>347.81666666666678</v>
      </c>
      <c r="K48" s="212">
        <v>350.68333333333345</v>
      </c>
      <c r="L48" s="212">
        <v>354.11666666666679</v>
      </c>
      <c r="M48" s="213">
        <v>347.25</v>
      </c>
      <c r="N48" s="213">
        <v>340.95</v>
      </c>
      <c r="O48" s="213">
        <v>42825000</v>
      </c>
      <c r="P48" s="214">
        <v>-2.6095855364148046E-2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45533</v>
      </c>
      <c r="E49" s="210">
        <v>31700.400000000001</v>
      </c>
      <c r="F49" s="210">
        <v>31816.366666666669</v>
      </c>
      <c r="G49" s="212">
        <v>31470.833333333336</v>
      </c>
      <c r="H49" s="212">
        <v>31241.266666666666</v>
      </c>
      <c r="I49" s="212">
        <v>30895.733333333334</v>
      </c>
      <c r="J49" s="212">
        <v>32045.933333333338</v>
      </c>
      <c r="K49" s="212">
        <v>32391.466666666671</v>
      </c>
      <c r="L49" s="212">
        <v>32621.03333333334</v>
      </c>
      <c r="M49" s="213">
        <v>32161.9</v>
      </c>
      <c r="N49" s="213">
        <v>31586.799999999999</v>
      </c>
      <c r="O49" s="213">
        <v>334600</v>
      </c>
      <c r="P49" s="214">
        <v>-5.1289675165390623E-3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45533</v>
      </c>
      <c r="E50" s="210">
        <v>344.3</v>
      </c>
      <c r="F50" s="210">
        <v>342.31666666666666</v>
      </c>
      <c r="G50" s="212">
        <v>338.48333333333335</v>
      </c>
      <c r="H50" s="212">
        <v>332.66666666666669</v>
      </c>
      <c r="I50" s="212">
        <v>328.83333333333337</v>
      </c>
      <c r="J50" s="212">
        <v>348.13333333333333</v>
      </c>
      <c r="K50" s="212">
        <v>351.9666666666667</v>
      </c>
      <c r="L50" s="212">
        <v>357.7833333333333</v>
      </c>
      <c r="M50" s="213">
        <v>346.15</v>
      </c>
      <c r="N50" s="213">
        <v>336.5</v>
      </c>
      <c r="O50" s="213">
        <v>64773000</v>
      </c>
      <c r="P50" s="214">
        <v>1.7819261773440814E-2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45533</v>
      </c>
      <c r="E51" s="210">
        <v>5734.85</v>
      </c>
      <c r="F51" s="210">
        <v>5743.8166666666666</v>
      </c>
      <c r="G51" s="212">
        <v>5709.583333333333</v>
      </c>
      <c r="H51" s="212">
        <v>5684.3166666666666</v>
      </c>
      <c r="I51" s="212">
        <v>5650.083333333333</v>
      </c>
      <c r="J51" s="212">
        <v>5769.083333333333</v>
      </c>
      <c r="K51" s="212">
        <v>5803.3166666666666</v>
      </c>
      <c r="L51" s="212">
        <v>5828.583333333333</v>
      </c>
      <c r="M51" s="213">
        <v>5778.05</v>
      </c>
      <c r="N51" s="213">
        <v>5718.55</v>
      </c>
      <c r="O51" s="213">
        <v>2570200</v>
      </c>
      <c r="P51" s="214">
        <v>-1.4763014763014763E-3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45533</v>
      </c>
      <c r="E52" s="210">
        <v>625.4</v>
      </c>
      <c r="F52" s="210">
        <v>624.24999999999989</v>
      </c>
      <c r="G52" s="212">
        <v>608.94999999999982</v>
      </c>
      <c r="H52" s="212">
        <v>592.49999999999989</v>
      </c>
      <c r="I52" s="212">
        <v>577.19999999999982</v>
      </c>
      <c r="J52" s="212">
        <v>640.69999999999982</v>
      </c>
      <c r="K52" s="212">
        <v>655.99999999999977</v>
      </c>
      <c r="L52" s="212">
        <v>672.44999999999982</v>
      </c>
      <c r="M52" s="213">
        <v>639.54999999999995</v>
      </c>
      <c r="N52" s="213">
        <v>607.79999999999995</v>
      </c>
      <c r="O52" s="213">
        <v>16127000</v>
      </c>
      <c r="P52" s="214">
        <v>0.34717233313841783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45533</v>
      </c>
      <c r="E53" s="210">
        <v>110.08</v>
      </c>
      <c r="F53" s="210">
        <v>109.96</v>
      </c>
      <c r="G53" s="212">
        <v>108.61999999999999</v>
      </c>
      <c r="H53" s="212">
        <v>107.16</v>
      </c>
      <c r="I53" s="212">
        <v>105.82</v>
      </c>
      <c r="J53" s="212">
        <v>111.41999999999999</v>
      </c>
      <c r="K53" s="212">
        <v>112.75999999999999</v>
      </c>
      <c r="L53" s="212">
        <v>114.21999999999998</v>
      </c>
      <c r="M53" s="213">
        <v>111.3</v>
      </c>
      <c r="N53" s="213">
        <v>108.5</v>
      </c>
      <c r="O53" s="213">
        <v>296338500</v>
      </c>
      <c r="P53" s="214">
        <v>-1.3648150675583458E-3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45533</v>
      </c>
      <c r="E54" s="210">
        <v>840.6</v>
      </c>
      <c r="F54" s="210">
        <v>839.04999999999984</v>
      </c>
      <c r="G54" s="212">
        <v>833.09999999999968</v>
      </c>
      <c r="H54" s="212">
        <v>825.5999999999998</v>
      </c>
      <c r="I54" s="212">
        <v>819.64999999999964</v>
      </c>
      <c r="J54" s="212">
        <v>846.54999999999973</v>
      </c>
      <c r="K54" s="212">
        <v>852.49999999999977</v>
      </c>
      <c r="L54" s="212">
        <v>859.99999999999977</v>
      </c>
      <c r="M54" s="213">
        <v>845</v>
      </c>
      <c r="N54" s="213">
        <v>831.55</v>
      </c>
      <c r="O54" s="213">
        <v>5650125</v>
      </c>
      <c r="P54" s="214">
        <v>1.2934801608110471E-2</v>
      </c>
    </row>
    <row r="55" spans="1:16" ht="12.75" customHeight="1">
      <c r="A55" s="206">
        <v>45</v>
      </c>
      <c r="B55" s="218" t="s">
        <v>836</v>
      </c>
      <c r="C55" s="210" t="s">
        <v>89</v>
      </c>
      <c r="D55" s="211">
        <v>45533</v>
      </c>
      <c r="E55" s="210">
        <v>498.25</v>
      </c>
      <c r="F55" s="210">
        <v>497.56666666666666</v>
      </c>
      <c r="G55" s="212">
        <v>495.5333333333333</v>
      </c>
      <c r="H55" s="212">
        <v>492.81666666666666</v>
      </c>
      <c r="I55" s="212">
        <v>490.7833333333333</v>
      </c>
      <c r="J55" s="212">
        <v>500.2833333333333</v>
      </c>
      <c r="K55" s="212">
        <v>502.31666666666672</v>
      </c>
      <c r="L55" s="212">
        <v>505.0333333333333</v>
      </c>
      <c r="M55" s="213">
        <v>499.6</v>
      </c>
      <c r="N55" s="213">
        <v>494.85</v>
      </c>
      <c r="O55" s="213">
        <v>12929500</v>
      </c>
      <c r="P55" s="214">
        <v>-1.0757377525803169E-2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45533</v>
      </c>
      <c r="E56" s="210">
        <v>1353.95</v>
      </c>
      <c r="F56" s="210">
        <v>1360.5666666666668</v>
      </c>
      <c r="G56" s="212">
        <v>1343.4833333333336</v>
      </c>
      <c r="H56" s="212">
        <v>1333.0166666666667</v>
      </c>
      <c r="I56" s="212">
        <v>1315.9333333333334</v>
      </c>
      <c r="J56" s="212">
        <v>1371.0333333333338</v>
      </c>
      <c r="K56" s="212">
        <v>1388.1166666666672</v>
      </c>
      <c r="L56" s="212">
        <v>1398.5833333333339</v>
      </c>
      <c r="M56" s="213">
        <v>1377.65</v>
      </c>
      <c r="N56" s="213">
        <v>1350.1</v>
      </c>
      <c r="O56" s="213">
        <v>10740000</v>
      </c>
      <c r="P56" s="214">
        <v>1.8069790864387699E-2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45533</v>
      </c>
      <c r="E57" s="210">
        <v>1579</v>
      </c>
      <c r="F57" s="210">
        <v>1579.95</v>
      </c>
      <c r="G57" s="212">
        <v>1571.2</v>
      </c>
      <c r="H57" s="212">
        <v>1563.4</v>
      </c>
      <c r="I57" s="212">
        <v>1554.65</v>
      </c>
      <c r="J57" s="212">
        <v>1587.75</v>
      </c>
      <c r="K57" s="212">
        <v>1596.5</v>
      </c>
      <c r="L57" s="212">
        <v>1604.3</v>
      </c>
      <c r="M57" s="213">
        <v>1588.7</v>
      </c>
      <c r="N57" s="213">
        <v>1572.15</v>
      </c>
      <c r="O57" s="213">
        <v>9918350</v>
      </c>
      <c r="P57" s="214">
        <v>1.3684979738258154E-2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45533</v>
      </c>
      <c r="E58" s="210">
        <v>521.9</v>
      </c>
      <c r="F58" s="210">
        <v>519.65</v>
      </c>
      <c r="G58" s="212">
        <v>515.94999999999993</v>
      </c>
      <c r="H58" s="212">
        <v>510</v>
      </c>
      <c r="I58" s="212">
        <v>506.29999999999995</v>
      </c>
      <c r="J58" s="212">
        <v>525.59999999999991</v>
      </c>
      <c r="K58" s="212">
        <v>529.29999999999995</v>
      </c>
      <c r="L58" s="212">
        <v>535.24999999999989</v>
      </c>
      <c r="M58" s="213">
        <v>523.35</v>
      </c>
      <c r="N58" s="213">
        <v>513.70000000000005</v>
      </c>
      <c r="O58" s="213">
        <v>53266500</v>
      </c>
      <c r="P58" s="214">
        <v>-1.7317526731752672E-2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45533</v>
      </c>
      <c r="E59" s="210">
        <v>6080.1</v>
      </c>
      <c r="F59" s="210">
        <v>6102.333333333333</v>
      </c>
      <c r="G59" s="212">
        <v>6033.9666666666662</v>
      </c>
      <c r="H59" s="212">
        <v>5987.833333333333</v>
      </c>
      <c r="I59" s="212">
        <v>5919.4666666666662</v>
      </c>
      <c r="J59" s="212">
        <v>6148.4666666666662</v>
      </c>
      <c r="K59" s="212">
        <v>6216.833333333333</v>
      </c>
      <c r="L59" s="212">
        <v>6262.9666666666662</v>
      </c>
      <c r="M59" s="213">
        <v>6170.7</v>
      </c>
      <c r="N59" s="213">
        <v>6056.2</v>
      </c>
      <c r="O59" s="213">
        <v>2089500</v>
      </c>
      <c r="P59" s="214">
        <v>2.6604760851941925E-2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45533</v>
      </c>
      <c r="E60" s="210">
        <v>3546.3</v>
      </c>
      <c r="F60" s="210">
        <v>3549.0333333333333</v>
      </c>
      <c r="G60" s="212">
        <v>3529.2666666666664</v>
      </c>
      <c r="H60" s="212">
        <v>3512.2333333333331</v>
      </c>
      <c r="I60" s="212">
        <v>3492.4666666666662</v>
      </c>
      <c r="J60" s="212">
        <v>3566.0666666666666</v>
      </c>
      <c r="K60" s="212">
        <v>3585.8333333333339</v>
      </c>
      <c r="L60" s="212">
        <v>3602.8666666666668</v>
      </c>
      <c r="M60" s="213">
        <v>3568.8</v>
      </c>
      <c r="N60" s="213">
        <v>3532</v>
      </c>
      <c r="O60" s="213">
        <v>3043600</v>
      </c>
      <c r="P60" s="214">
        <v>2.2577610536218252E-2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45533</v>
      </c>
      <c r="E61" s="210">
        <v>971.5</v>
      </c>
      <c r="F61" s="210">
        <v>973.80000000000007</v>
      </c>
      <c r="G61" s="212">
        <v>959.95000000000016</v>
      </c>
      <c r="H61" s="212">
        <v>948.40000000000009</v>
      </c>
      <c r="I61" s="212">
        <v>934.55000000000018</v>
      </c>
      <c r="J61" s="212">
        <v>985.35000000000014</v>
      </c>
      <c r="K61" s="212">
        <v>999.2</v>
      </c>
      <c r="L61" s="212">
        <v>1010.7500000000001</v>
      </c>
      <c r="M61" s="213">
        <v>987.65</v>
      </c>
      <c r="N61" s="213">
        <v>962.25</v>
      </c>
      <c r="O61" s="213">
        <v>24151000</v>
      </c>
      <c r="P61" s="214">
        <v>2.3607696872086123E-2</v>
      </c>
    </row>
    <row r="62" spans="1:16" ht="12.75" customHeight="1">
      <c r="A62" s="206">
        <v>52</v>
      </c>
      <c r="B62" s="218" t="s">
        <v>836</v>
      </c>
      <c r="C62" s="215" t="s">
        <v>96</v>
      </c>
      <c r="D62" s="211">
        <v>45533</v>
      </c>
      <c r="E62" s="210">
        <v>1745.8</v>
      </c>
      <c r="F62" s="210">
        <v>1746.4333333333334</v>
      </c>
      <c r="G62" s="212">
        <v>1718.9166666666667</v>
      </c>
      <c r="H62" s="212">
        <v>1692.0333333333333</v>
      </c>
      <c r="I62" s="212">
        <v>1664.5166666666667</v>
      </c>
      <c r="J62" s="212">
        <v>1773.3166666666668</v>
      </c>
      <c r="K62" s="212">
        <v>1800.8333333333333</v>
      </c>
      <c r="L62" s="212">
        <v>1827.7166666666669</v>
      </c>
      <c r="M62" s="213">
        <v>1773.95</v>
      </c>
      <c r="N62" s="213">
        <v>1719.55</v>
      </c>
      <c r="O62" s="213">
        <v>4786600</v>
      </c>
      <c r="P62" s="214">
        <v>-1.156403584851113E-2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45533</v>
      </c>
      <c r="E63" s="210">
        <v>453.45</v>
      </c>
      <c r="F63" s="210">
        <v>450.63333333333338</v>
      </c>
      <c r="G63" s="212">
        <v>445.91666666666674</v>
      </c>
      <c r="H63" s="212">
        <v>438.38333333333338</v>
      </c>
      <c r="I63" s="212">
        <v>433.66666666666674</v>
      </c>
      <c r="J63" s="212">
        <v>458.16666666666674</v>
      </c>
      <c r="K63" s="212">
        <v>462.88333333333333</v>
      </c>
      <c r="L63" s="212">
        <v>470.41666666666674</v>
      </c>
      <c r="M63" s="213">
        <v>455.35</v>
      </c>
      <c r="N63" s="213">
        <v>443.1</v>
      </c>
      <c r="O63" s="213">
        <v>19746000</v>
      </c>
      <c r="P63" s="214">
        <v>-7.5990591641034921E-3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45533</v>
      </c>
      <c r="E64" s="210">
        <v>166.45</v>
      </c>
      <c r="F64" s="210">
        <v>166.48333333333332</v>
      </c>
      <c r="G64" s="212">
        <v>165.16666666666663</v>
      </c>
      <c r="H64" s="212">
        <v>163.8833333333333</v>
      </c>
      <c r="I64" s="212">
        <v>162.56666666666661</v>
      </c>
      <c r="J64" s="212">
        <v>167.76666666666665</v>
      </c>
      <c r="K64" s="212">
        <v>169.08333333333331</v>
      </c>
      <c r="L64" s="212">
        <v>170.36666666666667</v>
      </c>
      <c r="M64" s="213">
        <v>167.8</v>
      </c>
      <c r="N64" s="213">
        <v>165.2</v>
      </c>
      <c r="O64" s="213">
        <v>30750000</v>
      </c>
      <c r="P64" s="214">
        <v>6.8762278978389E-3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45533</v>
      </c>
      <c r="E65" s="210">
        <v>3760.6</v>
      </c>
      <c r="F65" s="210">
        <v>3765.5333333333333</v>
      </c>
      <c r="G65" s="212">
        <v>3721.0666666666666</v>
      </c>
      <c r="H65" s="212">
        <v>3681.5333333333333</v>
      </c>
      <c r="I65" s="212">
        <v>3637.0666666666666</v>
      </c>
      <c r="J65" s="212">
        <v>3805.0666666666666</v>
      </c>
      <c r="K65" s="212">
        <v>3849.5333333333328</v>
      </c>
      <c r="L65" s="212">
        <v>3889.0666666666666</v>
      </c>
      <c r="M65" s="213">
        <v>3810</v>
      </c>
      <c r="N65" s="213">
        <v>3726</v>
      </c>
      <c r="O65" s="213">
        <v>4418100</v>
      </c>
      <c r="P65" s="214">
        <v>-3.1812643833762015E-3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45533</v>
      </c>
      <c r="E66" s="210">
        <v>622.45000000000005</v>
      </c>
      <c r="F66" s="210">
        <v>622</v>
      </c>
      <c r="G66" s="212">
        <v>617.6</v>
      </c>
      <c r="H66" s="212">
        <v>612.75</v>
      </c>
      <c r="I66" s="212">
        <v>608.35</v>
      </c>
      <c r="J66" s="212">
        <v>626.85</v>
      </c>
      <c r="K66" s="212">
        <v>631.25000000000011</v>
      </c>
      <c r="L66" s="212">
        <v>636.1</v>
      </c>
      <c r="M66" s="213">
        <v>626.4</v>
      </c>
      <c r="N66" s="213">
        <v>617.15</v>
      </c>
      <c r="O66" s="213">
        <v>16412500</v>
      </c>
      <c r="P66" s="214">
        <v>-2.4734457401767808E-2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45533</v>
      </c>
      <c r="E67" s="210">
        <v>1775.55</v>
      </c>
      <c r="F67" s="210">
        <v>1777.3999999999999</v>
      </c>
      <c r="G67" s="212">
        <v>1762.3499999999997</v>
      </c>
      <c r="H67" s="212">
        <v>1749.1499999999999</v>
      </c>
      <c r="I67" s="212">
        <v>1734.0999999999997</v>
      </c>
      <c r="J67" s="212">
        <v>1790.5999999999997</v>
      </c>
      <c r="K67" s="212">
        <v>1805.6499999999999</v>
      </c>
      <c r="L67" s="212">
        <v>1818.8499999999997</v>
      </c>
      <c r="M67" s="213">
        <v>1792.45</v>
      </c>
      <c r="N67" s="213">
        <v>1764.2</v>
      </c>
      <c r="O67" s="213">
        <v>5028650</v>
      </c>
      <c r="P67" s="214">
        <v>4.533241868175842E-2</v>
      </c>
    </row>
    <row r="68" spans="1:16" ht="12.75" customHeight="1">
      <c r="A68" s="206">
        <v>58</v>
      </c>
      <c r="B68" s="218" t="s">
        <v>836</v>
      </c>
      <c r="C68" s="215" t="s">
        <v>102</v>
      </c>
      <c r="D68" s="211">
        <v>45533</v>
      </c>
      <c r="E68" s="210">
        <v>2878.85</v>
      </c>
      <c r="F68" s="210">
        <v>2889.7666666666664</v>
      </c>
      <c r="G68" s="212">
        <v>2855.9333333333329</v>
      </c>
      <c r="H68" s="212">
        <v>2833.0166666666664</v>
      </c>
      <c r="I68" s="212">
        <v>2799.1833333333329</v>
      </c>
      <c r="J68" s="212">
        <v>2912.6833333333329</v>
      </c>
      <c r="K68" s="212">
        <v>2946.5166666666669</v>
      </c>
      <c r="L68" s="212">
        <v>2969.4333333333329</v>
      </c>
      <c r="M68" s="213">
        <v>2923.6</v>
      </c>
      <c r="N68" s="213">
        <v>2866.85</v>
      </c>
      <c r="O68" s="213">
        <v>2172000</v>
      </c>
      <c r="P68" s="214">
        <v>2.9286323571225476E-2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45533</v>
      </c>
      <c r="E69" s="210">
        <v>4669.7</v>
      </c>
      <c r="F69" s="210">
        <v>4661.583333333333</v>
      </c>
      <c r="G69" s="212">
        <v>4638.2166666666662</v>
      </c>
      <c r="H69" s="212">
        <v>4606.7333333333336</v>
      </c>
      <c r="I69" s="212">
        <v>4583.3666666666668</v>
      </c>
      <c r="J69" s="212">
        <v>4693.0666666666657</v>
      </c>
      <c r="K69" s="212">
        <v>4716.4333333333325</v>
      </c>
      <c r="L69" s="212">
        <v>4747.9166666666652</v>
      </c>
      <c r="M69" s="213">
        <v>4684.95</v>
      </c>
      <c r="N69" s="213">
        <v>4630.1000000000004</v>
      </c>
      <c r="O69" s="213">
        <v>3117400</v>
      </c>
      <c r="P69" s="214">
        <v>9.4553461563370248E-3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45533</v>
      </c>
      <c r="E70" s="210">
        <v>12797.05</v>
      </c>
      <c r="F70" s="210">
        <v>12682.616666666667</v>
      </c>
      <c r="G70" s="212">
        <v>12527.683333333334</v>
      </c>
      <c r="H70" s="212">
        <v>12258.316666666668</v>
      </c>
      <c r="I70" s="212">
        <v>12103.383333333335</v>
      </c>
      <c r="J70" s="212">
        <v>12951.983333333334</v>
      </c>
      <c r="K70" s="212">
        <v>13106.916666666664</v>
      </c>
      <c r="L70" s="212">
        <v>13376.283333333333</v>
      </c>
      <c r="M70" s="213">
        <v>12837.55</v>
      </c>
      <c r="N70" s="213">
        <v>12413.25</v>
      </c>
      <c r="O70" s="213">
        <v>1898200</v>
      </c>
      <c r="P70" s="214">
        <v>1.5406012624371456E-2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45533</v>
      </c>
      <c r="E71" s="210">
        <v>860.3</v>
      </c>
      <c r="F71" s="210">
        <v>864.5</v>
      </c>
      <c r="G71" s="212">
        <v>854.8</v>
      </c>
      <c r="H71" s="212">
        <v>849.3</v>
      </c>
      <c r="I71" s="212">
        <v>839.59999999999991</v>
      </c>
      <c r="J71" s="212">
        <v>870</v>
      </c>
      <c r="K71" s="212">
        <v>879.7</v>
      </c>
      <c r="L71" s="212">
        <v>885.2</v>
      </c>
      <c r="M71" s="213">
        <v>874.2</v>
      </c>
      <c r="N71" s="213">
        <v>859</v>
      </c>
      <c r="O71" s="213">
        <v>37351875</v>
      </c>
      <c r="P71" s="214">
        <v>-1.1031439602868175E-3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45533</v>
      </c>
      <c r="E72" s="210">
        <v>6912.35</v>
      </c>
      <c r="F72" s="210">
        <v>6890.9833333333336</v>
      </c>
      <c r="G72" s="212">
        <v>6857.6166666666668</v>
      </c>
      <c r="H72" s="212">
        <v>6802.8833333333332</v>
      </c>
      <c r="I72" s="212">
        <v>6769.5166666666664</v>
      </c>
      <c r="J72" s="212">
        <v>6945.7166666666672</v>
      </c>
      <c r="K72" s="212">
        <v>6979.0833333333339</v>
      </c>
      <c r="L72" s="212">
        <v>7033.8166666666675</v>
      </c>
      <c r="M72" s="213">
        <v>6924.35</v>
      </c>
      <c r="N72" s="213">
        <v>6836.25</v>
      </c>
      <c r="O72" s="213">
        <v>2590375</v>
      </c>
      <c r="P72" s="214">
        <v>-1.0032006879090432E-2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45533</v>
      </c>
      <c r="E73" s="210">
        <v>4814.8500000000004</v>
      </c>
      <c r="F73" s="210">
        <v>4811.5666666666666</v>
      </c>
      <c r="G73" s="212">
        <v>4785.3833333333332</v>
      </c>
      <c r="H73" s="212">
        <v>4755.916666666667</v>
      </c>
      <c r="I73" s="212">
        <v>4729.7333333333336</v>
      </c>
      <c r="J73" s="212">
        <v>4841.0333333333328</v>
      </c>
      <c r="K73" s="212">
        <v>4867.2166666666653</v>
      </c>
      <c r="L73" s="212">
        <v>4896.6833333333325</v>
      </c>
      <c r="M73" s="213">
        <v>4837.75</v>
      </c>
      <c r="N73" s="213">
        <v>4782.1000000000004</v>
      </c>
      <c r="O73" s="213">
        <v>3790500</v>
      </c>
      <c r="P73" s="214">
        <v>-9.225092250922509E-4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45533</v>
      </c>
      <c r="E74" s="210">
        <v>3740.95</v>
      </c>
      <c r="F74" s="210">
        <v>3750.0333333333333</v>
      </c>
      <c r="G74" s="212">
        <v>3718.9166666666665</v>
      </c>
      <c r="H74" s="212">
        <v>3696.8833333333332</v>
      </c>
      <c r="I74" s="212">
        <v>3665.7666666666664</v>
      </c>
      <c r="J74" s="212">
        <v>3772.0666666666666</v>
      </c>
      <c r="K74" s="212">
        <v>3803.1833333333334</v>
      </c>
      <c r="L74" s="212">
        <v>3825.2166666666667</v>
      </c>
      <c r="M74" s="213">
        <v>3781.15</v>
      </c>
      <c r="N74" s="213">
        <v>3728</v>
      </c>
      <c r="O74" s="213">
        <v>2057825</v>
      </c>
      <c r="P74" s="214">
        <v>5.2391187533584096E-3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45533</v>
      </c>
      <c r="E75" s="210">
        <v>497.7</v>
      </c>
      <c r="F75" s="210">
        <v>497.91666666666669</v>
      </c>
      <c r="G75" s="212">
        <v>494.63333333333338</v>
      </c>
      <c r="H75" s="212">
        <v>491.56666666666672</v>
      </c>
      <c r="I75" s="212">
        <v>488.28333333333342</v>
      </c>
      <c r="J75" s="212">
        <v>500.98333333333335</v>
      </c>
      <c r="K75" s="212">
        <v>504.26666666666665</v>
      </c>
      <c r="L75" s="212">
        <v>507.33333333333331</v>
      </c>
      <c r="M75" s="213">
        <v>501.2</v>
      </c>
      <c r="N75" s="213">
        <v>494.85</v>
      </c>
      <c r="O75" s="213">
        <v>32722200</v>
      </c>
      <c r="P75" s="214">
        <v>8.3199290032725057E-3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45533</v>
      </c>
      <c r="E76" s="210">
        <v>201.57</v>
      </c>
      <c r="F76" s="210">
        <v>202.36666666666667</v>
      </c>
      <c r="G76" s="212">
        <v>200.23333333333335</v>
      </c>
      <c r="H76" s="212">
        <v>198.89666666666668</v>
      </c>
      <c r="I76" s="212">
        <v>196.76333333333335</v>
      </c>
      <c r="J76" s="212">
        <v>203.70333333333335</v>
      </c>
      <c r="K76" s="212">
        <v>205.83666666666667</v>
      </c>
      <c r="L76" s="212">
        <v>207.17333333333335</v>
      </c>
      <c r="M76" s="213">
        <v>204.5</v>
      </c>
      <c r="N76" s="213">
        <v>201.03</v>
      </c>
      <c r="O76" s="213">
        <v>96080000</v>
      </c>
      <c r="P76" s="214">
        <v>4.2930800542740843E-2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45533</v>
      </c>
      <c r="E77" s="210">
        <v>238.8</v>
      </c>
      <c r="F77" s="210">
        <v>237.25</v>
      </c>
      <c r="G77" s="212">
        <v>235</v>
      </c>
      <c r="H77" s="212">
        <v>231.2</v>
      </c>
      <c r="I77" s="212">
        <v>228.95</v>
      </c>
      <c r="J77" s="212">
        <v>241.05</v>
      </c>
      <c r="K77" s="212">
        <v>243.3</v>
      </c>
      <c r="L77" s="212">
        <v>247.10000000000002</v>
      </c>
      <c r="M77" s="213">
        <v>239.5</v>
      </c>
      <c r="N77" s="213">
        <v>233.45</v>
      </c>
      <c r="O77" s="213">
        <v>109891500</v>
      </c>
      <c r="P77" s="214">
        <v>-4.1653367379508456E-2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45533</v>
      </c>
      <c r="E78" s="210">
        <v>1631.5</v>
      </c>
      <c r="F78" s="210">
        <v>1613.2333333333333</v>
      </c>
      <c r="G78" s="212">
        <v>1587.0666666666666</v>
      </c>
      <c r="H78" s="212">
        <v>1542.6333333333332</v>
      </c>
      <c r="I78" s="212">
        <v>1516.4666666666665</v>
      </c>
      <c r="J78" s="212">
        <v>1657.6666666666667</v>
      </c>
      <c r="K78" s="212">
        <v>1683.8333333333333</v>
      </c>
      <c r="L78" s="212">
        <v>1728.2666666666669</v>
      </c>
      <c r="M78" s="213">
        <v>1639.4</v>
      </c>
      <c r="N78" s="213">
        <v>1568.8</v>
      </c>
      <c r="O78" s="213">
        <v>6444525</v>
      </c>
      <c r="P78" s="214">
        <v>7.1221981200289219E-2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45533</v>
      </c>
      <c r="E79" s="210">
        <v>96.57</v>
      </c>
      <c r="F79" s="210">
        <v>96.93</v>
      </c>
      <c r="G79" s="212">
        <v>95.940000000000012</v>
      </c>
      <c r="H79" s="212">
        <v>95.31</v>
      </c>
      <c r="I79" s="212">
        <v>94.320000000000007</v>
      </c>
      <c r="J79" s="212">
        <v>97.560000000000016</v>
      </c>
      <c r="K79" s="212">
        <v>98.550000000000026</v>
      </c>
      <c r="L79" s="212">
        <v>99.180000000000021</v>
      </c>
      <c r="M79" s="213">
        <v>97.92</v>
      </c>
      <c r="N79" s="213">
        <v>96.3</v>
      </c>
      <c r="O79" s="213">
        <v>244440000</v>
      </c>
      <c r="P79" s="214">
        <v>4.2760474156548448E-2</v>
      </c>
    </row>
    <row r="80" spans="1:16" ht="12.75" customHeight="1">
      <c r="A80" s="206">
        <v>70</v>
      </c>
      <c r="B80" s="218" t="s">
        <v>836</v>
      </c>
      <c r="C80" s="216" t="s">
        <v>116</v>
      </c>
      <c r="D80" s="211">
        <v>45533</v>
      </c>
      <c r="E80" s="210">
        <v>650.6</v>
      </c>
      <c r="F80" s="210">
        <v>651.69999999999993</v>
      </c>
      <c r="G80" s="212">
        <v>644.14999999999986</v>
      </c>
      <c r="H80" s="212">
        <v>637.69999999999993</v>
      </c>
      <c r="I80" s="212">
        <v>630.14999999999986</v>
      </c>
      <c r="J80" s="212">
        <v>658.14999999999986</v>
      </c>
      <c r="K80" s="212">
        <v>665.69999999999982</v>
      </c>
      <c r="L80" s="212">
        <v>672.14999999999986</v>
      </c>
      <c r="M80" s="213">
        <v>659.25</v>
      </c>
      <c r="N80" s="213">
        <v>645.25</v>
      </c>
      <c r="O80" s="213">
        <v>8281000</v>
      </c>
      <c r="P80" s="214">
        <v>-8.868834604014315E-3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45533</v>
      </c>
      <c r="E81" s="210">
        <v>1405.65</v>
      </c>
      <c r="F81" s="210">
        <v>1403.8</v>
      </c>
      <c r="G81" s="212">
        <v>1392.55</v>
      </c>
      <c r="H81" s="212">
        <v>1379.45</v>
      </c>
      <c r="I81" s="212">
        <v>1368.2</v>
      </c>
      <c r="J81" s="212">
        <v>1416.8999999999999</v>
      </c>
      <c r="K81" s="212">
        <v>1428.1499999999999</v>
      </c>
      <c r="L81" s="212">
        <v>1441.2499999999998</v>
      </c>
      <c r="M81" s="213">
        <v>1415.05</v>
      </c>
      <c r="N81" s="213">
        <v>1390.7</v>
      </c>
      <c r="O81" s="213">
        <v>9775000</v>
      </c>
      <c r="P81" s="214">
        <v>5.1413881748071976E-3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45533</v>
      </c>
      <c r="E82" s="210">
        <v>2936.8</v>
      </c>
      <c r="F82" s="210">
        <v>2935.4833333333336</v>
      </c>
      <c r="G82" s="212">
        <v>2895.8666666666672</v>
      </c>
      <c r="H82" s="212">
        <v>2854.9333333333338</v>
      </c>
      <c r="I82" s="212">
        <v>2815.3166666666675</v>
      </c>
      <c r="J82" s="212">
        <v>2976.416666666667</v>
      </c>
      <c r="K82" s="212">
        <v>3016.0333333333338</v>
      </c>
      <c r="L82" s="212">
        <v>3056.9666666666667</v>
      </c>
      <c r="M82" s="213">
        <v>2975.1</v>
      </c>
      <c r="N82" s="213">
        <v>2894.55</v>
      </c>
      <c r="O82" s="213">
        <v>5463675</v>
      </c>
      <c r="P82" s="214">
        <v>1.225561715786402E-2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45533</v>
      </c>
      <c r="E83" s="210">
        <v>666.6</v>
      </c>
      <c r="F83" s="210">
        <v>666.41666666666663</v>
      </c>
      <c r="G83" s="212">
        <v>662.18333333333328</v>
      </c>
      <c r="H83" s="212">
        <v>657.76666666666665</v>
      </c>
      <c r="I83" s="212">
        <v>653.5333333333333</v>
      </c>
      <c r="J83" s="212">
        <v>670.83333333333326</v>
      </c>
      <c r="K83" s="212">
        <v>675.06666666666661</v>
      </c>
      <c r="L83" s="212">
        <v>679.48333333333323</v>
      </c>
      <c r="M83" s="213">
        <v>670.65</v>
      </c>
      <c r="N83" s="213">
        <v>662</v>
      </c>
      <c r="O83" s="213">
        <v>8674000</v>
      </c>
      <c r="P83" s="214">
        <v>-6.4146620847651773E-3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45533</v>
      </c>
      <c r="E84" s="210">
        <v>2603.4</v>
      </c>
      <c r="F84" s="210">
        <v>2601.8166666666671</v>
      </c>
      <c r="G84" s="212">
        <v>2563.6833333333343</v>
      </c>
      <c r="H84" s="212">
        <v>2523.9666666666672</v>
      </c>
      <c r="I84" s="212">
        <v>2485.8333333333344</v>
      </c>
      <c r="J84" s="212">
        <v>2641.5333333333342</v>
      </c>
      <c r="K84" s="212">
        <v>2679.6666666666665</v>
      </c>
      <c r="L84" s="212">
        <v>2719.3833333333341</v>
      </c>
      <c r="M84" s="213">
        <v>2639.95</v>
      </c>
      <c r="N84" s="213">
        <v>2562.1</v>
      </c>
      <c r="O84" s="213">
        <v>8575000</v>
      </c>
      <c r="P84" s="214">
        <v>7.4013157894736838E-3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45533</v>
      </c>
      <c r="E85" s="210">
        <v>592.65</v>
      </c>
      <c r="F85" s="210">
        <v>596.6</v>
      </c>
      <c r="G85" s="212">
        <v>587</v>
      </c>
      <c r="H85" s="212">
        <v>581.35</v>
      </c>
      <c r="I85" s="212">
        <v>571.75</v>
      </c>
      <c r="J85" s="212">
        <v>602.25</v>
      </c>
      <c r="K85" s="212">
        <v>611.85000000000014</v>
      </c>
      <c r="L85" s="212">
        <v>617.5</v>
      </c>
      <c r="M85" s="213">
        <v>606.20000000000005</v>
      </c>
      <c r="N85" s="213">
        <v>590.95000000000005</v>
      </c>
      <c r="O85" s="213">
        <v>11757500</v>
      </c>
      <c r="P85" s="214">
        <v>5.8876505685016324E-2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45533</v>
      </c>
      <c r="E86" s="210">
        <v>4780.3</v>
      </c>
      <c r="F86" s="210">
        <v>4796.1833333333334</v>
      </c>
      <c r="G86" s="212">
        <v>4745.5166666666664</v>
      </c>
      <c r="H86" s="212">
        <v>4710.7333333333327</v>
      </c>
      <c r="I86" s="212">
        <v>4660.0666666666657</v>
      </c>
      <c r="J86" s="212">
        <v>4830.9666666666672</v>
      </c>
      <c r="K86" s="212">
        <v>4881.6333333333332</v>
      </c>
      <c r="L86" s="212">
        <v>4916.4166666666679</v>
      </c>
      <c r="M86" s="213">
        <v>4846.8500000000004</v>
      </c>
      <c r="N86" s="213">
        <v>4761.3999999999996</v>
      </c>
      <c r="O86" s="213">
        <v>13533600</v>
      </c>
      <c r="P86" s="214">
        <v>-1.3212004549829381E-2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45533</v>
      </c>
      <c r="E87" s="210">
        <v>1887.2</v>
      </c>
      <c r="F87" s="210">
        <v>1886.2333333333336</v>
      </c>
      <c r="G87" s="212">
        <v>1873.5666666666671</v>
      </c>
      <c r="H87" s="212">
        <v>1859.9333333333334</v>
      </c>
      <c r="I87" s="212">
        <v>1847.2666666666669</v>
      </c>
      <c r="J87" s="212">
        <v>1899.8666666666672</v>
      </c>
      <c r="K87" s="212">
        <v>1912.5333333333338</v>
      </c>
      <c r="L87" s="212">
        <v>1926.1666666666674</v>
      </c>
      <c r="M87" s="213">
        <v>1898.9</v>
      </c>
      <c r="N87" s="213">
        <v>1872.6</v>
      </c>
      <c r="O87" s="213">
        <v>8447500</v>
      </c>
      <c r="P87" s="214">
        <v>1.5385539996394014E-2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45533</v>
      </c>
      <c r="E88" s="210">
        <v>1676.95</v>
      </c>
      <c r="F88" s="210">
        <v>1674.6499999999999</v>
      </c>
      <c r="G88" s="212">
        <v>1666.2999999999997</v>
      </c>
      <c r="H88" s="212">
        <v>1655.6499999999999</v>
      </c>
      <c r="I88" s="212">
        <v>1647.2999999999997</v>
      </c>
      <c r="J88" s="212">
        <v>1685.2999999999997</v>
      </c>
      <c r="K88" s="212">
        <v>1693.6499999999996</v>
      </c>
      <c r="L88" s="212">
        <v>1704.2999999999997</v>
      </c>
      <c r="M88" s="213">
        <v>1683</v>
      </c>
      <c r="N88" s="213">
        <v>1664</v>
      </c>
      <c r="O88" s="213">
        <v>14027300</v>
      </c>
      <c r="P88" s="214">
        <v>1.1738570671244288E-2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45533</v>
      </c>
      <c r="E89" s="210">
        <v>4209.05</v>
      </c>
      <c r="F89" s="210">
        <v>4214.333333333333</v>
      </c>
      <c r="G89" s="212">
        <v>4170.9666666666662</v>
      </c>
      <c r="H89" s="212">
        <v>4132.8833333333332</v>
      </c>
      <c r="I89" s="212">
        <v>4089.5166666666664</v>
      </c>
      <c r="J89" s="212">
        <v>4252.4166666666661</v>
      </c>
      <c r="K89" s="212">
        <v>4295.7833333333328</v>
      </c>
      <c r="L89" s="212">
        <v>4333.8666666666659</v>
      </c>
      <c r="M89" s="213">
        <v>4257.7</v>
      </c>
      <c r="N89" s="213">
        <v>4176.25</v>
      </c>
      <c r="O89" s="213">
        <v>3289050</v>
      </c>
      <c r="P89" s="214">
        <v>6.1172143444804726E-2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45533</v>
      </c>
      <c r="E90" s="210">
        <v>1633.4</v>
      </c>
      <c r="F90" s="210">
        <v>1632.1833333333332</v>
      </c>
      <c r="G90" s="212">
        <v>1627.3166666666664</v>
      </c>
      <c r="H90" s="212">
        <v>1621.2333333333331</v>
      </c>
      <c r="I90" s="212">
        <v>1616.3666666666663</v>
      </c>
      <c r="J90" s="212">
        <v>1638.2666666666664</v>
      </c>
      <c r="K90" s="212">
        <v>1643.1333333333332</v>
      </c>
      <c r="L90" s="212">
        <v>1649.2166666666665</v>
      </c>
      <c r="M90" s="213">
        <v>1637.05</v>
      </c>
      <c r="N90" s="213">
        <v>1626.1</v>
      </c>
      <c r="O90" s="213">
        <v>191390650</v>
      </c>
      <c r="P90" s="214">
        <v>1.0010499518172797E-3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45533</v>
      </c>
      <c r="E91" s="210">
        <v>685.9</v>
      </c>
      <c r="F91" s="210">
        <v>685.41666666666663</v>
      </c>
      <c r="G91" s="212">
        <v>680.13333333333321</v>
      </c>
      <c r="H91" s="212">
        <v>674.36666666666656</v>
      </c>
      <c r="I91" s="212">
        <v>669.08333333333314</v>
      </c>
      <c r="J91" s="212">
        <v>691.18333333333328</v>
      </c>
      <c r="K91" s="212">
        <v>696.46666666666681</v>
      </c>
      <c r="L91" s="212">
        <v>702.23333333333335</v>
      </c>
      <c r="M91" s="213">
        <v>690.7</v>
      </c>
      <c r="N91" s="213">
        <v>679.65</v>
      </c>
      <c r="O91" s="213">
        <v>25701500</v>
      </c>
      <c r="P91" s="214">
        <v>-2.6985382917586308E-2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45533</v>
      </c>
      <c r="E92" s="210">
        <v>5188.1499999999996</v>
      </c>
      <c r="F92" s="210">
        <v>5175.7333333333336</v>
      </c>
      <c r="G92" s="212">
        <v>5126.4666666666672</v>
      </c>
      <c r="H92" s="212">
        <v>5064.7833333333338</v>
      </c>
      <c r="I92" s="212">
        <v>5015.5166666666673</v>
      </c>
      <c r="J92" s="212">
        <v>5237.416666666667</v>
      </c>
      <c r="K92" s="212">
        <v>5286.6833333333334</v>
      </c>
      <c r="L92" s="212">
        <v>5348.3666666666668</v>
      </c>
      <c r="M92" s="213">
        <v>5225</v>
      </c>
      <c r="N92" s="213">
        <v>5114.05</v>
      </c>
      <c r="O92" s="213">
        <v>4656150</v>
      </c>
      <c r="P92" s="214">
        <v>-4.498046334184537E-2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45533</v>
      </c>
      <c r="E93" s="210">
        <v>658.9</v>
      </c>
      <c r="F93" s="210">
        <v>652.08333333333337</v>
      </c>
      <c r="G93" s="212">
        <v>643.7166666666667</v>
      </c>
      <c r="H93" s="212">
        <v>628.5333333333333</v>
      </c>
      <c r="I93" s="212">
        <v>620.16666666666663</v>
      </c>
      <c r="J93" s="212">
        <v>667.26666666666677</v>
      </c>
      <c r="K93" s="212">
        <v>675.63333333333333</v>
      </c>
      <c r="L93" s="212">
        <v>690.81666666666683</v>
      </c>
      <c r="M93" s="213">
        <v>660.45</v>
      </c>
      <c r="N93" s="213">
        <v>636.9</v>
      </c>
      <c r="O93" s="213">
        <v>44304400</v>
      </c>
      <c r="P93" s="214">
        <v>-1.9367233739270552E-2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45533</v>
      </c>
      <c r="E94" s="210">
        <v>324.8</v>
      </c>
      <c r="F94" s="210">
        <v>321.95</v>
      </c>
      <c r="G94" s="212">
        <v>317.39999999999998</v>
      </c>
      <c r="H94" s="212">
        <v>310</v>
      </c>
      <c r="I94" s="212">
        <v>305.45</v>
      </c>
      <c r="J94" s="212">
        <v>329.34999999999997</v>
      </c>
      <c r="K94" s="212">
        <v>333.90000000000003</v>
      </c>
      <c r="L94" s="212">
        <v>341.29999999999995</v>
      </c>
      <c r="M94" s="213">
        <v>326.5</v>
      </c>
      <c r="N94" s="213">
        <v>314.55</v>
      </c>
      <c r="O94" s="213">
        <v>41297600</v>
      </c>
      <c r="P94" s="214">
        <v>9.2923767445122374E-2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45533</v>
      </c>
      <c r="E95" s="210">
        <v>388.65</v>
      </c>
      <c r="F95" s="210">
        <v>389.61666666666662</v>
      </c>
      <c r="G95" s="212">
        <v>383.18333333333322</v>
      </c>
      <c r="H95" s="212">
        <v>377.71666666666658</v>
      </c>
      <c r="I95" s="212">
        <v>371.28333333333319</v>
      </c>
      <c r="J95" s="212">
        <v>395.08333333333326</v>
      </c>
      <c r="K95" s="212">
        <v>401.51666666666665</v>
      </c>
      <c r="L95" s="212">
        <v>406.98333333333329</v>
      </c>
      <c r="M95" s="213">
        <v>396.05</v>
      </c>
      <c r="N95" s="213">
        <v>384.15</v>
      </c>
      <c r="O95" s="213">
        <v>56756700</v>
      </c>
      <c r="P95" s="214">
        <v>3.7689744539059607E-2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45533</v>
      </c>
      <c r="E96" s="210">
        <v>2752.05</v>
      </c>
      <c r="F96" s="210">
        <v>2754.9166666666665</v>
      </c>
      <c r="G96" s="212">
        <v>2742.1333333333332</v>
      </c>
      <c r="H96" s="212">
        <v>2732.2166666666667</v>
      </c>
      <c r="I96" s="212">
        <v>2719.4333333333334</v>
      </c>
      <c r="J96" s="212">
        <v>2764.833333333333</v>
      </c>
      <c r="K96" s="212">
        <v>2777.6166666666668</v>
      </c>
      <c r="L96" s="212">
        <v>2787.5333333333328</v>
      </c>
      <c r="M96" s="213">
        <v>2767.7</v>
      </c>
      <c r="N96" s="213">
        <v>2745</v>
      </c>
      <c r="O96" s="213">
        <v>15139200</v>
      </c>
      <c r="P96" s="214">
        <v>1.0027420291015351E-2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45533</v>
      </c>
      <c r="E97" s="210">
        <v>1177.5</v>
      </c>
      <c r="F97" s="210">
        <v>1183.3999999999999</v>
      </c>
      <c r="G97" s="212">
        <v>1170.1999999999998</v>
      </c>
      <c r="H97" s="212">
        <v>1162.8999999999999</v>
      </c>
      <c r="I97" s="212">
        <v>1149.6999999999998</v>
      </c>
      <c r="J97" s="212">
        <v>1190.6999999999998</v>
      </c>
      <c r="K97" s="212">
        <v>1203.9000000000001</v>
      </c>
      <c r="L97" s="212">
        <v>1211.1999999999998</v>
      </c>
      <c r="M97" s="213">
        <v>1196.5999999999999</v>
      </c>
      <c r="N97" s="213">
        <v>1176.0999999999999</v>
      </c>
      <c r="O97" s="213">
        <v>96244400</v>
      </c>
      <c r="P97" s="214">
        <v>-8.0801085043142006E-3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45533</v>
      </c>
      <c r="E98" s="210">
        <v>2015.1</v>
      </c>
      <c r="F98" s="210">
        <v>2021.3666666666668</v>
      </c>
      <c r="G98" s="212">
        <v>1990.4333333333334</v>
      </c>
      <c r="H98" s="212">
        <v>1965.7666666666667</v>
      </c>
      <c r="I98" s="212">
        <v>1934.8333333333333</v>
      </c>
      <c r="J98" s="212">
        <v>2046.0333333333335</v>
      </c>
      <c r="K98" s="212">
        <v>2076.9666666666672</v>
      </c>
      <c r="L98" s="212">
        <v>2101.6333333333337</v>
      </c>
      <c r="M98" s="213">
        <v>2052.3000000000002</v>
      </c>
      <c r="N98" s="213">
        <v>1996.7</v>
      </c>
      <c r="O98" s="213">
        <v>3984000</v>
      </c>
      <c r="P98" s="214">
        <v>1.760120693990445E-3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45533</v>
      </c>
      <c r="E99" s="210">
        <v>720.55</v>
      </c>
      <c r="F99" s="210">
        <v>720.84999999999991</v>
      </c>
      <c r="G99" s="212">
        <v>715.79999999999984</v>
      </c>
      <c r="H99" s="212">
        <v>711.05</v>
      </c>
      <c r="I99" s="212">
        <v>705.99999999999989</v>
      </c>
      <c r="J99" s="212">
        <v>725.5999999999998</v>
      </c>
      <c r="K99" s="212">
        <v>730.65</v>
      </c>
      <c r="L99" s="212">
        <v>735.39999999999975</v>
      </c>
      <c r="M99" s="213">
        <v>725.9</v>
      </c>
      <c r="N99" s="213">
        <v>716.1</v>
      </c>
      <c r="O99" s="213">
        <v>11106000</v>
      </c>
      <c r="P99" s="214">
        <v>1.0784982935153583E-2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45533</v>
      </c>
      <c r="E100" s="210">
        <v>15.97</v>
      </c>
      <c r="F100" s="210">
        <v>15.93</v>
      </c>
      <c r="G100" s="212">
        <v>15.780000000000001</v>
      </c>
      <c r="H100" s="212">
        <v>15.590000000000002</v>
      </c>
      <c r="I100" s="212">
        <v>15.440000000000003</v>
      </c>
      <c r="J100" s="212">
        <v>16.119999999999997</v>
      </c>
      <c r="K100" s="212">
        <v>16.269999999999996</v>
      </c>
      <c r="L100" s="212">
        <v>16.459999999999997</v>
      </c>
      <c r="M100" s="213">
        <v>16.079999999999998</v>
      </c>
      <c r="N100" s="213">
        <v>15.74</v>
      </c>
      <c r="O100" s="213">
        <v>4674200000</v>
      </c>
      <c r="P100" s="214">
        <v>-7.5587073761093889E-3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45533</v>
      </c>
      <c r="E101" s="210">
        <v>108.29</v>
      </c>
      <c r="F101" s="210">
        <v>108.17</v>
      </c>
      <c r="G101" s="212">
        <v>107.73</v>
      </c>
      <c r="H101" s="212">
        <v>107.17</v>
      </c>
      <c r="I101" s="212">
        <v>106.73</v>
      </c>
      <c r="J101" s="212">
        <v>108.73</v>
      </c>
      <c r="K101" s="212">
        <v>109.17</v>
      </c>
      <c r="L101" s="212">
        <v>109.73</v>
      </c>
      <c r="M101" s="213">
        <v>108.61</v>
      </c>
      <c r="N101" s="213">
        <v>107.61</v>
      </c>
      <c r="O101" s="213">
        <v>131595000</v>
      </c>
      <c r="P101" s="214">
        <v>1.1030810193990109E-3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45533</v>
      </c>
      <c r="E102" s="210">
        <v>72.23</v>
      </c>
      <c r="F102" s="210">
        <v>72.149999999999991</v>
      </c>
      <c r="G102" s="212">
        <v>71.769999999999982</v>
      </c>
      <c r="H102" s="212">
        <v>71.309999999999988</v>
      </c>
      <c r="I102" s="212">
        <v>70.929999999999978</v>
      </c>
      <c r="J102" s="212">
        <v>72.609999999999985</v>
      </c>
      <c r="K102" s="212">
        <v>72.990000000000009</v>
      </c>
      <c r="L102" s="212">
        <v>73.449999999999989</v>
      </c>
      <c r="M102" s="213">
        <v>72.53</v>
      </c>
      <c r="N102" s="213">
        <v>71.69</v>
      </c>
      <c r="O102" s="213">
        <v>523665000</v>
      </c>
      <c r="P102" s="214">
        <v>4.5608229623768076E-3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45533</v>
      </c>
      <c r="E103" s="210">
        <v>196.73</v>
      </c>
      <c r="F103" s="210">
        <v>196.73000000000002</v>
      </c>
      <c r="G103" s="212">
        <v>195.11000000000004</v>
      </c>
      <c r="H103" s="212">
        <v>193.49000000000004</v>
      </c>
      <c r="I103" s="212">
        <v>191.87000000000006</v>
      </c>
      <c r="J103" s="212">
        <v>198.35000000000002</v>
      </c>
      <c r="K103" s="212">
        <v>199.97000000000003</v>
      </c>
      <c r="L103" s="212">
        <v>201.59</v>
      </c>
      <c r="M103" s="213">
        <v>198.35</v>
      </c>
      <c r="N103" s="213">
        <v>195.11</v>
      </c>
      <c r="O103" s="213">
        <v>72821250</v>
      </c>
      <c r="P103" s="214">
        <v>-1.9017269736842106E-3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45533</v>
      </c>
      <c r="E104" s="210">
        <v>548.95000000000005</v>
      </c>
      <c r="F104" s="210">
        <v>549.61666666666667</v>
      </c>
      <c r="G104" s="212">
        <v>542.73333333333335</v>
      </c>
      <c r="H104" s="212">
        <v>536.51666666666665</v>
      </c>
      <c r="I104" s="212">
        <v>529.63333333333333</v>
      </c>
      <c r="J104" s="212">
        <v>555.83333333333337</v>
      </c>
      <c r="K104" s="212">
        <v>562.71666666666681</v>
      </c>
      <c r="L104" s="212">
        <v>568.93333333333339</v>
      </c>
      <c r="M104" s="213">
        <v>556.5</v>
      </c>
      <c r="N104" s="213">
        <v>543.4</v>
      </c>
      <c r="O104" s="213">
        <v>12619750</v>
      </c>
      <c r="P104" s="214">
        <v>6.7954386781475445E-2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45533</v>
      </c>
      <c r="E105" s="210">
        <v>614.79999999999995</v>
      </c>
      <c r="F105" s="210">
        <v>618.91666666666663</v>
      </c>
      <c r="G105" s="212">
        <v>605.83333333333326</v>
      </c>
      <c r="H105" s="212">
        <v>596.86666666666667</v>
      </c>
      <c r="I105" s="212">
        <v>583.7833333333333</v>
      </c>
      <c r="J105" s="212">
        <v>627.88333333333321</v>
      </c>
      <c r="K105" s="212">
        <v>640.96666666666647</v>
      </c>
      <c r="L105" s="212">
        <v>649.93333333333317</v>
      </c>
      <c r="M105" s="213">
        <v>632</v>
      </c>
      <c r="N105" s="213">
        <v>609.95000000000005</v>
      </c>
      <c r="O105" s="213">
        <v>19279000</v>
      </c>
      <c r="P105" s="214">
        <v>-4.9499580929842725E-2</v>
      </c>
    </row>
    <row r="106" spans="1:16" ht="12.75" customHeight="1">
      <c r="A106" s="206">
        <v>96</v>
      </c>
      <c r="B106" s="218" t="s">
        <v>47</v>
      </c>
      <c r="C106" s="217" t="s">
        <v>143</v>
      </c>
      <c r="D106" s="211">
        <v>45533</v>
      </c>
      <c r="E106" s="210">
        <v>366.45</v>
      </c>
      <c r="F106" s="210">
        <v>367.09999999999997</v>
      </c>
      <c r="G106" s="212">
        <v>364.34999999999991</v>
      </c>
      <c r="H106" s="212">
        <v>362.24999999999994</v>
      </c>
      <c r="I106" s="212">
        <v>359.49999999999989</v>
      </c>
      <c r="J106" s="212">
        <v>369.19999999999993</v>
      </c>
      <c r="K106" s="212">
        <v>371.95000000000005</v>
      </c>
      <c r="L106" s="212">
        <v>374.04999999999995</v>
      </c>
      <c r="M106" s="213">
        <v>369.85</v>
      </c>
      <c r="N106" s="213">
        <v>365</v>
      </c>
      <c r="O106" s="213">
        <v>20569700</v>
      </c>
      <c r="P106" s="214">
        <v>-9.4958804636223991E-3</v>
      </c>
    </row>
    <row r="107" spans="1:16" ht="12.75" customHeight="1">
      <c r="A107" s="206">
        <v>97</v>
      </c>
      <c r="B107" s="218" t="s">
        <v>57</v>
      </c>
      <c r="C107" s="215" t="s">
        <v>144</v>
      </c>
      <c r="D107" s="211">
        <v>45533</v>
      </c>
      <c r="E107" s="210">
        <v>2813.55</v>
      </c>
      <c r="F107" s="210">
        <v>2784.9666666666667</v>
      </c>
      <c r="G107" s="212">
        <v>2739.9333333333334</v>
      </c>
      <c r="H107" s="212">
        <v>2666.3166666666666</v>
      </c>
      <c r="I107" s="212">
        <v>2621.2833333333333</v>
      </c>
      <c r="J107" s="212">
        <v>2858.5833333333335</v>
      </c>
      <c r="K107" s="212">
        <v>2903.6166666666672</v>
      </c>
      <c r="L107" s="212">
        <v>2977.2333333333336</v>
      </c>
      <c r="M107" s="213">
        <v>2830</v>
      </c>
      <c r="N107" s="213">
        <v>2711.35</v>
      </c>
      <c r="O107" s="213">
        <v>1662000</v>
      </c>
      <c r="P107" s="214">
        <v>-2.5677101653183258E-2</v>
      </c>
    </row>
    <row r="108" spans="1:16" ht="12.75" customHeight="1">
      <c r="A108" s="206">
        <v>98</v>
      </c>
      <c r="B108" s="218" t="s">
        <v>114</v>
      </c>
      <c r="C108" s="217" t="s">
        <v>145</v>
      </c>
      <c r="D108" s="211">
        <v>45533</v>
      </c>
      <c r="E108" s="210">
        <v>4233.8</v>
      </c>
      <c r="F108" s="210">
        <v>4255.8</v>
      </c>
      <c r="G108" s="212">
        <v>4184.6000000000004</v>
      </c>
      <c r="H108" s="212">
        <v>4135.4000000000005</v>
      </c>
      <c r="I108" s="212">
        <v>4064.2000000000007</v>
      </c>
      <c r="J108" s="212">
        <v>4305</v>
      </c>
      <c r="K108" s="212">
        <v>4376.1999999999989</v>
      </c>
      <c r="L108" s="212">
        <v>4425.3999999999996</v>
      </c>
      <c r="M108" s="213">
        <v>4327</v>
      </c>
      <c r="N108" s="213">
        <v>4206.6000000000004</v>
      </c>
      <c r="O108" s="213">
        <v>6837600</v>
      </c>
      <c r="P108" s="214">
        <v>8.0240769704725337E-2</v>
      </c>
    </row>
    <row r="109" spans="1:16" ht="12.75" customHeight="1">
      <c r="A109" s="206">
        <v>99</v>
      </c>
      <c r="B109" s="218" t="s">
        <v>61</v>
      </c>
      <c r="C109" s="210" t="s">
        <v>146</v>
      </c>
      <c r="D109" s="211">
        <v>45533</v>
      </c>
      <c r="E109" s="210">
        <v>1352.4</v>
      </c>
      <c r="F109" s="210">
        <v>1360</v>
      </c>
      <c r="G109" s="212">
        <v>1342.5</v>
      </c>
      <c r="H109" s="212">
        <v>1332.6</v>
      </c>
      <c r="I109" s="212">
        <v>1315.1</v>
      </c>
      <c r="J109" s="212">
        <v>1369.9</v>
      </c>
      <c r="K109" s="212">
        <v>1387.4</v>
      </c>
      <c r="L109" s="212">
        <v>1397.3000000000002</v>
      </c>
      <c r="M109" s="213">
        <v>1377.5</v>
      </c>
      <c r="N109" s="213">
        <v>1350.1</v>
      </c>
      <c r="O109" s="213">
        <v>37037500</v>
      </c>
      <c r="P109" s="214">
        <v>8.0408972900440481E-2</v>
      </c>
    </row>
    <row r="110" spans="1:16" ht="12.75" customHeight="1">
      <c r="A110" s="206">
        <v>100</v>
      </c>
      <c r="B110" s="218" t="s">
        <v>77</v>
      </c>
      <c r="C110" s="210" t="s">
        <v>147</v>
      </c>
      <c r="D110" s="211">
        <v>45533</v>
      </c>
      <c r="E110" s="210">
        <v>418.8</v>
      </c>
      <c r="F110" s="210">
        <v>417.56666666666666</v>
      </c>
      <c r="G110" s="212">
        <v>413.2833333333333</v>
      </c>
      <c r="H110" s="212">
        <v>407.76666666666665</v>
      </c>
      <c r="I110" s="212">
        <v>403.48333333333329</v>
      </c>
      <c r="J110" s="212">
        <v>423.08333333333331</v>
      </c>
      <c r="K110" s="212">
        <v>427.36666666666673</v>
      </c>
      <c r="L110" s="212">
        <v>432.88333333333333</v>
      </c>
      <c r="M110" s="213">
        <v>421.85</v>
      </c>
      <c r="N110" s="213">
        <v>412.05</v>
      </c>
      <c r="O110" s="213">
        <v>84391400</v>
      </c>
      <c r="P110" s="214">
        <v>-1.0366412822455245E-2</v>
      </c>
    </row>
    <row r="111" spans="1:16" ht="12.75" customHeight="1">
      <c r="A111" s="206">
        <v>101</v>
      </c>
      <c r="B111" s="218" t="s">
        <v>85</v>
      </c>
      <c r="C111" s="210" t="s">
        <v>148</v>
      </c>
      <c r="D111" s="211">
        <v>45533</v>
      </c>
      <c r="E111" s="210">
        <v>1864.9</v>
      </c>
      <c r="F111" s="210">
        <v>1860.9666666666665</v>
      </c>
      <c r="G111" s="212">
        <v>1854.383333333333</v>
      </c>
      <c r="H111" s="212">
        <v>1843.8666666666666</v>
      </c>
      <c r="I111" s="212">
        <v>1837.2833333333331</v>
      </c>
      <c r="J111" s="212">
        <v>1871.4833333333329</v>
      </c>
      <c r="K111" s="212">
        <v>1878.0666666666664</v>
      </c>
      <c r="L111" s="212">
        <v>1888.5833333333328</v>
      </c>
      <c r="M111" s="213">
        <v>1867.55</v>
      </c>
      <c r="N111" s="213">
        <v>1850.45</v>
      </c>
      <c r="O111" s="213">
        <v>43785200</v>
      </c>
      <c r="P111" s="214">
        <v>4.8746006683068333E-3</v>
      </c>
    </row>
    <row r="112" spans="1:16" ht="12.75" customHeight="1">
      <c r="A112" s="206">
        <v>102</v>
      </c>
      <c r="B112" s="218" t="s">
        <v>82</v>
      </c>
      <c r="C112" s="210" t="s">
        <v>150</v>
      </c>
      <c r="D112" s="211">
        <v>45533</v>
      </c>
      <c r="E112" s="210">
        <v>170.5</v>
      </c>
      <c r="F112" s="210">
        <v>170.34666666666669</v>
      </c>
      <c r="G112" s="212">
        <v>169.73333333333338</v>
      </c>
      <c r="H112" s="212">
        <v>168.9666666666667</v>
      </c>
      <c r="I112" s="212">
        <v>168.35333333333338</v>
      </c>
      <c r="J112" s="212">
        <v>171.11333333333337</v>
      </c>
      <c r="K112" s="212">
        <v>171.72666666666672</v>
      </c>
      <c r="L112" s="212">
        <v>172.49333333333337</v>
      </c>
      <c r="M112" s="213">
        <v>170.96</v>
      </c>
      <c r="N112" s="213">
        <v>169.58</v>
      </c>
      <c r="O112" s="213">
        <v>197325375</v>
      </c>
      <c r="P112" s="214">
        <v>-3.9372985210522427E-3</v>
      </c>
    </row>
    <row r="113" spans="1:16" ht="12.75" customHeight="1">
      <c r="A113" s="206">
        <v>103</v>
      </c>
      <c r="B113" s="218" t="s">
        <v>42</v>
      </c>
      <c r="C113" s="210" t="s">
        <v>151</v>
      </c>
      <c r="D113" s="211">
        <v>45533</v>
      </c>
      <c r="E113" s="210">
        <v>1357.85</v>
      </c>
      <c r="F113" s="210">
        <v>1356.9333333333334</v>
      </c>
      <c r="G113" s="212">
        <v>1344.8666666666668</v>
      </c>
      <c r="H113" s="212">
        <v>1331.8833333333334</v>
      </c>
      <c r="I113" s="212">
        <v>1319.8166666666668</v>
      </c>
      <c r="J113" s="212">
        <v>1369.9166666666667</v>
      </c>
      <c r="K113" s="212">
        <v>1381.9833333333333</v>
      </c>
      <c r="L113" s="212">
        <v>1394.9666666666667</v>
      </c>
      <c r="M113" s="213">
        <v>1369</v>
      </c>
      <c r="N113" s="213">
        <v>1343.95</v>
      </c>
      <c r="O113" s="213">
        <v>2587650</v>
      </c>
      <c r="P113" s="214">
        <v>-1.3627353815659068E-2</v>
      </c>
    </row>
    <row r="114" spans="1:16" ht="12.75" customHeight="1">
      <c r="A114" s="206">
        <v>104</v>
      </c>
      <c r="B114" s="218" t="s">
        <v>114</v>
      </c>
      <c r="C114" s="217" t="s">
        <v>152</v>
      </c>
      <c r="D114" s="211">
        <v>45533</v>
      </c>
      <c r="E114" s="210">
        <v>934.2</v>
      </c>
      <c r="F114" s="210">
        <v>932.30000000000007</v>
      </c>
      <c r="G114" s="212">
        <v>925.10000000000014</v>
      </c>
      <c r="H114" s="212">
        <v>916.00000000000011</v>
      </c>
      <c r="I114" s="212">
        <v>908.80000000000018</v>
      </c>
      <c r="J114" s="212">
        <v>941.40000000000009</v>
      </c>
      <c r="K114" s="212">
        <v>948.60000000000014</v>
      </c>
      <c r="L114" s="212">
        <v>957.7</v>
      </c>
      <c r="M114" s="213">
        <v>939.5</v>
      </c>
      <c r="N114" s="213">
        <v>923.2</v>
      </c>
      <c r="O114" s="213">
        <v>23152500</v>
      </c>
      <c r="P114" s="214">
        <v>2.7732463295269169E-2</v>
      </c>
    </row>
    <row r="115" spans="1:16" ht="12.75" customHeight="1">
      <c r="A115" s="206">
        <v>105</v>
      </c>
      <c r="B115" s="218" t="s">
        <v>57</v>
      </c>
      <c r="C115" s="210" t="s">
        <v>153</v>
      </c>
      <c r="D115" s="211">
        <v>45533</v>
      </c>
      <c r="E115" s="210">
        <v>502.7</v>
      </c>
      <c r="F115" s="210">
        <v>504.48333333333335</v>
      </c>
      <c r="G115" s="212">
        <v>499.4666666666667</v>
      </c>
      <c r="H115" s="212">
        <v>496.23333333333335</v>
      </c>
      <c r="I115" s="212">
        <v>491.2166666666667</v>
      </c>
      <c r="J115" s="212">
        <v>507.7166666666667</v>
      </c>
      <c r="K115" s="212">
        <v>512.73333333333335</v>
      </c>
      <c r="L115" s="212">
        <v>515.9666666666667</v>
      </c>
      <c r="M115" s="213">
        <v>509.5</v>
      </c>
      <c r="N115" s="213">
        <v>501.25</v>
      </c>
      <c r="O115" s="213">
        <v>110923200</v>
      </c>
      <c r="P115" s="214">
        <v>2.2899299151604574E-2</v>
      </c>
    </row>
    <row r="116" spans="1:16" ht="12.75" customHeight="1">
      <c r="A116" s="206">
        <v>106</v>
      </c>
      <c r="B116" s="218" t="s">
        <v>129</v>
      </c>
      <c r="C116" s="210" t="s">
        <v>154</v>
      </c>
      <c r="D116" s="211">
        <v>45533</v>
      </c>
      <c r="E116" s="210">
        <v>953.35</v>
      </c>
      <c r="F116" s="210">
        <v>946.83333333333337</v>
      </c>
      <c r="G116" s="212">
        <v>937.76666666666677</v>
      </c>
      <c r="H116" s="212">
        <v>922.18333333333339</v>
      </c>
      <c r="I116" s="212">
        <v>913.11666666666679</v>
      </c>
      <c r="J116" s="212">
        <v>962.41666666666674</v>
      </c>
      <c r="K116" s="212">
        <v>971.48333333333335</v>
      </c>
      <c r="L116" s="212">
        <v>987.06666666666672</v>
      </c>
      <c r="M116" s="213">
        <v>955.9</v>
      </c>
      <c r="N116" s="213">
        <v>931.25</v>
      </c>
      <c r="O116" s="213">
        <v>14796875</v>
      </c>
      <c r="P116" s="214">
        <v>1.7623038899634645E-2</v>
      </c>
    </row>
    <row r="117" spans="1:16" ht="12.75" customHeight="1">
      <c r="A117" s="206">
        <v>107</v>
      </c>
      <c r="B117" s="218" t="s">
        <v>47</v>
      </c>
      <c r="C117" s="210" t="s">
        <v>155</v>
      </c>
      <c r="D117" s="211">
        <v>45533</v>
      </c>
      <c r="E117" s="210">
        <v>4327.75</v>
      </c>
      <c r="F117" s="210">
        <v>4299.1333333333332</v>
      </c>
      <c r="G117" s="212">
        <v>4254.4666666666662</v>
      </c>
      <c r="H117" s="212">
        <v>4181.1833333333334</v>
      </c>
      <c r="I117" s="212">
        <v>4136.5166666666664</v>
      </c>
      <c r="J117" s="212">
        <v>4372.4166666666661</v>
      </c>
      <c r="K117" s="212">
        <v>4417.0833333333339</v>
      </c>
      <c r="L117" s="212">
        <v>4490.3666666666659</v>
      </c>
      <c r="M117" s="213">
        <v>4343.8</v>
      </c>
      <c r="N117" s="213">
        <v>4225.8500000000004</v>
      </c>
      <c r="O117" s="213">
        <v>832125</v>
      </c>
      <c r="P117" s="214">
        <v>5.7002222927913626E-2</v>
      </c>
    </row>
    <row r="118" spans="1:16" ht="12.75" customHeight="1">
      <c r="A118" s="206">
        <v>108</v>
      </c>
      <c r="B118" s="218" t="s">
        <v>129</v>
      </c>
      <c r="C118" s="215" t="s">
        <v>156</v>
      </c>
      <c r="D118" s="211">
        <v>45533</v>
      </c>
      <c r="E118" s="210">
        <v>919.2</v>
      </c>
      <c r="F118" s="210">
        <v>914.56666666666661</v>
      </c>
      <c r="G118" s="212">
        <v>907.63333333333321</v>
      </c>
      <c r="H118" s="212">
        <v>896.06666666666661</v>
      </c>
      <c r="I118" s="212">
        <v>889.13333333333321</v>
      </c>
      <c r="J118" s="212">
        <v>926.13333333333321</v>
      </c>
      <c r="K118" s="212">
        <v>933.06666666666661</v>
      </c>
      <c r="L118" s="212">
        <v>944.63333333333321</v>
      </c>
      <c r="M118" s="213">
        <v>921.5</v>
      </c>
      <c r="N118" s="213">
        <v>903</v>
      </c>
      <c r="O118" s="213">
        <v>19490625</v>
      </c>
      <c r="P118" s="214">
        <v>3.8938914577756143E-3</v>
      </c>
    </row>
    <row r="119" spans="1:16" ht="12.75" customHeight="1">
      <c r="A119" s="206">
        <v>109</v>
      </c>
      <c r="B119" s="218" t="s">
        <v>57</v>
      </c>
      <c r="C119" s="210" t="s">
        <v>157</v>
      </c>
      <c r="D119" s="211">
        <v>45533</v>
      </c>
      <c r="E119" s="210">
        <v>635.54999999999995</v>
      </c>
      <c r="F119" s="210">
        <v>638.13333333333333</v>
      </c>
      <c r="G119" s="212">
        <v>626.56666666666661</v>
      </c>
      <c r="H119" s="212">
        <v>617.58333333333326</v>
      </c>
      <c r="I119" s="212">
        <v>606.01666666666654</v>
      </c>
      <c r="J119" s="212">
        <v>647.11666666666667</v>
      </c>
      <c r="K119" s="212">
        <v>658.68333333333351</v>
      </c>
      <c r="L119" s="212">
        <v>667.66666666666674</v>
      </c>
      <c r="M119" s="213">
        <v>649.70000000000005</v>
      </c>
      <c r="N119" s="213">
        <v>629.15</v>
      </c>
      <c r="O119" s="213">
        <v>20320000</v>
      </c>
      <c r="P119" s="214">
        <v>-3.6681481481481482E-2</v>
      </c>
    </row>
    <row r="120" spans="1:16" ht="12.75" customHeight="1">
      <c r="A120" s="206">
        <v>110</v>
      </c>
      <c r="B120" s="218" t="s">
        <v>61</v>
      </c>
      <c r="C120" s="210" t="s">
        <v>158</v>
      </c>
      <c r="D120" s="211">
        <v>45533</v>
      </c>
      <c r="E120" s="210">
        <v>1781.35</v>
      </c>
      <c r="F120" s="210">
        <v>1780.9333333333334</v>
      </c>
      <c r="G120" s="212">
        <v>1772.3666666666668</v>
      </c>
      <c r="H120" s="212">
        <v>1763.3833333333334</v>
      </c>
      <c r="I120" s="212">
        <v>1754.8166666666668</v>
      </c>
      <c r="J120" s="212">
        <v>1789.9166666666667</v>
      </c>
      <c r="K120" s="212">
        <v>1798.4833333333333</v>
      </c>
      <c r="L120" s="212">
        <v>1807.4666666666667</v>
      </c>
      <c r="M120" s="213">
        <v>1789.5</v>
      </c>
      <c r="N120" s="213">
        <v>1771.95</v>
      </c>
      <c r="O120" s="213">
        <v>34731200</v>
      </c>
      <c r="P120" s="214">
        <v>-1.3206046141607001E-2</v>
      </c>
    </row>
    <row r="121" spans="1:16" ht="12.75" customHeight="1">
      <c r="A121" s="206">
        <v>111</v>
      </c>
      <c r="B121" s="218" t="s">
        <v>66</v>
      </c>
      <c r="C121" s="210" t="s">
        <v>838</v>
      </c>
      <c r="D121" s="211">
        <v>45533</v>
      </c>
      <c r="E121" s="210">
        <v>165.44</v>
      </c>
      <c r="F121" s="210">
        <v>165.21666666666667</v>
      </c>
      <c r="G121" s="212">
        <v>164.22333333333333</v>
      </c>
      <c r="H121" s="212">
        <v>163.00666666666666</v>
      </c>
      <c r="I121" s="212">
        <v>162.01333333333332</v>
      </c>
      <c r="J121" s="212">
        <v>166.43333333333334</v>
      </c>
      <c r="K121" s="212">
        <v>167.42666666666668</v>
      </c>
      <c r="L121" s="212">
        <v>168.64333333333335</v>
      </c>
      <c r="M121" s="213">
        <v>166.21</v>
      </c>
      <c r="N121" s="213">
        <v>164</v>
      </c>
      <c r="O121" s="213">
        <v>79959040</v>
      </c>
      <c r="P121" s="214">
        <v>2.4937085335163579E-2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45533</v>
      </c>
      <c r="E122" s="210">
        <v>3303.6</v>
      </c>
      <c r="F122" s="210">
        <v>3298.0666666666671</v>
      </c>
      <c r="G122" s="212">
        <v>3276.5333333333342</v>
      </c>
      <c r="H122" s="212">
        <v>3249.4666666666672</v>
      </c>
      <c r="I122" s="212">
        <v>3227.9333333333343</v>
      </c>
      <c r="J122" s="212">
        <v>3325.1333333333341</v>
      </c>
      <c r="K122" s="212">
        <v>3346.666666666667</v>
      </c>
      <c r="L122" s="212">
        <v>3373.733333333334</v>
      </c>
      <c r="M122" s="213">
        <v>3319.6</v>
      </c>
      <c r="N122" s="213">
        <v>3271</v>
      </c>
      <c r="O122" s="213">
        <v>1300200</v>
      </c>
      <c r="P122" s="214">
        <v>8.6106585990225731E-3</v>
      </c>
    </row>
    <row r="123" spans="1:16" ht="12.75" customHeight="1">
      <c r="A123" s="206">
        <v>113</v>
      </c>
      <c r="B123" s="218" t="s">
        <v>42</v>
      </c>
      <c r="C123" s="210" t="s">
        <v>160</v>
      </c>
      <c r="D123" s="211">
        <v>45533</v>
      </c>
      <c r="E123" s="210">
        <v>437.7</v>
      </c>
      <c r="F123" s="210">
        <v>435.4666666666667</v>
      </c>
      <c r="G123" s="212">
        <v>431.98333333333341</v>
      </c>
      <c r="H123" s="212">
        <v>426.26666666666671</v>
      </c>
      <c r="I123" s="212">
        <v>422.78333333333342</v>
      </c>
      <c r="J123" s="212">
        <v>441.18333333333339</v>
      </c>
      <c r="K123" s="212">
        <v>444.66666666666674</v>
      </c>
      <c r="L123" s="212">
        <v>450.38333333333338</v>
      </c>
      <c r="M123" s="213">
        <v>438.95</v>
      </c>
      <c r="N123" s="213">
        <v>429.75</v>
      </c>
      <c r="O123" s="213">
        <v>24592200</v>
      </c>
      <c r="P123" s="214">
        <v>1.3948272236629986E-2</v>
      </c>
    </row>
    <row r="124" spans="1:16" ht="12.75" customHeight="1">
      <c r="A124" s="206">
        <v>114</v>
      </c>
      <c r="B124" s="218" t="s">
        <v>66</v>
      </c>
      <c r="C124" s="215" t="s">
        <v>161</v>
      </c>
      <c r="D124" s="211">
        <v>45533</v>
      </c>
      <c r="E124" s="210">
        <v>659.2</v>
      </c>
      <c r="F124" s="210">
        <v>656.3</v>
      </c>
      <c r="G124" s="212">
        <v>650.69999999999993</v>
      </c>
      <c r="H124" s="212">
        <v>642.19999999999993</v>
      </c>
      <c r="I124" s="212">
        <v>636.59999999999991</v>
      </c>
      <c r="J124" s="212">
        <v>664.8</v>
      </c>
      <c r="K124" s="212">
        <v>670.39999999999986</v>
      </c>
      <c r="L124" s="212">
        <v>678.9</v>
      </c>
      <c r="M124" s="213">
        <v>661.9</v>
      </c>
      <c r="N124" s="213">
        <v>647.79999999999995</v>
      </c>
      <c r="O124" s="213">
        <v>31289000</v>
      </c>
      <c r="P124" s="214">
        <v>-1.1218556440399444E-2</v>
      </c>
    </row>
    <row r="125" spans="1:16" ht="12.75" customHeight="1">
      <c r="A125" s="206">
        <v>115</v>
      </c>
      <c r="B125" s="218" t="s">
        <v>40</v>
      </c>
      <c r="C125" s="210" t="s">
        <v>162</v>
      </c>
      <c r="D125" s="211">
        <v>45533</v>
      </c>
      <c r="E125" s="210">
        <v>3566.4</v>
      </c>
      <c r="F125" s="210">
        <v>3574.3333333333335</v>
      </c>
      <c r="G125" s="212">
        <v>3546.0666666666671</v>
      </c>
      <c r="H125" s="212">
        <v>3525.7333333333336</v>
      </c>
      <c r="I125" s="212">
        <v>3497.4666666666672</v>
      </c>
      <c r="J125" s="212">
        <v>3594.666666666667</v>
      </c>
      <c r="K125" s="212">
        <v>3622.9333333333334</v>
      </c>
      <c r="L125" s="212">
        <v>3643.2666666666669</v>
      </c>
      <c r="M125" s="213">
        <v>3602.6</v>
      </c>
      <c r="N125" s="213">
        <v>3554</v>
      </c>
      <c r="O125" s="213">
        <v>17747700</v>
      </c>
      <c r="P125" s="214">
        <v>2.823523277337945E-2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45533</v>
      </c>
      <c r="E126" s="210">
        <v>5684.55</v>
      </c>
      <c r="F126" s="210">
        <v>5658.5166666666664</v>
      </c>
      <c r="G126" s="212">
        <v>5605.9833333333327</v>
      </c>
      <c r="H126" s="212">
        <v>5527.4166666666661</v>
      </c>
      <c r="I126" s="212">
        <v>5474.8833333333323</v>
      </c>
      <c r="J126" s="212">
        <v>5737.083333333333</v>
      </c>
      <c r="K126" s="212">
        <v>5789.6166666666659</v>
      </c>
      <c r="L126" s="212">
        <v>5868.1833333333334</v>
      </c>
      <c r="M126" s="213">
        <v>5711.05</v>
      </c>
      <c r="N126" s="213">
        <v>5579.95</v>
      </c>
      <c r="O126" s="213">
        <v>3084300</v>
      </c>
      <c r="P126" s="214">
        <v>-1.9456366237482117E-2</v>
      </c>
    </row>
    <row r="127" spans="1:16" ht="12.75" customHeight="1">
      <c r="A127" s="206">
        <v>117</v>
      </c>
      <c r="B127" s="218" t="s">
        <v>85</v>
      </c>
      <c r="C127" s="210" t="s">
        <v>164</v>
      </c>
      <c r="D127" s="211">
        <v>45533</v>
      </c>
      <c r="E127" s="210">
        <v>5295.25</v>
      </c>
      <c r="F127" s="210">
        <v>5278.3833333333332</v>
      </c>
      <c r="G127" s="212">
        <v>5224.8666666666668</v>
      </c>
      <c r="H127" s="212">
        <v>5154.4833333333336</v>
      </c>
      <c r="I127" s="212">
        <v>5100.9666666666672</v>
      </c>
      <c r="J127" s="212">
        <v>5348.7666666666664</v>
      </c>
      <c r="K127" s="212">
        <v>5402.2833333333328</v>
      </c>
      <c r="L127" s="212">
        <v>5472.6666666666661</v>
      </c>
      <c r="M127" s="213">
        <v>5331.9</v>
      </c>
      <c r="N127" s="213">
        <v>5208</v>
      </c>
      <c r="O127" s="213">
        <v>1579400</v>
      </c>
      <c r="P127" s="214">
        <v>-8.9728305201731817E-3</v>
      </c>
    </row>
    <row r="128" spans="1:16" ht="12.75" customHeight="1">
      <c r="A128" s="206">
        <v>118</v>
      </c>
      <c r="B128" s="218" t="s">
        <v>42</v>
      </c>
      <c r="C128" s="210" t="s">
        <v>165</v>
      </c>
      <c r="D128" s="211">
        <v>45533</v>
      </c>
      <c r="E128" s="210">
        <v>2075.85</v>
      </c>
      <c r="F128" s="210">
        <v>2083.6333333333332</v>
      </c>
      <c r="G128" s="212">
        <v>2057.2166666666662</v>
      </c>
      <c r="H128" s="212">
        <v>2038.583333333333</v>
      </c>
      <c r="I128" s="212">
        <v>2012.1666666666661</v>
      </c>
      <c r="J128" s="212">
        <v>2102.2666666666664</v>
      </c>
      <c r="K128" s="212">
        <v>2128.6833333333334</v>
      </c>
      <c r="L128" s="212">
        <v>2147.3166666666666</v>
      </c>
      <c r="M128" s="213">
        <v>2110.0500000000002</v>
      </c>
      <c r="N128" s="213">
        <v>2065</v>
      </c>
      <c r="O128" s="213">
        <v>13961675</v>
      </c>
      <c r="P128" s="214">
        <v>1.4632807974880346E-3</v>
      </c>
    </row>
    <row r="129" spans="1:16" ht="12.75" customHeight="1">
      <c r="A129" s="206">
        <v>119</v>
      </c>
      <c r="B129" s="218" t="s">
        <v>54</v>
      </c>
      <c r="C129" s="210" t="s">
        <v>166</v>
      </c>
      <c r="D129" s="211">
        <v>45533</v>
      </c>
      <c r="E129" s="210">
        <v>2770.2</v>
      </c>
      <c r="F129" s="210">
        <v>2798.85</v>
      </c>
      <c r="G129" s="212">
        <v>2738.7</v>
      </c>
      <c r="H129" s="212">
        <v>2707.2</v>
      </c>
      <c r="I129" s="212">
        <v>2647.0499999999997</v>
      </c>
      <c r="J129" s="212">
        <v>2830.35</v>
      </c>
      <c r="K129" s="212">
        <v>2890.5000000000005</v>
      </c>
      <c r="L129" s="212">
        <v>2922</v>
      </c>
      <c r="M129" s="213">
        <v>2859</v>
      </c>
      <c r="N129" s="213">
        <v>2767.35</v>
      </c>
      <c r="O129" s="213">
        <v>14576100</v>
      </c>
      <c r="P129" s="214">
        <v>5.2969583575636518E-2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45533</v>
      </c>
      <c r="E130" s="210">
        <v>297.25</v>
      </c>
      <c r="F130" s="210">
        <v>296.28333333333336</v>
      </c>
      <c r="G130" s="212">
        <v>293.36666666666673</v>
      </c>
      <c r="H130" s="212">
        <v>289.48333333333335</v>
      </c>
      <c r="I130" s="212">
        <v>286.56666666666672</v>
      </c>
      <c r="J130" s="212">
        <v>300.16666666666674</v>
      </c>
      <c r="K130" s="212">
        <v>303.08333333333337</v>
      </c>
      <c r="L130" s="212">
        <v>306.96666666666675</v>
      </c>
      <c r="M130" s="213">
        <v>299.2</v>
      </c>
      <c r="N130" s="213">
        <v>292.39999999999998</v>
      </c>
      <c r="O130" s="213">
        <v>43316000</v>
      </c>
      <c r="P130" s="214">
        <v>-7.9699523635031154E-3</v>
      </c>
    </row>
    <row r="131" spans="1:16" ht="12.75" customHeight="1">
      <c r="A131" s="206">
        <v>121</v>
      </c>
      <c r="B131" s="218" t="s">
        <v>66</v>
      </c>
      <c r="C131" s="210" t="s">
        <v>168</v>
      </c>
      <c r="D131" s="211">
        <v>45533</v>
      </c>
      <c r="E131" s="210">
        <v>201.34</v>
      </c>
      <c r="F131" s="210">
        <v>201.39</v>
      </c>
      <c r="G131" s="212">
        <v>198.79999999999998</v>
      </c>
      <c r="H131" s="212">
        <v>196.26</v>
      </c>
      <c r="I131" s="212">
        <v>193.67</v>
      </c>
      <c r="J131" s="212">
        <v>203.92999999999998</v>
      </c>
      <c r="K131" s="212">
        <v>206.52</v>
      </c>
      <c r="L131" s="212">
        <v>209.05999999999997</v>
      </c>
      <c r="M131" s="213">
        <v>203.98</v>
      </c>
      <c r="N131" s="213">
        <v>198.85</v>
      </c>
      <c r="O131" s="213">
        <v>66156000</v>
      </c>
      <c r="P131" s="214">
        <v>-4.8736462093862815E-3</v>
      </c>
    </row>
    <row r="132" spans="1:16" ht="12.75" customHeight="1">
      <c r="A132" s="206">
        <v>122</v>
      </c>
      <c r="B132" s="218" t="s">
        <v>57</v>
      </c>
      <c r="C132" s="210" t="s">
        <v>169</v>
      </c>
      <c r="D132" s="211">
        <v>45533</v>
      </c>
      <c r="E132" s="210">
        <v>664.35</v>
      </c>
      <c r="F132" s="210">
        <v>662.66666666666663</v>
      </c>
      <c r="G132" s="212">
        <v>657.5333333333333</v>
      </c>
      <c r="H132" s="212">
        <v>650.7166666666667</v>
      </c>
      <c r="I132" s="212">
        <v>645.58333333333337</v>
      </c>
      <c r="J132" s="212">
        <v>669.48333333333323</v>
      </c>
      <c r="K132" s="212">
        <v>674.61666666666667</v>
      </c>
      <c r="L132" s="212">
        <v>681.43333333333317</v>
      </c>
      <c r="M132" s="213">
        <v>667.8</v>
      </c>
      <c r="N132" s="213">
        <v>655.85</v>
      </c>
      <c r="O132" s="213">
        <v>14954400</v>
      </c>
      <c r="P132" s="214">
        <v>3.1793343268753105E-2</v>
      </c>
    </row>
    <row r="133" spans="1:16" ht="12.75" customHeight="1">
      <c r="A133" s="206">
        <v>123</v>
      </c>
      <c r="B133" s="218" t="s">
        <v>54</v>
      </c>
      <c r="C133" s="210" t="s">
        <v>170</v>
      </c>
      <c r="D133" s="211">
        <v>45533</v>
      </c>
      <c r="E133" s="210">
        <v>12166.6</v>
      </c>
      <c r="F133" s="210">
        <v>12187.333333333334</v>
      </c>
      <c r="G133" s="212">
        <v>12114.666666666668</v>
      </c>
      <c r="H133" s="212">
        <v>12062.733333333334</v>
      </c>
      <c r="I133" s="212">
        <v>11990.066666666668</v>
      </c>
      <c r="J133" s="212">
        <v>12239.266666666668</v>
      </c>
      <c r="K133" s="212">
        <v>12311.933333333336</v>
      </c>
      <c r="L133" s="212">
        <v>12363.866666666669</v>
      </c>
      <c r="M133" s="213">
        <v>12260</v>
      </c>
      <c r="N133" s="213">
        <v>12135.4</v>
      </c>
      <c r="O133" s="213">
        <v>3536000</v>
      </c>
      <c r="P133" s="214">
        <v>4.4870942481863983E-2</v>
      </c>
    </row>
    <row r="134" spans="1:16" ht="12.75" customHeight="1">
      <c r="A134" s="206">
        <v>124</v>
      </c>
      <c r="B134" s="218" t="s">
        <v>57</v>
      </c>
      <c r="C134" s="210" t="s">
        <v>881</v>
      </c>
      <c r="D134" s="211">
        <v>45533</v>
      </c>
      <c r="E134" s="210">
        <v>1408.25</v>
      </c>
      <c r="F134" s="210">
        <v>1418.9166666666667</v>
      </c>
      <c r="G134" s="212">
        <v>1392.8833333333334</v>
      </c>
      <c r="H134" s="212">
        <v>1377.5166666666667</v>
      </c>
      <c r="I134" s="212">
        <v>1351.4833333333333</v>
      </c>
      <c r="J134" s="212">
        <v>1434.2833333333335</v>
      </c>
      <c r="K134" s="212">
        <v>1460.3166666666668</v>
      </c>
      <c r="L134" s="212">
        <v>1475.6833333333336</v>
      </c>
      <c r="M134" s="213">
        <v>1444.95</v>
      </c>
      <c r="N134" s="213">
        <v>1403.55</v>
      </c>
      <c r="O134" s="213">
        <v>10816400</v>
      </c>
      <c r="P134" s="214">
        <v>1.9126764279118851E-2</v>
      </c>
    </row>
    <row r="135" spans="1:16" ht="12.75" customHeight="1">
      <c r="A135" s="206">
        <v>125</v>
      </c>
      <c r="B135" s="218" t="s">
        <v>85</v>
      </c>
      <c r="C135" s="210" t="s">
        <v>172</v>
      </c>
      <c r="D135" s="211">
        <v>45533</v>
      </c>
      <c r="E135" s="210">
        <v>4770.75</v>
      </c>
      <c r="F135" s="210">
        <v>4732.5</v>
      </c>
      <c r="G135" s="212">
        <v>4685.45</v>
      </c>
      <c r="H135" s="212">
        <v>4600.1499999999996</v>
      </c>
      <c r="I135" s="212">
        <v>4553.0999999999995</v>
      </c>
      <c r="J135" s="212">
        <v>4817.8</v>
      </c>
      <c r="K135" s="212">
        <v>4864.8499999999995</v>
      </c>
      <c r="L135" s="212">
        <v>4950.1500000000005</v>
      </c>
      <c r="M135" s="213">
        <v>4779.55</v>
      </c>
      <c r="N135" s="213">
        <v>4647.2</v>
      </c>
      <c r="O135" s="213">
        <v>2435200</v>
      </c>
      <c r="P135" s="214">
        <v>1.4159586873230051E-2</v>
      </c>
    </row>
    <row r="136" spans="1:16" ht="12.75" customHeight="1">
      <c r="A136" s="206">
        <v>126</v>
      </c>
      <c r="B136" s="218" t="s">
        <v>42</v>
      </c>
      <c r="C136" s="217" t="s">
        <v>173</v>
      </c>
      <c r="D136" s="211">
        <v>45533</v>
      </c>
      <c r="E136" s="210">
        <v>2123.0500000000002</v>
      </c>
      <c r="F136" s="210">
        <v>2125.6166666666668</v>
      </c>
      <c r="G136" s="212">
        <v>2085.5333333333338</v>
      </c>
      <c r="H136" s="212">
        <v>2048.0166666666669</v>
      </c>
      <c r="I136" s="212">
        <v>2007.9333333333338</v>
      </c>
      <c r="J136" s="212">
        <v>2163.1333333333337</v>
      </c>
      <c r="K136" s="212">
        <v>2203.2166666666667</v>
      </c>
      <c r="L136" s="212">
        <v>2240.7333333333336</v>
      </c>
      <c r="M136" s="213">
        <v>2165.6999999999998</v>
      </c>
      <c r="N136" s="213">
        <v>2088.1</v>
      </c>
      <c r="O136" s="213">
        <v>1625200</v>
      </c>
      <c r="P136" s="214">
        <v>4.5279135580138928E-2</v>
      </c>
    </row>
    <row r="137" spans="1:16" ht="12.75" customHeight="1">
      <c r="A137" s="206">
        <v>127</v>
      </c>
      <c r="B137" s="218" t="s">
        <v>66</v>
      </c>
      <c r="C137" s="217" t="s">
        <v>174</v>
      </c>
      <c r="D137" s="211">
        <v>45533</v>
      </c>
      <c r="E137" s="210">
        <v>994.75</v>
      </c>
      <c r="F137" s="210">
        <v>1002.8166666666666</v>
      </c>
      <c r="G137" s="212">
        <v>983.83333333333326</v>
      </c>
      <c r="H137" s="212">
        <v>972.91666666666663</v>
      </c>
      <c r="I137" s="212">
        <v>953.93333333333328</v>
      </c>
      <c r="J137" s="212">
        <v>1013.7333333333332</v>
      </c>
      <c r="K137" s="212">
        <v>1032.7166666666667</v>
      </c>
      <c r="L137" s="212">
        <v>1043.6333333333332</v>
      </c>
      <c r="M137" s="213">
        <v>1021.8</v>
      </c>
      <c r="N137" s="213">
        <v>991.9</v>
      </c>
      <c r="O137" s="213">
        <v>5179200</v>
      </c>
      <c r="P137" s="214">
        <v>4.4361993869979029E-2</v>
      </c>
    </row>
    <row r="138" spans="1:16" ht="12.75" customHeight="1">
      <c r="A138" s="206">
        <v>128</v>
      </c>
      <c r="B138" s="218" t="s">
        <v>82</v>
      </c>
      <c r="C138" s="210" t="s">
        <v>175</v>
      </c>
      <c r="D138" s="211">
        <v>45533</v>
      </c>
      <c r="E138" s="210">
        <v>1842.25</v>
      </c>
      <c r="F138" s="210">
        <v>1844.7166666666665</v>
      </c>
      <c r="G138" s="212">
        <v>1820.4833333333329</v>
      </c>
      <c r="H138" s="212">
        <v>1798.7166666666665</v>
      </c>
      <c r="I138" s="212">
        <v>1774.4833333333329</v>
      </c>
      <c r="J138" s="212">
        <v>1866.4833333333329</v>
      </c>
      <c r="K138" s="212">
        <v>1890.7166666666665</v>
      </c>
      <c r="L138" s="212">
        <v>1912.4833333333329</v>
      </c>
      <c r="M138" s="213">
        <v>1868.95</v>
      </c>
      <c r="N138" s="213">
        <v>1822.95</v>
      </c>
      <c r="O138" s="213">
        <v>2026000</v>
      </c>
      <c r="P138" s="214">
        <v>-7.8911027816137304E-4</v>
      </c>
    </row>
    <row r="139" spans="1:16" ht="12.75" customHeight="1">
      <c r="A139" s="206">
        <v>129</v>
      </c>
      <c r="B139" s="218" t="s">
        <v>54</v>
      </c>
      <c r="C139" s="210" t="s">
        <v>176</v>
      </c>
      <c r="D139" s="211">
        <v>45533</v>
      </c>
      <c r="E139" s="210">
        <v>186.69</v>
      </c>
      <c r="F139" s="210">
        <v>186.83333333333334</v>
      </c>
      <c r="G139" s="212">
        <v>185.60666666666668</v>
      </c>
      <c r="H139" s="212">
        <v>184.52333333333334</v>
      </c>
      <c r="I139" s="212">
        <v>183.29666666666668</v>
      </c>
      <c r="J139" s="212">
        <v>187.91666666666669</v>
      </c>
      <c r="K139" s="212">
        <v>189.14333333333332</v>
      </c>
      <c r="L139" s="212">
        <v>190.22666666666669</v>
      </c>
      <c r="M139" s="213">
        <v>188.06</v>
      </c>
      <c r="N139" s="213">
        <v>185.75</v>
      </c>
      <c r="O139" s="213">
        <v>134339100</v>
      </c>
      <c r="P139" s="214">
        <v>5.8170280274986779E-4</v>
      </c>
    </row>
    <row r="140" spans="1:16" ht="12.75" customHeight="1">
      <c r="A140" s="206">
        <v>130</v>
      </c>
      <c r="B140" s="218" t="s">
        <v>85</v>
      </c>
      <c r="C140" s="215" t="s">
        <v>177</v>
      </c>
      <c r="D140" s="211">
        <v>45533</v>
      </c>
      <c r="E140" s="210">
        <v>2979.7</v>
      </c>
      <c r="F140" s="210">
        <v>2966.5666666666671</v>
      </c>
      <c r="G140" s="212">
        <v>2938.233333333334</v>
      </c>
      <c r="H140" s="212">
        <v>2896.7666666666669</v>
      </c>
      <c r="I140" s="212">
        <v>2868.4333333333338</v>
      </c>
      <c r="J140" s="212">
        <v>3008.0333333333342</v>
      </c>
      <c r="K140" s="212">
        <v>3036.3666666666672</v>
      </c>
      <c r="L140" s="212">
        <v>3077.8333333333344</v>
      </c>
      <c r="M140" s="213">
        <v>2994.9</v>
      </c>
      <c r="N140" s="213">
        <v>2925.1</v>
      </c>
      <c r="O140" s="213">
        <v>4666475</v>
      </c>
      <c r="P140" s="214">
        <v>1.9832922651601657E-2</v>
      </c>
    </row>
    <row r="141" spans="1:16" ht="12.75" customHeight="1">
      <c r="A141" s="206">
        <v>131</v>
      </c>
      <c r="B141" s="218" t="s">
        <v>54</v>
      </c>
      <c r="C141" s="210" t="s">
        <v>178</v>
      </c>
      <c r="D141" s="211">
        <v>45533</v>
      </c>
      <c r="E141" s="210">
        <v>135214.39999999999</v>
      </c>
      <c r="F141" s="210">
        <v>135654.33333333334</v>
      </c>
      <c r="G141" s="212">
        <v>134210.26666666669</v>
      </c>
      <c r="H141" s="212">
        <v>133206.13333333336</v>
      </c>
      <c r="I141" s="212">
        <v>131762.06666666671</v>
      </c>
      <c r="J141" s="212">
        <v>136658.46666666667</v>
      </c>
      <c r="K141" s="212">
        <v>138102.53333333333</v>
      </c>
      <c r="L141" s="212">
        <v>139106.66666666666</v>
      </c>
      <c r="M141" s="213">
        <v>137098.4</v>
      </c>
      <c r="N141" s="213">
        <v>134650.20000000001</v>
      </c>
      <c r="O141" s="213">
        <v>69830</v>
      </c>
      <c r="P141" s="214">
        <v>2.8954542105650925E-2</v>
      </c>
    </row>
    <row r="142" spans="1:16" ht="12.75" customHeight="1">
      <c r="A142" s="206">
        <v>132</v>
      </c>
      <c r="B142" s="218" t="s">
        <v>66</v>
      </c>
      <c r="C142" s="210" t="s">
        <v>179</v>
      </c>
      <c r="D142" s="211">
        <v>45533</v>
      </c>
      <c r="E142" s="210">
        <v>1845.7</v>
      </c>
      <c r="F142" s="210">
        <v>1845.3</v>
      </c>
      <c r="G142" s="212">
        <v>1830.1</v>
      </c>
      <c r="H142" s="212">
        <v>1814.5</v>
      </c>
      <c r="I142" s="212">
        <v>1799.3</v>
      </c>
      <c r="J142" s="212">
        <v>1860.8999999999999</v>
      </c>
      <c r="K142" s="212">
        <v>1876.1000000000001</v>
      </c>
      <c r="L142" s="212">
        <v>1891.6999999999998</v>
      </c>
      <c r="M142" s="213">
        <v>1860.5</v>
      </c>
      <c r="N142" s="213">
        <v>1829.7</v>
      </c>
      <c r="O142" s="213">
        <v>4472050</v>
      </c>
      <c r="P142" s="214">
        <v>-1.0225197808886184E-2</v>
      </c>
    </row>
    <row r="143" spans="1:16" ht="12.75" customHeight="1">
      <c r="A143" s="206">
        <v>133</v>
      </c>
      <c r="B143" s="218" t="s">
        <v>129</v>
      </c>
      <c r="C143" s="210" t="s">
        <v>180</v>
      </c>
      <c r="D143" s="211">
        <v>45533</v>
      </c>
      <c r="E143" s="210">
        <v>171.94</v>
      </c>
      <c r="F143" s="210">
        <v>170.01333333333335</v>
      </c>
      <c r="G143" s="212">
        <v>167.22666666666669</v>
      </c>
      <c r="H143" s="212">
        <v>162.51333333333335</v>
      </c>
      <c r="I143" s="212">
        <v>159.72666666666669</v>
      </c>
      <c r="J143" s="212">
        <v>174.72666666666669</v>
      </c>
      <c r="K143" s="212">
        <v>177.51333333333338</v>
      </c>
      <c r="L143" s="212">
        <v>182.22666666666669</v>
      </c>
      <c r="M143" s="213">
        <v>172.8</v>
      </c>
      <c r="N143" s="213">
        <v>165.3</v>
      </c>
      <c r="O143" s="213">
        <v>78821250</v>
      </c>
      <c r="P143" s="214">
        <v>7.7400174278538111E-2</v>
      </c>
    </row>
    <row r="144" spans="1:16" ht="12.75" customHeight="1">
      <c r="A144" s="206">
        <v>134</v>
      </c>
      <c r="B144" s="218" t="s">
        <v>85</v>
      </c>
      <c r="C144" s="210" t="s">
        <v>181</v>
      </c>
      <c r="D144" s="211">
        <v>45533</v>
      </c>
      <c r="E144" s="210">
        <v>7409.7</v>
      </c>
      <c r="F144" s="210">
        <v>7422.3166666666657</v>
      </c>
      <c r="G144" s="212">
        <v>7361.4833333333318</v>
      </c>
      <c r="H144" s="212">
        <v>7313.2666666666664</v>
      </c>
      <c r="I144" s="212">
        <v>7252.4333333333325</v>
      </c>
      <c r="J144" s="212">
        <v>7470.533333333331</v>
      </c>
      <c r="K144" s="212">
        <v>7531.366666666665</v>
      </c>
      <c r="L144" s="212">
        <v>7579.5833333333303</v>
      </c>
      <c r="M144" s="213">
        <v>7483.15</v>
      </c>
      <c r="N144" s="213">
        <v>7374.1</v>
      </c>
      <c r="O144" s="213">
        <v>1400400</v>
      </c>
      <c r="P144" s="214">
        <v>2.2674991784423268E-2</v>
      </c>
    </row>
    <row r="145" spans="1:16" ht="12.75" customHeight="1">
      <c r="A145" s="206">
        <v>135</v>
      </c>
      <c r="B145" s="218" t="s">
        <v>836</v>
      </c>
      <c r="C145" s="210" t="s">
        <v>182</v>
      </c>
      <c r="D145" s="211">
        <v>45533</v>
      </c>
      <c r="E145" s="210">
        <v>3293.15</v>
      </c>
      <c r="F145" s="210">
        <v>3310.2833333333333</v>
      </c>
      <c r="G145" s="212">
        <v>3266.8666666666668</v>
      </c>
      <c r="H145" s="212">
        <v>3240.5833333333335</v>
      </c>
      <c r="I145" s="212">
        <v>3197.166666666667</v>
      </c>
      <c r="J145" s="212">
        <v>3336.5666666666666</v>
      </c>
      <c r="K145" s="212">
        <v>3379.9833333333336</v>
      </c>
      <c r="L145" s="212">
        <v>3406.2666666666664</v>
      </c>
      <c r="M145" s="213">
        <v>3353.7</v>
      </c>
      <c r="N145" s="213">
        <v>3284</v>
      </c>
      <c r="O145" s="213">
        <v>2296700</v>
      </c>
      <c r="P145" s="214">
        <v>4.657097288676236E-2</v>
      </c>
    </row>
    <row r="146" spans="1:16" ht="12.75" customHeight="1">
      <c r="A146" s="206">
        <v>136</v>
      </c>
      <c r="B146" s="218" t="s">
        <v>57</v>
      </c>
      <c r="C146" s="210" t="s">
        <v>183</v>
      </c>
      <c r="D146" s="211">
        <v>45533</v>
      </c>
      <c r="E146" s="210">
        <v>2508.85</v>
      </c>
      <c r="F146" s="210">
        <v>2520.8166666666671</v>
      </c>
      <c r="G146" s="212">
        <v>2493.3833333333341</v>
      </c>
      <c r="H146" s="212">
        <v>2477.916666666667</v>
      </c>
      <c r="I146" s="212">
        <v>2450.483333333334</v>
      </c>
      <c r="J146" s="212">
        <v>2536.2833333333342</v>
      </c>
      <c r="K146" s="212">
        <v>2563.7166666666676</v>
      </c>
      <c r="L146" s="212">
        <v>2579.1833333333343</v>
      </c>
      <c r="M146" s="213">
        <v>2548.25</v>
      </c>
      <c r="N146" s="213">
        <v>2505.35</v>
      </c>
      <c r="O146" s="213">
        <v>6104400</v>
      </c>
      <c r="P146" s="214">
        <v>-2.8748774910160079E-3</v>
      </c>
    </row>
    <row r="147" spans="1:16" ht="12.75" customHeight="1">
      <c r="A147" s="206">
        <v>137</v>
      </c>
      <c r="B147" s="218" t="s">
        <v>129</v>
      </c>
      <c r="C147" s="210" t="s">
        <v>184</v>
      </c>
      <c r="D147" s="211">
        <v>45533</v>
      </c>
      <c r="E147" s="210">
        <v>220.65</v>
      </c>
      <c r="F147" s="210">
        <v>219.76666666666665</v>
      </c>
      <c r="G147" s="212">
        <v>218.5333333333333</v>
      </c>
      <c r="H147" s="212">
        <v>216.41666666666666</v>
      </c>
      <c r="I147" s="212">
        <v>215.18333333333331</v>
      </c>
      <c r="J147" s="212">
        <v>221.8833333333333</v>
      </c>
      <c r="K147" s="212">
        <v>223.11666666666665</v>
      </c>
      <c r="L147" s="212">
        <v>225.23333333333329</v>
      </c>
      <c r="M147" s="213">
        <v>221</v>
      </c>
      <c r="N147" s="213">
        <v>217.65</v>
      </c>
      <c r="O147" s="213">
        <v>96970500</v>
      </c>
      <c r="P147" s="214">
        <v>-2.528496471865388E-2</v>
      </c>
    </row>
    <row r="148" spans="1:16" ht="12.75" customHeight="1">
      <c r="A148" s="206">
        <v>138</v>
      </c>
      <c r="B148" s="218" t="s">
        <v>185</v>
      </c>
      <c r="C148" s="210" t="s">
        <v>186</v>
      </c>
      <c r="D148" s="211">
        <v>45533</v>
      </c>
      <c r="E148" s="210">
        <v>403.95</v>
      </c>
      <c r="F148" s="210">
        <v>404.61666666666662</v>
      </c>
      <c r="G148" s="212">
        <v>401.43333333333322</v>
      </c>
      <c r="H148" s="212">
        <v>398.91666666666663</v>
      </c>
      <c r="I148" s="212">
        <v>395.73333333333323</v>
      </c>
      <c r="J148" s="212">
        <v>407.13333333333321</v>
      </c>
      <c r="K148" s="212">
        <v>410.31666666666661</v>
      </c>
      <c r="L148" s="212">
        <v>412.8333333333332</v>
      </c>
      <c r="M148" s="213">
        <v>407.8</v>
      </c>
      <c r="N148" s="213">
        <v>402.1</v>
      </c>
      <c r="O148" s="213">
        <v>86004000</v>
      </c>
      <c r="P148" s="214">
        <v>5.8417978001157837E-3</v>
      </c>
    </row>
    <row r="149" spans="1:16" ht="12.75" customHeight="1">
      <c r="A149" s="206">
        <v>139</v>
      </c>
      <c r="B149" s="218" t="s">
        <v>105</v>
      </c>
      <c r="C149" s="210" t="s">
        <v>187</v>
      </c>
      <c r="D149" s="211">
        <v>45533</v>
      </c>
      <c r="E149" s="210">
        <v>1772.05</v>
      </c>
      <c r="F149" s="210">
        <v>1768.25</v>
      </c>
      <c r="G149" s="212">
        <v>1754.85</v>
      </c>
      <c r="H149" s="212">
        <v>1737.6499999999999</v>
      </c>
      <c r="I149" s="212">
        <v>1724.2499999999998</v>
      </c>
      <c r="J149" s="212">
        <v>1785.45</v>
      </c>
      <c r="K149" s="212">
        <v>1798.8500000000001</v>
      </c>
      <c r="L149" s="212">
        <v>1816.0500000000002</v>
      </c>
      <c r="M149" s="213">
        <v>1781.65</v>
      </c>
      <c r="N149" s="213">
        <v>1751.05</v>
      </c>
      <c r="O149" s="213">
        <v>7264600</v>
      </c>
      <c r="P149" s="214">
        <v>8.3560046638165558E-3</v>
      </c>
    </row>
    <row r="150" spans="1:16" ht="12.75" customHeight="1">
      <c r="A150" s="206">
        <v>140</v>
      </c>
      <c r="B150" s="218" t="s">
        <v>85</v>
      </c>
      <c r="C150" s="215" t="s">
        <v>188</v>
      </c>
      <c r="D150" s="211">
        <v>45533</v>
      </c>
      <c r="E150" s="210">
        <v>10965.05</v>
      </c>
      <c r="F150" s="210">
        <v>11011.633333333333</v>
      </c>
      <c r="G150" s="212">
        <v>10895.416666666666</v>
      </c>
      <c r="H150" s="212">
        <v>10825.783333333333</v>
      </c>
      <c r="I150" s="212">
        <v>10709.566666666666</v>
      </c>
      <c r="J150" s="212">
        <v>11081.266666666666</v>
      </c>
      <c r="K150" s="212">
        <v>11197.483333333334</v>
      </c>
      <c r="L150" s="212">
        <v>11267.116666666667</v>
      </c>
      <c r="M150" s="213">
        <v>11127.85</v>
      </c>
      <c r="N150" s="213">
        <v>10942</v>
      </c>
      <c r="O150" s="213">
        <v>1540400</v>
      </c>
      <c r="P150" s="214">
        <v>-9.3890675241157552E-3</v>
      </c>
    </row>
    <row r="151" spans="1:16" ht="12.75" customHeight="1">
      <c r="A151" s="206">
        <v>141</v>
      </c>
      <c r="B151" s="218" t="s">
        <v>82</v>
      </c>
      <c r="C151" s="217" t="s">
        <v>189</v>
      </c>
      <c r="D151" s="211">
        <v>45533</v>
      </c>
      <c r="E151" s="210">
        <v>333.9</v>
      </c>
      <c r="F151" s="210">
        <v>334.2</v>
      </c>
      <c r="G151" s="212">
        <v>331.54999999999995</v>
      </c>
      <c r="H151" s="212">
        <v>329.2</v>
      </c>
      <c r="I151" s="212">
        <v>326.54999999999995</v>
      </c>
      <c r="J151" s="212">
        <v>336.54999999999995</v>
      </c>
      <c r="K151" s="212">
        <v>339.19999999999993</v>
      </c>
      <c r="L151" s="212">
        <v>341.54999999999995</v>
      </c>
      <c r="M151" s="213">
        <v>336.85</v>
      </c>
      <c r="N151" s="213">
        <v>331.85</v>
      </c>
      <c r="O151" s="213">
        <v>127483125</v>
      </c>
      <c r="P151" s="214">
        <v>1.6437977714338338E-2</v>
      </c>
    </row>
    <row r="152" spans="1:16" ht="12.75" customHeight="1">
      <c r="A152" s="206">
        <v>142</v>
      </c>
      <c r="B152" s="218" t="s">
        <v>45</v>
      </c>
      <c r="C152" s="210" t="s">
        <v>190</v>
      </c>
      <c r="D152" s="211">
        <v>45533</v>
      </c>
      <c r="E152" s="210">
        <v>40895.65</v>
      </c>
      <c r="F152" s="210">
        <v>40865.25</v>
      </c>
      <c r="G152" s="212">
        <v>40430.5</v>
      </c>
      <c r="H152" s="212">
        <v>39965.35</v>
      </c>
      <c r="I152" s="212">
        <v>39530.6</v>
      </c>
      <c r="J152" s="212">
        <v>41330.400000000001</v>
      </c>
      <c r="K152" s="212">
        <v>41765.15</v>
      </c>
      <c r="L152" s="212">
        <v>42230.3</v>
      </c>
      <c r="M152" s="213">
        <v>41300</v>
      </c>
      <c r="N152" s="213">
        <v>40400.1</v>
      </c>
      <c r="O152" s="213">
        <v>189345</v>
      </c>
      <c r="P152" s="214">
        <v>1.0972288963639276E-2</v>
      </c>
    </row>
    <row r="153" spans="1:16" ht="12.75" customHeight="1">
      <c r="A153" s="206">
        <v>143</v>
      </c>
      <c r="B153" s="218" t="s">
        <v>42</v>
      </c>
      <c r="C153" s="210" t="s">
        <v>191</v>
      </c>
      <c r="D153" s="211">
        <v>45533</v>
      </c>
      <c r="E153" s="210">
        <v>985.4</v>
      </c>
      <c r="F153" s="210">
        <v>974.4666666666667</v>
      </c>
      <c r="G153" s="212">
        <v>960.93333333333339</v>
      </c>
      <c r="H153" s="212">
        <v>936.4666666666667</v>
      </c>
      <c r="I153" s="212">
        <v>922.93333333333339</v>
      </c>
      <c r="J153" s="212">
        <v>998.93333333333339</v>
      </c>
      <c r="K153" s="212">
        <v>1012.4666666666667</v>
      </c>
      <c r="L153" s="212">
        <v>1036.9333333333334</v>
      </c>
      <c r="M153" s="213">
        <v>988</v>
      </c>
      <c r="N153" s="213">
        <v>950</v>
      </c>
      <c r="O153" s="213">
        <v>10673250</v>
      </c>
      <c r="P153" s="214">
        <v>-8.0981595092024544E-2</v>
      </c>
    </row>
    <row r="154" spans="1:16" ht="12.75" customHeight="1">
      <c r="A154" s="206">
        <v>144</v>
      </c>
      <c r="B154" s="218" t="s">
        <v>85</v>
      </c>
      <c r="C154" s="210" t="s">
        <v>192</v>
      </c>
      <c r="D154" s="211">
        <v>45533</v>
      </c>
      <c r="E154" s="210">
        <v>4890.3999999999996</v>
      </c>
      <c r="F154" s="210">
        <v>4879.0333333333328</v>
      </c>
      <c r="G154" s="212">
        <v>4835.8166666666657</v>
      </c>
      <c r="H154" s="212">
        <v>4781.2333333333327</v>
      </c>
      <c r="I154" s="212">
        <v>4738.0166666666655</v>
      </c>
      <c r="J154" s="212">
        <v>4933.6166666666659</v>
      </c>
      <c r="K154" s="212">
        <v>4976.833333333333</v>
      </c>
      <c r="L154" s="212">
        <v>5031.4166666666661</v>
      </c>
      <c r="M154" s="213">
        <v>4922.25</v>
      </c>
      <c r="N154" s="213">
        <v>4824.45</v>
      </c>
      <c r="O154" s="213">
        <v>2311800</v>
      </c>
      <c r="P154" s="214">
        <v>-2.4803847127309542E-2</v>
      </c>
    </row>
    <row r="155" spans="1:16" ht="12.75" customHeight="1">
      <c r="A155" s="206">
        <v>145</v>
      </c>
      <c r="B155" s="218" t="s">
        <v>82</v>
      </c>
      <c r="C155" s="215" t="s">
        <v>193</v>
      </c>
      <c r="D155" s="211">
        <v>45533</v>
      </c>
      <c r="E155" s="210">
        <v>376.2</v>
      </c>
      <c r="F155" s="210">
        <v>376.75</v>
      </c>
      <c r="G155" s="212">
        <v>372.8</v>
      </c>
      <c r="H155" s="212">
        <v>369.40000000000003</v>
      </c>
      <c r="I155" s="212">
        <v>365.45000000000005</v>
      </c>
      <c r="J155" s="212">
        <v>380.15</v>
      </c>
      <c r="K155" s="212">
        <v>384.1</v>
      </c>
      <c r="L155" s="212">
        <v>387.49999999999994</v>
      </c>
      <c r="M155" s="213">
        <v>380.7</v>
      </c>
      <c r="N155" s="213">
        <v>373.35</v>
      </c>
      <c r="O155" s="213">
        <v>26019000</v>
      </c>
      <c r="P155" s="214">
        <v>3.1228313671061761E-3</v>
      </c>
    </row>
    <row r="156" spans="1:16" ht="12.75" customHeight="1">
      <c r="A156" s="206">
        <v>146</v>
      </c>
      <c r="B156" s="218" t="s">
        <v>66</v>
      </c>
      <c r="C156" s="210" t="s">
        <v>194</v>
      </c>
      <c r="D156" s="211">
        <v>45533</v>
      </c>
      <c r="E156" s="210">
        <v>506.65</v>
      </c>
      <c r="F156" s="210">
        <v>508.2833333333333</v>
      </c>
      <c r="G156" s="212">
        <v>502.76666666666665</v>
      </c>
      <c r="H156" s="212">
        <v>498.88333333333333</v>
      </c>
      <c r="I156" s="212">
        <v>493.36666666666667</v>
      </c>
      <c r="J156" s="212">
        <v>512.16666666666663</v>
      </c>
      <c r="K156" s="212">
        <v>517.68333333333328</v>
      </c>
      <c r="L156" s="212">
        <v>521.56666666666661</v>
      </c>
      <c r="M156" s="213">
        <v>513.79999999999995</v>
      </c>
      <c r="N156" s="213">
        <v>504.4</v>
      </c>
      <c r="O156" s="213">
        <v>48226100</v>
      </c>
      <c r="P156" s="214">
        <v>1.3413101677320658E-2</v>
      </c>
    </row>
    <row r="157" spans="1:16" ht="12.75" customHeight="1">
      <c r="A157" s="206">
        <v>147</v>
      </c>
      <c r="B157" s="218" t="s">
        <v>57</v>
      </c>
      <c r="C157" s="210" t="s">
        <v>195</v>
      </c>
      <c r="D157" s="211">
        <v>45533</v>
      </c>
      <c r="E157" s="210">
        <v>3061.25</v>
      </c>
      <c r="F157" s="210">
        <v>3068.2000000000003</v>
      </c>
      <c r="G157" s="212">
        <v>3046.4000000000005</v>
      </c>
      <c r="H157" s="212">
        <v>3031.55</v>
      </c>
      <c r="I157" s="212">
        <v>3009.7500000000005</v>
      </c>
      <c r="J157" s="212">
        <v>3083.0500000000006</v>
      </c>
      <c r="K157" s="212">
        <v>3104.8500000000008</v>
      </c>
      <c r="L157" s="212">
        <v>3119.7000000000007</v>
      </c>
      <c r="M157" s="213">
        <v>3090</v>
      </c>
      <c r="N157" s="213">
        <v>3053.35</v>
      </c>
      <c r="O157" s="213">
        <v>2849000</v>
      </c>
      <c r="P157" s="214">
        <v>4.5839210155148094E-3</v>
      </c>
    </row>
    <row r="158" spans="1:16" ht="12.75" customHeight="1">
      <c r="A158" s="206">
        <v>148</v>
      </c>
      <c r="B158" s="218" t="s">
        <v>836</v>
      </c>
      <c r="C158" s="210" t="s">
        <v>196</v>
      </c>
      <c r="D158" s="211">
        <v>45533</v>
      </c>
      <c r="E158" s="210">
        <v>4330.8</v>
      </c>
      <c r="F158" s="210">
        <v>4367.2833333333328</v>
      </c>
      <c r="G158" s="212">
        <v>4264.5666666666657</v>
      </c>
      <c r="H158" s="212">
        <v>4198.333333333333</v>
      </c>
      <c r="I158" s="212">
        <v>4095.6166666666659</v>
      </c>
      <c r="J158" s="212">
        <v>4433.5166666666655</v>
      </c>
      <c r="K158" s="212">
        <v>4536.2333333333327</v>
      </c>
      <c r="L158" s="212">
        <v>4602.4666666666653</v>
      </c>
      <c r="M158" s="213">
        <v>4470</v>
      </c>
      <c r="N158" s="213">
        <v>4301.05</v>
      </c>
      <c r="O158" s="213">
        <v>2046250</v>
      </c>
      <c r="P158" s="214">
        <v>4.2144130379424494E-2</v>
      </c>
    </row>
    <row r="159" spans="1:16" ht="12.75" customHeight="1">
      <c r="A159" s="206">
        <v>149</v>
      </c>
      <c r="B159" s="218" t="s">
        <v>61</v>
      </c>
      <c r="C159" s="210" t="s">
        <v>197</v>
      </c>
      <c r="D159" s="211">
        <v>45533</v>
      </c>
      <c r="E159" s="210">
        <v>115.57</v>
      </c>
      <c r="F159" s="210">
        <v>115.19333333333333</v>
      </c>
      <c r="G159" s="212">
        <v>114.51666666666665</v>
      </c>
      <c r="H159" s="212">
        <v>113.46333333333332</v>
      </c>
      <c r="I159" s="212">
        <v>112.78666666666665</v>
      </c>
      <c r="J159" s="212">
        <v>116.24666666666666</v>
      </c>
      <c r="K159" s="212">
        <v>116.92333333333333</v>
      </c>
      <c r="L159" s="212">
        <v>117.97666666666666</v>
      </c>
      <c r="M159" s="213">
        <v>115.87</v>
      </c>
      <c r="N159" s="213">
        <v>114.14</v>
      </c>
      <c r="O159" s="213">
        <v>268280000</v>
      </c>
      <c r="P159" s="214">
        <v>-9.8615252886120053E-3</v>
      </c>
    </row>
    <row r="160" spans="1:16" ht="12.75" customHeight="1">
      <c r="A160" s="206">
        <v>150</v>
      </c>
      <c r="B160" s="218" t="s">
        <v>40</v>
      </c>
      <c r="C160" s="210" t="s">
        <v>198</v>
      </c>
      <c r="D160" s="211">
        <v>45533</v>
      </c>
      <c r="E160" s="210">
        <v>6653</v>
      </c>
      <c r="F160" s="210">
        <v>6626.6166666666659</v>
      </c>
      <c r="G160" s="212">
        <v>6533.3333333333321</v>
      </c>
      <c r="H160" s="212">
        <v>6413.6666666666661</v>
      </c>
      <c r="I160" s="212">
        <v>6320.3833333333323</v>
      </c>
      <c r="J160" s="212">
        <v>6746.2833333333319</v>
      </c>
      <c r="K160" s="212">
        <v>6839.5666666666666</v>
      </c>
      <c r="L160" s="212">
        <v>6959.2333333333318</v>
      </c>
      <c r="M160" s="213">
        <v>6719.9</v>
      </c>
      <c r="N160" s="213">
        <v>6506.95</v>
      </c>
      <c r="O160" s="213">
        <v>3074875</v>
      </c>
      <c r="P160" s="214">
        <v>3.6445605460520773E-2</v>
      </c>
    </row>
    <row r="161" spans="1:16" ht="12.75" customHeight="1">
      <c r="A161" s="206">
        <v>151</v>
      </c>
      <c r="B161" s="218" t="s">
        <v>185</v>
      </c>
      <c r="C161" s="217" t="s">
        <v>199</v>
      </c>
      <c r="D161" s="211">
        <v>45533</v>
      </c>
      <c r="E161" s="210">
        <v>340.65</v>
      </c>
      <c r="F161" s="210">
        <v>341.33333333333331</v>
      </c>
      <c r="G161" s="212">
        <v>339.41666666666663</v>
      </c>
      <c r="H161" s="212">
        <v>338.18333333333334</v>
      </c>
      <c r="I161" s="212">
        <v>336.26666666666665</v>
      </c>
      <c r="J161" s="212">
        <v>342.56666666666661</v>
      </c>
      <c r="K161" s="212">
        <v>344.48333333333323</v>
      </c>
      <c r="L161" s="212">
        <v>345.71666666666658</v>
      </c>
      <c r="M161" s="213">
        <v>343.25</v>
      </c>
      <c r="N161" s="213">
        <v>340.1</v>
      </c>
      <c r="O161" s="213">
        <v>71316000</v>
      </c>
      <c r="P161" s="214">
        <v>1.0611956137247967E-3</v>
      </c>
    </row>
    <row r="162" spans="1:16" ht="12.75" customHeight="1">
      <c r="A162" s="206">
        <v>152</v>
      </c>
      <c r="B162" s="218" t="s">
        <v>200</v>
      </c>
      <c r="C162" s="210" t="s">
        <v>201</v>
      </c>
      <c r="D162" s="211">
        <v>45533</v>
      </c>
      <c r="E162" s="210">
        <v>1524.25</v>
      </c>
      <c r="F162" s="210">
        <v>1534.6333333333332</v>
      </c>
      <c r="G162" s="212">
        <v>1505.6166666666663</v>
      </c>
      <c r="H162" s="212">
        <v>1486.9833333333331</v>
      </c>
      <c r="I162" s="212">
        <v>1457.9666666666662</v>
      </c>
      <c r="J162" s="212">
        <v>1553.2666666666664</v>
      </c>
      <c r="K162" s="212">
        <v>1582.2833333333333</v>
      </c>
      <c r="L162" s="212">
        <v>1600.9166666666665</v>
      </c>
      <c r="M162" s="213">
        <v>1563.65</v>
      </c>
      <c r="N162" s="213">
        <v>1516</v>
      </c>
      <c r="O162" s="213">
        <v>4896617</v>
      </c>
      <c r="P162" s="214">
        <v>6.6861754012592006E-2</v>
      </c>
    </row>
    <row r="163" spans="1:16" ht="12.75" customHeight="1">
      <c r="A163" s="206">
        <v>153</v>
      </c>
      <c r="B163" s="218" t="s">
        <v>47</v>
      </c>
      <c r="C163" s="210" t="s">
        <v>202</v>
      </c>
      <c r="D163" s="211">
        <v>45533</v>
      </c>
      <c r="E163" s="210">
        <v>816.45</v>
      </c>
      <c r="F163" s="210">
        <v>819.25</v>
      </c>
      <c r="G163" s="212">
        <v>807.35</v>
      </c>
      <c r="H163" s="212">
        <v>798.25</v>
      </c>
      <c r="I163" s="212">
        <v>786.35</v>
      </c>
      <c r="J163" s="212">
        <v>828.35</v>
      </c>
      <c r="K163" s="212">
        <v>840.25000000000011</v>
      </c>
      <c r="L163" s="212">
        <v>849.35</v>
      </c>
      <c r="M163" s="213">
        <v>831.15</v>
      </c>
      <c r="N163" s="213">
        <v>810.15</v>
      </c>
      <c r="O163" s="213">
        <v>9803900</v>
      </c>
      <c r="P163" s="214">
        <v>5.3910818713450291E-2</v>
      </c>
    </row>
    <row r="164" spans="1:16" ht="12.75" customHeight="1">
      <c r="A164" s="206">
        <v>154</v>
      </c>
      <c r="B164" s="218" t="s">
        <v>61</v>
      </c>
      <c r="C164" s="210" t="s">
        <v>203</v>
      </c>
      <c r="D164" s="211">
        <v>45533</v>
      </c>
      <c r="E164" s="210">
        <v>210.08</v>
      </c>
      <c r="F164" s="210">
        <v>210.40666666666667</v>
      </c>
      <c r="G164" s="212">
        <v>208.57333333333332</v>
      </c>
      <c r="H164" s="212">
        <v>207.06666666666666</v>
      </c>
      <c r="I164" s="212">
        <v>205.23333333333332</v>
      </c>
      <c r="J164" s="212">
        <v>211.91333333333333</v>
      </c>
      <c r="K164" s="212">
        <v>213.74666666666664</v>
      </c>
      <c r="L164" s="212">
        <v>215.25333333333333</v>
      </c>
      <c r="M164" s="213">
        <v>212.24</v>
      </c>
      <c r="N164" s="213">
        <v>208.9</v>
      </c>
      <c r="O164" s="213">
        <v>69312500</v>
      </c>
      <c r="P164" s="214">
        <v>-1.6923520092179173E-3</v>
      </c>
    </row>
    <row r="165" spans="1:16" ht="12.75" customHeight="1">
      <c r="A165" s="206">
        <v>155</v>
      </c>
      <c r="B165" s="218" t="s">
        <v>66</v>
      </c>
      <c r="C165" s="210" t="s">
        <v>204</v>
      </c>
      <c r="D165" s="211">
        <v>45533</v>
      </c>
      <c r="E165" s="210">
        <v>584.4</v>
      </c>
      <c r="F165" s="210">
        <v>585.38333333333333</v>
      </c>
      <c r="G165" s="212">
        <v>579.36666666666667</v>
      </c>
      <c r="H165" s="212">
        <v>574.33333333333337</v>
      </c>
      <c r="I165" s="212">
        <v>568.31666666666672</v>
      </c>
      <c r="J165" s="212">
        <v>590.41666666666663</v>
      </c>
      <c r="K165" s="212">
        <v>596.43333333333328</v>
      </c>
      <c r="L165" s="212">
        <v>601.46666666666658</v>
      </c>
      <c r="M165" s="213">
        <v>591.4</v>
      </c>
      <c r="N165" s="213">
        <v>580.35</v>
      </c>
      <c r="O165" s="213">
        <v>49438000</v>
      </c>
      <c r="P165" s="214">
        <v>1.0712679396491802E-2</v>
      </c>
    </row>
    <row r="166" spans="1:16" ht="12.75" customHeight="1">
      <c r="A166" s="206">
        <v>156</v>
      </c>
      <c r="B166" s="218" t="s">
        <v>82</v>
      </c>
      <c r="C166" s="210" t="s">
        <v>205</v>
      </c>
      <c r="D166" s="211">
        <v>45533</v>
      </c>
      <c r="E166" s="210">
        <v>2986.15</v>
      </c>
      <c r="F166" s="210">
        <v>2983.15</v>
      </c>
      <c r="G166" s="212">
        <v>2964.05</v>
      </c>
      <c r="H166" s="212">
        <v>2941.9500000000003</v>
      </c>
      <c r="I166" s="212">
        <v>2922.8500000000004</v>
      </c>
      <c r="J166" s="212">
        <v>3005.25</v>
      </c>
      <c r="K166" s="212">
        <v>3024.3499999999995</v>
      </c>
      <c r="L166" s="212">
        <v>3046.45</v>
      </c>
      <c r="M166" s="213">
        <v>3002.25</v>
      </c>
      <c r="N166" s="213">
        <v>2961.05</v>
      </c>
      <c r="O166" s="213">
        <v>45745500</v>
      </c>
      <c r="P166" s="214">
        <v>9.4723195321766481E-3</v>
      </c>
    </row>
    <row r="167" spans="1:16" ht="12.75" customHeight="1">
      <c r="A167" s="206">
        <v>157</v>
      </c>
      <c r="B167" s="218" t="s">
        <v>129</v>
      </c>
      <c r="C167" s="210" t="s">
        <v>206</v>
      </c>
      <c r="D167" s="211">
        <v>45533</v>
      </c>
      <c r="E167" s="210">
        <v>131.49</v>
      </c>
      <c r="F167" s="210">
        <v>130.87666666666667</v>
      </c>
      <c r="G167" s="212">
        <v>130.01333333333332</v>
      </c>
      <c r="H167" s="212">
        <v>128.53666666666666</v>
      </c>
      <c r="I167" s="212">
        <v>127.67333333333332</v>
      </c>
      <c r="J167" s="212">
        <v>132.35333333333332</v>
      </c>
      <c r="K167" s="212">
        <v>133.21666666666667</v>
      </c>
      <c r="L167" s="212">
        <v>134.69333333333333</v>
      </c>
      <c r="M167" s="213">
        <v>131.74</v>
      </c>
      <c r="N167" s="213">
        <v>129.4</v>
      </c>
      <c r="O167" s="213">
        <v>135196000</v>
      </c>
      <c r="P167" s="214">
        <v>-7.2548904423427128E-3</v>
      </c>
    </row>
    <row r="168" spans="1:16" ht="12.75" customHeight="1">
      <c r="A168" s="206">
        <v>158</v>
      </c>
      <c r="B168" s="218" t="s">
        <v>66</v>
      </c>
      <c r="C168" s="210" t="s">
        <v>207</v>
      </c>
      <c r="D168" s="211">
        <v>45533</v>
      </c>
      <c r="E168" s="210">
        <v>701.15</v>
      </c>
      <c r="F168" s="210">
        <v>699.63333333333333</v>
      </c>
      <c r="G168" s="212">
        <v>697.11666666666667</v>
      </c>
      <c r="H168" s="212">
        <v>693.08333333333337</v>
      </c>
      <c r="I168" s="212">
        <v>690.56666666666672</v>
      </c>
      <c r="J168" s="212">
        <v>703.66666666666663</v>
      </c>
      <c r="K168" s="212">
        <v>706.18333333333328</v>
      </c>
      <c r="L168" s="212">
        <v>710.21666666666658</v>
      </c>
      <c r="M168" s="213">
        <v>702.15</v>
      </c>
      <c r="N168" s="213">
        <v>695.6</v>
      </c>
      <c r="O168" s="213">
        <v>27799200</v>
      </c>
      <c r="P168" s="214">
        <v>1.527553608485128E-3</v>
      </c>
    </row>
    <row r="169" spans="1:16" ht="12.75" customHeight="1">
      <c r="A169" s="206">
        <v>159</v>
      </c>
      <c r="B169" s="218" t="s">
        <v>66</v>
      </c>
      <c r="C169" s="215" t="s">
        <v>208</v>
      </c>
      <c r="D169" s="211">
        <v>45533</v>
      </c>
      <c r="E169" s="210">
        <v>1676.6</v>
      </c>
      <c r="F169" s="210">
        <v>1681.2</v>
      </c>
      <c r="G169" s="212">
        <v>1662.4</v>
      </c>
      <c r="H169" s="212">
        <v>1648.2</v>
      </c>
      <c r="I169" s="212">
        <v>1629.4</v>
      </c>
      <c r="J169" s="212">
        <v>1695.4</v>
      </c>
      <c r="K169" s="212">
        <v>1714.1999999999998</v>
      </c>
      <c r="L169" s="212">
        <v>1728.4</v>
      </c>
      <c r="M169" s="213">
        <v>1700</v>
      </c>
      <c r="N169" s="213">
        <v>1667</v>
      </c>
      <c r="O169" s="213">
        <v>6347625</v>
      </c>
      <c r="P169" s="214">
        <v>-9.711577838881413E-3</v>
      </c>
    </row>
    <row r="170" spans="1:16" ht="12.75" customHeight="1">
      <c r="A170" s="206">
        <v>160</v>
      </c>
      <c r="B170" s="218" t="s">
        <v>61</v>
      </c>
      <c r="C170" s="210" t="s">
        <v>209</v>
      </c>
      <c r="D170" s="211">
        <v>45533</v>
      </c>
      <c r="E170" s="210">
        <v>816</v>
      </c>
      <c r="F170" s="210">
        <v>818.88333333333333</v>
      </c>
      <c r="G170" s="212">
        <v>811.81666666666661</v>
      </c>
      <c r="H170" s="212">
        <v>807.63333333333333</v>
      </c>
      <c r="I170" s="212">
        <v>800.56666666666661</v>
      </c>
      <c r="J170" s="212">
        <v>823.06666666666661</v>
      </c>
      <c r="K170" s="212">
        <v>830.13333333333344</v>
      </c>
      <c r="L170" s="212">
        <v>834.31666666666661</v>
      </c>
      <c r="M170" s="213">
        <v>825.95</v>
      </c>
      <c r="N170" s="213">
        <v>814.7</v>
      </c>
      <c r="O170" s="213">
        <v>96240000</v>
      </c>
      <c r="P170" s="214">
        <v>-3.8427201801032487E-3</v>
      </c>
    </row>
    <row r="171" spans="1:16" ht="12.75" customHeight="1">
      <c r="A171" s="206">
        <v>161</v>
      </c>
      <c r="B171" s="218" t="s">
        <v>47</v>
      </c>
      <c r="C171" s="210" t="s">
        <v>210</v>
      </c>
      <c r="D171" s="211">
        <v>45533</v>
      </c>
      <c r="E171" s="210">
        <v>24870.6</v>
      </c>
      <c r="F171" s="210">
        <v>24859.416666666668</v>
      </c>
      <c r="G171" s="212">
        <v>24743.133333333335</v>
      </c>
      <c r="H171" s="212">
        <v>24615.666666666668</v>
      </c>
      <c r="I171" s="212">
        <v>24499.383333333335</v>
      </c>
      <c r="J171" s="212">
        <v>24986.883333333335</v>
      </c>
      <c r="K171" s="212">
        <v>25103.166666666668</v>
      </c>
      <c r="L171" s="212">
        <v>25230.633333333335</v>
      </c>
      <c r="M171" s="213">
        <v>24975.7</v>
      </c>
      <c r="N171" s="213">
        <v>24731.95</v>
      </c>
      <c r="O171" s="213">
        <v>311925</v>
      </c>
      <c r="P171" s="214">
        <v>5.8041112454655383E-3</v>
      </c>
    </row>
    <row r="172" spans="1:16" ht="12.75" customHeight="1">
      <c r="A172" s="206">
        <v>162</v>
      </c>
      <c r="B172" s="218" t="s">
        <v>40</v>
      </c>
      <c r="C172" s="210" t="s">
        <v>211</v>
      </c>
      <c r="D172" s="211">
        <v>45533</v>
      </c>
      <c r="E172" s="210">
        <v>7120.15</v>
      </c>
      <c r="F172" s="210">
        <v>7161.75</v>
      </c>
      <c r="G172" s="212">
        <v>7064.5</v>
      </c>
      <c r="H172" s="212">
        <v>7008.85</v>
      </c>
      <c r="I172" s="212">
        <v>6911.6</v>
      </c>
      <c r="J172" s="212">
        <v>7217.4</v>
      </c>
      <c r="K172" s="212">
        <v>7314.65</v>
      </c>
      <c r="L172" s="212">
        <v>7370.2999999999993</v>
      </c>
      <c r="M172" s="213">
        <v>7259</v>
      </c>
      <c r="N172" s="213">
        <v>7106.1</v>
      </c>
      <c r="O172" s="213">
        <v>2282400</v>
      </c>
      <c r="P172" s="214">
        <v>-4.3188064389477815E-3</v>
      </c>
    </row>
    <row r="173" spans="1:16" ht="12.75" customHeight="1">
      <c r="A173" s="206">
        <v>163</v>
      </c>
      <c r="B173" s="218" t="s">
        <v>45</v>
      </c>
      <c r="C173" s="210" t="s">
        <v>212</v>
      </c>
      <c r="D173" s="211">
        <v>45533</v>
      </c>
      <c r="E173" s="210">
        <v>2482.1</v>
      </c>
      <c r="F173" s="210">
        <v>2479</v>
      </c>
      <c r="G173" s="212">
        <v>2459.25</v>
      </c>
      <c r="H173" s="212">
        <v>2436.4</v>
      </c>
      <c r="I173" s="212">
        <v>2416.65</v>
      </c>
      <c r="J173" s="212">
        <v>2501.85</v>
      </c>
      <c r="K173" s="212">
        <v>2521.6</v>
      </c>
      <c r="L173" s="212">
        <v>2544.4499999999998</v>
      </c>
      <c r="M173" s="213">
        <v>2498.75</v>
      </c>
      <c r="N173" s="213">
        <v>2456.15</v>
      </c>
      <c r="O173" s="213">
        <v>5547750</v>
      </c>
      <c r="P173" s="214">
        <v>1.7119284977655552E-2</v>
      </c>
    </row>
    <row r="174" spans="1:16" ht="12.75" customHeight="1">
      <c r="A174" s="206">
        <v>164</v>
      </c>
      <c r="B174" s="218" t="s">
        <v>66</v>
      </c>
      <c r="C174" s="210" t="s">
        <v>213</v>
      </c>
      <c r="D174" s="211">
        <v>45533</v>
      </c>
      <c r="E174" s="210">
        <v>3076.35</v>
      </c>
      <c r="F174" s="210">
        <v>3059.2833333333333</v>
      </c>
      <c r="G174" s="212">
        <v>3032.5666666666666</v>
      </c>
      <c r="H174" s="212">
        <v>2988.7833333333333</v>
      </c>
      <c r="I174" s="212">
        <v>2962.0666666666666</v>
      </c>
      <c r="J174" s="212">
        <v>3103.0666666666666</v>
      </c>
      <c r="K174" s="212">
        <v>3129.7833333333328</v>
      </c>
      <c r="L174" s="212">
        <v>3173.5666666666666</v>
      </c>
      <c r="M174" s="213">
        <v>3086</v>
      </c>
      <c r="N174" s="213">
        <v>3015.5</v>
      </c>
      <c r="O174" s="213">
        <v>6512400</v>
      </c>
      <c r="P174" s="214">
        <v>-4.6767537826685008E-3</v>
      </c>
    </row>
    <row r="175" spans="1:16" ht="12.75" customHeight="1">
      <c r="A175" s="206">
        <v>165</v>
      </c>
      <c r="B175" s="218" t="s">
        <v>42</v>
      </c>
      <c r="C175" s="210" t="s">
        <v>214</v>
      </c>
      <c r="D175" s="211">
        <v>45533</v>
      </c>
      <c r="E175" s="210">
        <v>1747.75</v>
      </c>
      <c r="F175" s="210">
        <v>1745.7833333333335</v>
      </c>
      <c r="G175" s="212">
        <v>1741.666666666667</v>
      </c>
      <c r="H175" s="212">
        <v>1735.5833333333335</v>
      </c>
      <c r="I175" s="212">
        <v>1731.4666666666669</v>
      </c>
      <c r="J175" s="212">
        <v>1751.866666666667</v>
      </c>
      <c r="K175" s="212">
        <v>1755.9833333333333</v>
      </c>
      <c r="L175" s="212">
        <v>1762.0666666666671</v>
      </c>
      <c r="M175" s="213">
        <v>1749.9</v>
      </c>
      <c r="N175" s="213">
        <v>1739.7</v>
      </c>
      <c r="O175" s="213">
        <v>16336950</v>
      </c>
      <c r="P175" s="214">
        <v>-4.2845819319179932E-5</v>
      </c>
    </row>
    <row r="176" spans="1:16" ht="12.75" customHeight="1">
      <c r="A176" s="206">
        <v>166</v>
      </c>
      <c r="B176" s="218" t="s">
        <v>200</v>
      </c>
      <c r="C176" s="210" t="s">
        <v>215</v>
      </c>
      <c r="D176" s="211">
        <v>45533</v>
      </c>
      <c r="E176" s="210">
        <v>807.9</v>
      </c>
      <c r="F176" s="210">
        <v>810.91666666666663</v>
      </c>
      <c r="G176" s="212">
        <v>801.83333333333326</v>
      </c>
      <c r="H176" s="212">
        <v>795.76666666666665</v>
      </c>
      <c r="I176" s="212">
        <v>786.68333333333328</v>
      </c>
      <c r="J176" s="212">
        <v>816.98333333333323</v>
      </c>
      <c r="K176" s="212">
        <v>826.06666666666649</v>
      </c>
      <c r="L176" s="212">
        <v>832.13333333333321</v>
      </c>
      <c r="M176" s="213">
        <v>820</v>
      </c>
      <c r="N176" s="213">
        <v>804.85</v>
      </c>
      <c r="O176" s="213">
        <v>9504000</v>
      </c>
      <c r="P176" s="214">
        <v>-6.58513640639699E-3</v>
      </c>
    </row>
    <row r="177" spans="1:16" ht="12.75" customHeight="1">
      <c r="A177" s="206">
        <v>167</v>
      </c>
      <c r="B177" s="218" t="s">
        <v>42</v>
      </c>
      <c r="C177" s="210" t="s">
        <v>216</v>
      </c>
      <c r="D177" s="211">
        <v>45533</v>
      </c>
      <c r="E177" s="210">
        <v>826.55</v>
      </c>
      <c r="F177" s="210">
        <v>828.18333333333328</v>
      </c>
      <c r="G177" s="212">
        <v>820.46666666666658</v>
      </c>
      <c r="H177" s="212">
        <v>814.38333333333333</v>
      </c>
      <c r="I177" s="212">
        <v>806.66666666666663</v>
      </c>
      <c r="J177" s="212">
        <v>834.26666666666654</v>
      </c>
      <c r="K177" s="212">
        <v>841.98333333333323</v>
      </c>
      <c r="L177" s="212">
        <v>848.06666666666649</v>
      </c>
      <c r="M177" s="213">
        <v>835.9</v>
      </c>
      <c r="N177" s="213">
        <v>822.1</v>
      </c>
      <c r="O177" s="213">
        <v>5988000</v>
      </c>
      <c r="P177" s="214">
        <v>9.2701837181864144E-3</v>
      </c>
    </row>
    <row r="178" spans="1:16" ht="12.75" customHeight="1">
      <c r="A178" s="206">
        <v>168</v>
      </c>
      <c r="B178" s="218" t="s">
        <v>836</v>
      </c>
      <c r="C178" s="217" t="s">
        <v>217</v>
      </c>
      <c r="D178" s="211">
        <v>45533</v>
      </c>
      <c r="E178" s="210">
        <v>1054.2</v>
      </c>
      <c r="F178" s="210">
        <v>1051.1000000000001</v>
      </c>
      <c r="G178" s="212">
        <v>1045.1000000000004</v>
      </c>
      <c r="H178" s="212">
        <v>1036.0000000000002</v>
      </c>
      <c r="I178" s="212">
        <v>1030.0000000000005</v>
      </c>
      <c r="J178" s="212">
        <v>1060.2000000000003</v>
      </c>
      <c r="K178" s="212">
        <v>1066.1999999999998</v>
      </c>
      <c r="L178" s="212">
        <v>1075.3000000000002</v>
      </c>
      <c r="M178" s="213">
        <v>1057.0999999999999</v>
      </c>
      <c r="N178" s="213">
        <v>1042</v>
      </c>
      <c r="O178" s="213">
        <v>9372550</v>
      </c>
      <c r="P178" s="214">
        <v>5.1315323817388231E-3</v>
      </c>
    </row>
    <row r="179" spans="1:16" ht="12.75" customHeight="1">
      <c r="A179" s="206">
        <v>169</v>
      </c>
      <c r="B179" s="218" t="s">
        <v>77</v>
      </c>
      <c r="C179" s="210" t="s">
        <v>218</v>
      </c>
      <c r="D179" s="211">
        <v>45533</v>
      </c>
      <c r="E179" s="210">
        <v>1877.5</v>
      </c>
      <c r="F179" s="210">
        <v>1878.7333333333333</v>
      </c>
      <c r="G179" s="212">
        <v>1870.8666666666668</v>
      </c>
      <c r="H179" s="212">
        <v>1864.2333333333333</v>
      </c>
      <c r="I179" s="212">
        <v>1856.3666666666668</v>
      </c>
      <c r="J179" s="212">
        <v>1885.3666666666668</v>
      </c>
      <c r="K179" s="212">
        <v>1893.2333333333331</v>
      </c>
      <c r="L179" s="212">
        <v>1899.8666666666668</v>
      </c>
      <c r="M179" s="213">
        <v>1886.6</v>
      </c>
      <c r="N179" s="213">
        <v>1872.1</v>
      </c>
      <c r="O179" s="213">
        <v>6548000</v>
      </c>
      <c r="P179" s="214">
        <v>-2.0933014354066987E-2</v>
      </c>
    </row>
    <row r="180" spans="1:16" ht="12.75" customHeight="1">
      <c r="A180" s="206">
        <v>170</v>
      </c>
      <c r="B180" s="218" t="s">
        <v>57</v>
      </c>
      <c r="C180" s="216" t="s">
        <v>219</v>
      </c>
      <c r="D180" s="211">
        <v>45533</v>
      </c>
      <c r="E180" s="210">
        <v>1178.9000000000001</v>
      </c>
      <c r="F180" s="210">
        <v>1184.55</v>
      </c>
      <c r="G180" s="212">
        <v>1169.8499999999999</v>
      </c>
      <c r="H180" s="212">
        <v>1160.8</v>
      </c>
      <c r="I180" s="212">
        <v>1146.0999999999999</v>
      </c>
      <c r="J180" s="212">
        <v>1193.5999999999999</v>
      </c>
      <c r="K180" s="212">
        <v>1208.3000000000002</v>
      </c>
      <c r="L180" s="212">
        <v>1217.3499999999999</v>
      </c>
      <c r="M180" s="213">
        <v>1199.25</v>
      </c>
      <c r="N180" s="213">
        <v>1175.5</v>
      </c>
      <c r="O180" s="213">
        <v>11988696</v>
      </c>
      <c r="P180" s="214">
        <v>2.7714799468376201E-2</v>
      </c>
    </row>
    <row r="181" spans="1:16" ht="12.75" customHeight="1">
      <c r="A181" s="206">
        <v>171</v>
      </c>
      <c r="B181" s="218" t="s">
        <v>54</v>
      </c>
      <c r="C181" s="210" t="s">
        <v>220</v>
      </c>
      <c r="D181" s="211">
        <v>45533</v>
      </c>
      <c r="E181" s="210">
        <v>1088.7</v>
      </c>
      <c r="F181" s="210">
        <v>1091.8166666666666</v>
      </c>
      <c r="G181" s="212">
        <v>1078.6333333333332</v>
      </c>
      <c r="H181" s="212">
        <v>1068.5666666666666</v>
      </c>
      <c r="I181" s="212">
        <v>1055.3833333333332</v>
      </c>
      <c r="J181" s="212">
        <v>1101.8833333333332</v>
      </c>
      <c r="K181" s="212">
        <v>1115.0666666666666</v>
      </c>
      <c r="L181" s="212">
        <v>1125.1333333333332</v>
      </c>
      <c r="M181" s="213">
        <v>1105</v>
      </c>
      <c r="N181" s="213">
        <v>1081.75</v>
      </c>
      <c r="O181" s="213">
        <v>69586000</v>
      </c>
      <c r="P181" s="214">
        <v>1.1989985682405356E-2</v>
      </c>
    </row>
    <row r="182" spans="1:16" ht="12.75" customHeight="1">
      <c r="A182" s="206">
        <v>172</v>
      </c>
      <c r="B182" s="218" t="s">
        <v>185</v>
      </c>
      <c r="C182" s="210" t="s">
        <v>221</v>
      </c>
      <c r="D182" s="211">
        <v>45533</v>
      </c>
      <c r="E182" s="210">
        <v>419.8</v>
      </c>
      <c r="F182" s="210">
        <v>418.91666666666669</v>
      </c>
      <c r="G182" s="212">
        <v>416.38333333333338</v>
      </c>
      <c r="H182" s="212">
        <v>412.9666666666667</v>
      </c>
      <c r="I182" s="212">
        <v>410.43333333333339</v>
      </c>
      <c r="J182" s="212">
        <v>422.33333333333337</v>
      </c>
      <c r="K182" s="212">
        <v>424.86666666666667</v>
      </c>
      <c r="L182" s="212">
        <v>428.28333333333336</v>
      </c>
      <c r="M182" s="213">
        <v>421.45</v>
      </c>
      <c r="N182" s="213">
        <v>415.5</v>
      </c>
      <c r="O182" s="213">
        <v>98265150</v>
      </c>
      <c r="P182" s="214">
        <v>-6.864454481802331E-4</v>
      </c>
    </row>
    <row r="183" spans="1:16" ht="12.75" customHeight="1">
      <c r="A183" s="206">
        <v>173</v>
      </c>
      <c r="B183" s="218" t="s">
        <v>129</v>
      </c>
      <c r="C183" s="210" t="s">
        <v>222</v>
      </c>
      <c r="D183" s="211">
        <v>45533</v>
      </c>
      <c r="E183" s="210">
        <v>154.16999999999999</v>
      </c>
      <c r="F183" s="210">
        <v>152.96333333333334</v>
      </c>
      <c r="G183" s="212">
        <v>151.52666666666667</v>
      </c>
      <c r="H183" s="212">
        <v>148.88333333333333</v>
      </c>
      <c r="I183" s="212">
        <v>147.44666666666666</v>
      </c>
      <c r="J183" s="212">
        <v>155.60666666666668</v>
      </c>
      <c r="K183" s="212">
        <v>157.04333333333335</v>
      </c>
      <c r="L183" s="212">
        <v>159.6866666666667</v>
      </c>
      <c r="M183" s="213">
        <v>154.4</v>
      </c>
      <c r="N183" s="213">
        <v>150.32</v>
      </c>
      <c r="O183" s="213">
        <v>271084000</v>
      </c>
      <c r="P183" s="214">
        <v>-4.0510813915007104E-2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45533</v>
      </c>
      <c r="E184" s="210">
        <v>4489.8500000000004</v>
      </c>
      <c r="F184" s="210">
        <v>4461.7333333333327</v>
      </c>
      <c r="G184" s="212">
        <v>4430.7666666666655</v>
      </c>
      <c r="H184" s="212">
        <v>4371.6833333333325</v>
      </c>
      <c r="I184" s="212">
        <v>4340.7166666666653</v>
      </c>
      <c r="J184" s="212">
        <v>4520.8166666666657</v>
      </c>
      <c r="K184" s="212">
        <v>4551.7833333333328</v>
      </c>
      <c r="L184" s="212">
        <v>4610.8666666666659</v>
      </c>
      <c r="M184" s="213">
        <v>4492.7</v>
      </c>
      <c r="N184" s="213">
        <v>4402.6499999999996</v>
      </c>
      <c r="O184" s="213">
        <v>14768600</v>
      </c>
      <c r="P184" s="214">
        <v>5.8512172789644663E-2</v>
      </c>
    </row>
    <row r="185" spans="1:16" ht="12.75" customHeight="1">
      <c r="A185" s="206">
        <v>175</v>
      </c>
      <c r="B185" s="218" t="s">
        <v>85</v>
      </c>
      <c r="C185" s="210" t="s">
        <v>224</v>
      </c>
      <c r="D185" s="211">
        <v>45533</v>
      </c>
      <c r="E185" s="210">
        <v>1594.6</v>
      </c>
      <c r="F185" s="210">
        <v>1591.4333333333334</v>
      </c>
      <c r="G185" s="212">
        <v>1581.2166666666667</v>
      </c>
      <c r="H185" s="212">
        <v>1567.8333333333333</v>
      </c>
      <c r="I185" s="212">
        <v>1557.6166666666666</v>
      </c>
      <c r="J185" s="212">
        <v>1604.8166666666668</v>
      </c>
      <c r="K185" s="212">
        <v>1615.0333333333335</v>
      </c>
      <c r="L185" s="212">
        <v>1628.416666666667</v>
      </c>
      <c r="M185" s="213">
        <v>1601.65</v>
      </c>
      <c r="N185" s="213">
        <v>1578.05</v>
      </c>
      <c r="O185" s="213">
        <v>12590400</v>
      </c>
      <c r="P185" s="214">
        <v>1.192805000238561E-3</v>
      </c>
    </row>
    <row r="186" spans="1:16" ht="12.75" customHeight="1">
      <c r="A186" s="206">
        <v>176</v>
      </c>
      <c r="B186" s="218" t="s">
        <v>57</v>
      </c>
      <c r="C186" s="210" t="s">
        <v>225</v>
      </c>
      <c r="D186" s="211">
        <v>45533</v>
      </c>
      <c r="E186" s="210">
        <v>3467</v>
      </c>
      <c r="F186" s="210">
        <v>3471.0666666666671</v>
      </c>
      <c r="G186" s="212">
        <v>3437.6333333333341</v>
      </c>
      <c r="H186" s="212">
        <v>3408.2666666666669</v>
      </c>
      <c r="I186" s="212">
        <v>3374.8333333333339</v>
      </c>
      <c r="J186" s="212">
        <v>3500.4333333333343</v>
      </c>
      <c r="K186" s="212">
        <v>3533.8666666666677</v>
      </c>
      <c r="L186" s="212">
        <v>3563.2333333333345</v>
      </c>
      <c r="M186" s="213">
        <v>3504.5</v>
      </c>
      <c r="N186" s="213">
        <v>3441.7</v>
      </c>
      <c r="O186" s="213">
        <v>9648275</v>
      </c>
      <c r="P186" s="214">
        <v>-8.2565836811051944E-3</v>
      </c>
    </row>
    <row r="187" spans="1:16" ht="12.75" customHeight="1">
      <c r="A187" s="206">
        <v>177</v>
      </c>
      <c r="B187" s="218" t="s">
        <v>42</v>
      </c>
      <c r="C187" s="210" t="s">
        <v>226</v>
      </c>
      <c r="D187" s="211">
        <v>45533</v>
      </c>
      <c r="E187" s="210">
        <v>3352.9</v>
      </c>
      <c r="F187" s="210">
        <v>3354.3666666666668</v>
      </c>
      <c r="G187" s="212">
        <v>3331.1333333333337</v>
      </c>
      <c r="H187" s="212">
        <v>3309.3666666666668</v>
      </c>
      <c r="I187" s="212">
        <v>3286.1333333333337</v>
      </c>
      <c r="J187" s="212">
        <v>3376.1333333333337</v>
      </c>
      <c r="K187" s="212">
        <v>3399.3666666666672</v>
      </c>
      <c r="L187" s="212">
        <v>3421.1333333333337</v>
      </c>
      <c r="M187" s="213">
        <v>3377.6</v>
      </c>
      <c r="N187" s="213">
        <v>3332.6</v>
      </c>
      <c r="O187" s="213">
        <v>2409000</v>
      </c>
      <c r="P187" s="214">
        <v>3.4460547504025767E-2</v>
      </c>
    </row>
    <row r="188" spans="1:16" ht="12.75" customHeight="1">
      <c r="A188" s="206">
        <v>178</v>
      </c>
      <c r="B188" s="218" t="s">
        <v>45</v>
      </c>
      <c r="C188" s="210" t="s">
        <v>227</v>
      </c>
      <c r="D188" s="211">
        <v>45533</v>
      </c>
      <c r="E188" s="210">
        <v>6706.45</v>
      </c>
      <c r="F188" s="210">
        <v>6663.1333333333341</v>
      </c>
      <c r="G188" s="212">
        <v>6578.3166666666684</v>
      </c>
      <c r="H188" s="212">
        <v>6450.1833333333343</v>
      </c>
      <c r="I188" s="212">
        <v>6365.3666666666686</v>
      </c>
      <c r="J188" s="212">
        <v>6791.2666666666682</v>
      </c>
      <c r="K188" s="212">
        <v>6876.0833333333339</v>
      </c>
      <c r="L188" s="212">
        <v>7004.2166666666681</v>
      </c>
      <c r="M188" s="213">
        <v>6747.95</v>
      </c>
      <c r="N188" s="213">
        <v>6535</v>
      </c>
      <c r="O188" s="213">
        <v>3193200</v>
      </c>
      <c r="P188" s="214">
        <v>3.0064516129032257E-2</v>
      </c>
    </row>
    <row r="189" spans="1:16" ht="12.75" customHeight="1">
      <c r="A189" s="206">
        <v>179</v>
      </c>
      <c r="B189" s="218" t="s">
        <v>54</v>
      </c>
      <c r="C189" s="210" t="s">
        <v>228</v>
      </c>
      <c r="D189" s="211">
        <v>45533</v>
      </c>
      <c r="E189" s="210">
        <v>2614.5</v>
      </c>
      <c r="F189" s="210">
        <v>2612.2000000000003</v>
      </c>
      <c r="G189" s="212">
        <v>2595.4000000000005</v>
      </c>
      <c r="H189" s="212">
        <v>2576.3000000000002</v>
      </c>
      <c r="I189" s="212">
        <v>2559.5000000000005</v>
      </c>
      <c r="J189" s="212">
        <v>2631.3000000000006</v>
      </c>
      <c r="K189" s="212">
        <v>2648.1000000000008</v>
      </c>
      <c r="L189" s="212">
        <v>2667.2000000000007</v>
      </c>
      <c r="M189" s="213">
        <v>2629</v>
      </c>
      <c r="N189" s="213">
        <v>2593.1</v>
      </c>
      <c r="O189" s="213">
        <v>5419750</v>
      </c>
      <c r="P189" s="214">
        <v>2.8495563758823912E-3</v>
      </c>
    </row>
    <row r="190" spans="1:16" ht="12.75" customHeight="1">
      <c r="A190" s="206">
        <v>180</v>
      </c>
      <c r="B190" s="218" t="s">
        <v>57</v>
      </c>
      <c r="C190" s="210" t="s">
        <v>229</v>
      </c>
      <c r="D190" s="211">
        <v>45533</v>
      </c>
      <c r="E190" s="210">
        <v>1974.7</v>
      </c>
      <c r="F190" s="210">
        <v>1981.9333333333332</v>
      </c>
      <c r="G190" s="212">
        <v>1952.8666666666663</v>
      </c>
      <c r="H190" s="212">
        <v>1931.0333333333331</v>
      </c>
      <c r="I190" s="212">
        <v>1901.9666666666662</v>
      </c>
      <c r="J190" s="212">
        <v>2003.7666666666664</v>
      </c>
      <c r="K190" s="212">
        <v>2032.8333333333335</v>
      </c>
      <c r="L190" s="212">
        <v>2054.6666666666665</v>
      </c>
      <c r="M190" s="213">
        <v>2011</v>
      </c>
      <c r="N190" s="213">
        <v>1960.1</v>
      </c>
      <c r="O190" s="213">
        <v>2372400</v>
      </c>
      <c r="P190" s="214">
        <v>2.5414937759336099E-2</v>
      </c>
    </row>
    <row r="191" spans="1:16" ht="12.75" customHeight="1">
      <c r="A191" s="206">
        <v>181</v>
      </c>
      <c r="B191" s="218" t="s">
        <v>47</v>
      </c>
      <c r="C191" s="210" t="s">
        <v>230</v>
      </c>
      <c r="D191" s="211">
        <v>45533</v>
      </c>
      <c r="E191" s="210">
        <v>11351.1</v>
      </c>
      <c r="F191" s="210">
        <v>11387.216666666667</v>
      </c>
      <c r="G191" s="212">
        <v>11284.483333333334</v>
      </c>
      <c r="H191" s="212">
        <v>11217.866666666667</v>
      </c>
      <c r="I191" s="212">
        <v>11115.133333333333</v>
      </c>
      <c r="J191" s="212">
        <v>11453.833333333334</v>
      </c>
      <c r="K191" s="212">
        <v>11556.566666666668</v>
      </c>
      <c r="L191" s="212">
        <v>11623.183333333334</v>
      </c>
      <c r="M191" s="213">
        <v>11489.95</v>
      </c>
      <c r="N191" s="213">
        <v>11320.6</v>
      </c>
      <c r="O191" s="213">
        <v>2227100</v>
      </c>
      <c r="P191" s="214">
        <v>5.0543797102757344E-3</v>
      </c>
    </row>
    <row r="192" spans="1:16" ht="12.75" customHeight="1">
      <c r="A192" s="206">
        <v>182</v>
      </c>
      <c r="B192" s="218" t="s">
        <v>836</v>
      </c>
      <c r="C192" s="210" t="s">
        <v>231</v>
      </c>
      <c r="D192" s="211">
        <v>45533</v>
      </c>
      <c r="E192" s="210">
        <v>562.95000000000005</v>
      </c>
      <c r="F192" s="210">
        <v>560.6</v>
      </c>
      <c r="G192" s="212">
        <v>556.05000000000007</v>
      </c>
      <c r="H192" s="212">
        <v>549.15000000000009</v>
      </c>
      <c r="I192" s="212">
        <v>544.60000000000014</v>
      </c>
      <c r="J192" s="212">
        <v>567.5</v>
      </c>
      <c r="K192" s="212">
        <v>572.04999999999995</v>
      </c>
      <c r="L192" s="212">
        <v>578.94999999999993</v>
      </c>
      <c r="M192" s="213">
        <v>565.15</v>
      </c>
      <c r="N192" s="213">
        <v>553.70000000000005</v>
      </c>
      <c r="O192" s="213">
        <v>37342500</v>
      </c>
      <c r="P192" s="214">
        <v>7.965471261141133E-3</v>
      </c>
    </row>
    <row r="193" spans="1:16" ht="12.75" customHeight="1">
      <c r="A193" s="206">
        <v>183</v>
      </c>
      <c r="B193" s="218" t="s">
        <v>129</v>
      </c>
      <c r="C193" s="210" t="s">
        <v>232</v>
      </c>
      <c r="D193" s="211">
        <v>45533</v>
      </c>
      <c r="E193" s="210">
        <v>443.25</v>
      </c>
      <c r="F193" s="210">
        <v>438.93333333333334</v>
      </c>
      <c r="G193" s="212">
        <v>433.36666666666667</v>
      </c>
      <c r="H193" s="212">
        <v>423.48333333333335</v>
      </c>
      <c r="I193" s="212">
        <v>417.91666666666669</v>
      </c>
      <c r="J193" s="212">
        <v>448.81666666666666</v>
      </c>
      <c r="K193" s="212">
        <v>454.38333333333338</v>
      </c>
      <c r="L193" s="212">
        <v>464.26666666666665</v>
      </c>
      <c r="M193" s="213">
        <v>444.5</v>
      </c>
      <c r="N193" s="213">
        <v>429.05</v>
      </c>
      <c r="O193" s="213">
        <v>151312400</v>
      </c>
      <c r="P193" s="214">
        <v>-1.0483567722042566E-2</v>
      </c>
    </row>
    <row r="194" spans="1:16" ht="12.75" customHeight="1">
      <c r="A194" s="206">
        <v>184</v>
      </c>
      <c r="B194" s="218" t="s">
        <v>40</v>
      </c>
      <c r="C194" s="210" t="s">
        <v>233</v>
      </c>
      <c r="D194" s="211">
        <v>45533</v>
      </c>
      <c r="E194" s="210">
        <v>1607.2</v>
      </c>
      <c r="F194" s="210">
        <v>1589</v>
      </c>
      <c r="G194" s="212">
        <v>1567.2</v>
      </c>
      <c r="H194" s="212">
        <v>1527.2</v>
      </c>
      <c r="I194" s="212">
        <v>1505.4</v>
      </c>
      <c r="J194" s="212">
        <v>1629</v>
      </c>
      <c r="K194" s="212">
        <v>1650.8000000000002</v>
      </c>
      <c r="L194" s="212">
        <v>1690.8</v>
      </c>
      <c r="M194" s="213">
        <v>1610.8</v>
      </c>
      <c r="N194" s="213">
        <v>1549</v>
      </c>
      <c r="O194" s="213">
        <v>10086600</v>
      </c>
      <c r="P194" s="214">
        <v>-2.9107710077967079E-2</v>
      </c>
    </row>
    <row r="195" spans="1:16" ht="12.75" customHeight="1">
      <c r="A195" s="206">
        <v>185</v>
      </c>
      <c r="B195" s="218" t="s">
        <v>85</v>
      </c>
      <c r="C195" s="210" t="s">
        <v>234</v>
      </c>
      <c r="D195" s="211">
        <v>45533</v>
      </c>
      <c r="E195" s="210">
        <v>521.4</v>
      </c>
      <c r="F195" s="210">
        <v>519.9666666666667</v>
      </c>
      <c r="G195" s="212">
        <v>516.33333333333337</v>
      </c>
      <c r="H195" s="212">
        <v>511.26666666666665</v>
      </c>
      <c r="I195" s="212">
        <v>507.63333333333333</v>
      </c>
      <c r="J195" s="212">
        <v>525.03333333333342</v>
      </c>
      <c r="K195" s="212">
        <v>528.66666666666663</v>
      </c>
      <c r="L195" s="212">
        <v>533.73333333333346</v>
      </c>
      <c r="M195" s="213">
        <v>523.6</v>
      </c>
      <c r="N195" s="213">
        <v>514.9</v>
      </c>
      <c r="O195" s="213">
        <v>54232500</v>
      </c>
      <c r="P195" s="214">
        <v>4.7800350165355865E-3</v>
      </c>
    </row>
    <row r="196" spans="1:16" ht="12.75" customHeight="1">
      <c r="A196" s="206">
        <v>186</v>
      </c>
      <c r="B196" s="218" t="s">
        <v>42</v>
      </c>
      <c r="C196" s="210" t="s">
        <v>236</v>
      </c>
      <c r="D196" s="211">
        <v>45533</v>
      </c>
      <c r="E196" s="210">
        <v>1185</v>
      </c>
      <c r="F196" s="210">
        <v>1187.1000000000001</v>
      </c>
      <c r="G196" s="212">
        <v>1177.9000000000003</v>
      </c>
      <c r="H196" s="212">
        <v>1170.8000000000002</v>
      </c>
      <c r="I196" s="212">
        <v>1161.6000000000004</v>
      </c>
      <c r="J196" s="212">
        <v>1194.2000000000003</v>
      </c>
      <c r="K196" s="212">
        <v>1203.4000000000001</v>
      </c>
      <c r="L196" s="212">
        <v>1210.5000000000002</v>
      </c>
      <c r="M196" s="213">
        <v>1196.3</v>
      </c>
      <c r="N196" s="213">
        <v>1180</v>
      </c>
      <c r="O196" s="213">
        <v>19876500</v>
      </c>
      <c r="P196" s="214">
        <v>5.9670219549968111E-3</v>
      </c>
    </row>
    <row r="197" spans="1:16" ht="12.75" customHeight="1">
      <c r="A197" s="206"/>
      <c r="B197" s="218"/>
      <c r="C197" s="210"/>
      <c r="D197" s="211"/>
      <c r="E197" s="210"/>
      <c r="F197" s="210"/>
      <c r="G197" s="212"/>
      <c r="H197" s="212"/>
      <c r="I197" s="212"/>
      <c r="J197" s="212"/>
      <c r="K197" s="212"/>
      <c r="L197" s="212"/>
      <c r="M197" s="213"/>
      <c r="N197" s="213"/>
      <c r="O197" s="213"/>
      <c r="P197" s="214"/>
    </row>
    <row r="198" spans="1:16" ht="12.75" customHeight="1">
      <c r="A198" s="206"/>
      <c r="B198" s="43"/>
      <c r="C198" s="200"/>
      <c r="D198" s="201"/>
      <c r="E198" s="202"/>
      <c r="F198" s="202"/>
      <c r="G198" s="203"/>
      <c r="H198" s="203"/>
      <c r="I198" s="203"/>
      <c r="J198" s="203"/>
      <c r="K198" s="203"/>
      <c r="L198" s="203"/>
      <c r="M198" s="200"/>
      <c r="N198" s="200"/>
      <c r="O198" s="204"/>
      <c r="P198" s="205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0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45524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4" t="s">
        <v>16</v>
      </c>
      <c r="B8" s="326"/>
      <c r="C8" s="329" t="s">
        <v>20</v>
      </c>
      <c r="D8" s="329" t="s">
        <v>21</v>
      </c>
      <c r="E8" s="321" t="s">
        <v>22</v>
      </c>
      <c r="F8" s="322"/>
      <c r="G8" s="323"/>
      <c r="H8" s="321" t="s">
        <v>23</v>
      </c>
      <c r="I8" s="322"/>
      <c r="J8" s="323"/>
      <c r="K8" s="26"/>
      <c r="L8" s="48"/>
      <c r="M8" s="48"/>
      <c r="N8" s="1"/>
      <c r="O8" s="1"/>
    </row>
    <row r="9" spans="1:15" ht="36" customHeight="1">
      <c r="A9" s="325"/>
      <c r="B9" s="328"/>
      <c r="C9" s="328"/>
      <c r="D9" s="32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24572.65</v>
      </c>
      <c r="D10" s="34">
        <v>24578.133333333331</v>
      </c>
      <c r="E10" s="34">
        <v>24517.466666666664</v>
      </c>
      <c r="F10" s="34">
        <v>24462.283333333333</v>
      </c>
      <c r="G10" s="34">
        <v>24401.616666666665</v>
      </c>
      <c r="H10" s="34">
        <v>24633.316666666662</v>
      </c>
      <c r="I10" s="34">
        <v>24693.983333333334</v>
      </c>
      <c r="J10" s="34">
        <v>24749.166666666661</v>
      </c>
      <c r="K10" s="34">
        <v>24638.799999999999</v>
      </c>
      <c r="L10" s="34">
        <v>24522.95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50368.35</v>
      </c>
      <c r="D11" s="34">
        <v>50460.05000000001</v>
      </c>
      <c r="E11" s="34">
        <v>50191.85000000002</v>
      </c>
      <c r="F11" s="34">
        <v>50015.350000000013</v>
      </c>
      <c r="G11" s="34">
        <v>49747.150000000023</v>
      </c>
      <c r="H11" s="34">
        <v>50636.550000000017</v>
      </c>
      <c r="I11" s="34">
        <v>50904.750000000015</v>
      </c>
      <c r="J11" s="34">
        <v>51081.250000000015</v>
      </c>
      <c r="K11" s="34">
        <v>50728.25</v>
      </c>
      <c r="L11" s="34">
        <v>50283.55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7376.75</v>
      </c>
      <c r="D12" s="36">
        <v>7380.2833333333328</v>
      </c>
      <c r="E12" s="36">
        <v>7353.1666666666661</v>
      </c>
      <c r="F12" s="36">
        <v>7329.583333333333</v>
      </c>
      <c r="G12" s="36">
        <v>7302.4666666666662</v>
      </c>
      <c r="H12" s="36">
        <v>7403.8666666666659</v>
      </c>
      <c r="I12" s="36">
        <v>7430.9833333333327</v>
      </c>
      <c r="J12" s="36">
        <v>7454.5666666666657</v>
      </c>
      <c r="K12" s="36">
        <v>7407.4</v>
      </c>
      <c r="L12" s="36">
        <v>7356.7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9182.7000000000007</v>
      </c>
      <c r="D13" s="36">
        <v>9194.9666666666672</v>
      </c>
      <c r="E13" s="36">
        <v>9154.133333333335</v>
      </c>
      <c r="F13" s="36">
        <v>9125.5666666666675</v>
      </c>
      <c r="G13" s="36">
        <v>9084.7333333333354</v>
      </c>
      <c r="H13" s="36">
        <v>9223.5333333333347</v>
      </c>
      <c r="I13" s="36">
        <v>9264.3666666666668</v>
      </c>
      <c r="J13" s="36">
        <v>9292.9333333333343</v>
      </c>
      <c r="K13" s="36">
        <v>9235.7999999999993</v>
      </c>
      <c r="L13" s="36">
        <v>9166.4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41236.85</v>
      </c>
      <c r="D14" s="36">
        <v>41081.666666666664</v>
      </c>
      <c r="E14" s="36">
        <v>40891.73333333333</v>
      </c>
      <c r="F14" s="36">
        <v>40546.616666666669</v>
      </c>
      <c r="G14" s="36">
        <v>40356.683333333334</v>
      </c>
      <c r="H14" s="36">
        <v>41426.783333333326</v>
      </c>
      <c r="I14" s="36">
        <v>41616.71666666666</v>
      </c>
      <c r="J14" s="36">
        <v>41961.833333333321</v>
      </c>
      <c r="K14" s="36">
        <v>41271.599999999999</v>
      </c>
      <c r="L14" s="36">
        <v>40736.550000000003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11314.6</v>
      </c>
      <c r="D15" s="36">
        <v>11315.4</v>
      </c>
      <c r="E15" s="36">
        <v>11264.949999999999</v>
      </c>
      <c r="F15" s="36">
        <v>11215.3</v>
      </c>
      <c r="G15" s="36">
        <v>11164.849999999999</v>
      </c>
      <c r="H15" s="36">
        <v>11365.05</v>
      </c>
      <c r="I15" s="36">
        <v>11415.5</v>
      </c>
      <c r="J15" s="36">
        <v>11465.15</v>
      </c>
      <c r="K15" s="36">
        <v>11365.85</v>
      </c>
      <c r="L15" s="36">
        <v>11265.75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16260.05</v>
      </c>
      <c r="D16" s="36">
        <v>16276.950000000003</v>
      </c>
      <c r="E16" s="36">
        <v>16184.800000000005</v>
      </c>
      <c r="F16" s="36">
        <v>16109.550000000003</v>
      </c>
      <c r="G16" s="36">
        <v>16017.400000000005</v>
      </c>
      <c r="H16" s="36">
        <v>16352.200000000004</v>
      </c>
      <c r="I16" s="36">
        <v>16444.350000000002</v>
      </c>
      <c r="J16" s="36">
        <v>16519.600000000006</v>
      </c>
      <c r="K16" s="36">
        <v>16369.1</v>
      </c>
      <c r="L16" s="36">
        <v>16201.7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7822.6</v>
      </c>
      <c r="D17" s="36">
        <v>7871.9833333333336</v>
      </c>
      <c r="E17" s="36">
        <v>7759.5666666666675</v>
      </c>
      <c r="F17" s="36">
        <v>7696.5333333333338</v>
      </c>
      <c r="G17" s="36">
        <v>7584.1166666666677</v>
      </c>
      <c r="H17" s="36">
        <v>7935.0166666666673</v>
      </c>
      <c r="I17" s="36">
        <v>8047.4333333333334</v>
      </c>
      <c r="J17" s="36">
        <v>8110.4666666666672</v>
      </c>
      <c r="K17" s="31">
        <v>7984.4</v>
      </c>
      <c r="L17" s="31">
        <v>7808.95</v>
      </c>
      <c r="M17" s="31">
        <v>1.40445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2347.4499999999998</v>
      </c>
      <c r="D18" s="36">
        <v>2343.7999999999997</v>
      </c>
      <c r="E18" s="36">
        <v>2332.6499999999996</v>
      </c>
      <c r="F18" s="36">
        <v>2317.85</v>
      </c>
      <c r="G18" s="36">
        <v>2306.6999999999998</v>
      </c>
      <c r="H18" s="36">
        <v>2358.5999999999995</v>
      </c>
      <c r="I18" s="36">
        <v>2369.75</v>
      </c>
      <c r="J18" s="36">
        <v>2384.5499999999993</v>
      </c>
      <c r="K18" s="31">
        <v>2354.9499999999998</v>
      </c>
      <c r="L18" s="31">
        <v>2329</v>
      </c>
      <c r="M18" s="31">
        <v>1.7048000000000001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1357</v>
      </c>
      <c r="D19" s="36">
        <v>1372.1833333333334</v>
      </c>
      <c r="E19" s="36">
        <v>1336.8166666666668</v>
      </c>
      <c r="F19" s="36">
        <v>1316.6333333333334</v>
      </c>
      <c r="G19" s="36">
        <v>1281.2666666666669</v>
      </c>
      <c r="H19" s="36">
        <v>1392.3666666666668</v>
      </c>
      <c r="I19" s="36">
        <v>1427.7333333333336</v>
      </c>
      <c r="J19" s="36">
        <v>1447.9166666666667</v>
      </c>
      <c r="K19" s="31">
        <v>1407.55</v>
      </c>
      <c r="L19" s="31">
        <v>1352</v>
      </c>
      <c r="M19" s="31">
        <v>10.03809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615.25</v>
      </c>
      <c r="D20" s="36">
        <v>615.93333333333328</v>
      </c>
      <c r="E20" s="36">
        <v>609.31666666666661</v>
      </c>
      <c r="F20" s="36">
        <v>603.38333333333333</v>
      </c>
      <c r="G20" s="36">
        <v>596.76666666666665</v>
      </c>
      <c r="H20" s="36">
        <v>621.86666666666656</v>
      </c>
      <c r="I20" s="36">
        <v>628.48333333333312</v>
      </c>
      <c r="J20" s="36">
        <v>634.41666666666652</v>
      </c>
      <c r="K20" s="31">
        <v>622.54999999999995</v>
      </c>
      <c r="L20" s="31">
        <v>610</v>
      </c>
      <c r="M20" s="31">
        <v>22.732320000000001</v>
      </c>
      <c r="N20" s="1"/>
      <c r="O20" s="1"/>
    </row>
    <row r="21" spans="1:15" ht="12.75" customHeight="1">
      <c r="A21" s="51">
        <v>12</v>
      </c>
      <c r="B21" s="53" t="s">
        <v>821</v>
      </c>
      <c r="C21" s="31">
        <v>1092.55</v>
      </c>
      <c r="D21" s="36">
        <v>1098.0833333333333</v>
      </c>
      <c r="E21" s="36">
        <v>1084.2666666666664</v>
      </c>
      <c r="F21" s="36">
        <v>1075.9833333333331</v>
      </c>
      <c r="G21" s="36">
        <v>1062.1666666666663</v>
      </c>
      <c r="H21" s="36">
        <v>1106.3666666666666</v>
      </c>
      <c r="I21" s="36">
        <v>1120.1833333333336</v>
      </c>
      <c r="J21" s="36">
        <v>1128.4666666666667</v>
      </c>
      <c r="K21" s="31">
        <v>1111.9000000000001</v>
      </c>
      <c r="L21" s="31">
        <v>1089.8</v>
      </c>
      <c r="M21" s="31">
        <v>17.821020000000001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3102.55</v>
      </c>
      <c r="D22" s="36">
        <v>3109.9333333333329</v>
      </c>
      <c r="E22" s="36">
        <v>3085.5666666666657</v>
      </c>
      <c r="F22" s="36">
        <v>3068.5833333333326</v>
      </c>
      <c r="G22" s="36">
        <v>3044.2166666666653</v>
      </c>
      <c r="H22" s="36">
        <v>3126.9166666666661</v>
      </c>
      <c r="I22" s="36">
        <v>3151.2833333333338</v>
      </c>
      <c r="J22" s="36">
        <v>3168.2666666666664</v>
      </c>
      <c r="K22" s="31">
        <v>3134.3</v>
      </c>
      <c r="L22" s="31">
        <v>3092.95</v>
      </c>
      <c r="M22" s="31">
        <v>5.5726500000000003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1898</v>
      </c>
      <c r="D23" s="36">
        <v>1872.7</v>
      </c>
      <c r="E23" s="36">
        <v>1835.5</v>
      </c>
      <c r="F23" s="36">
        <v>1773</v>
      </c>
      <c r="G23" s="36">
        <v>1735.8</v>
      </c>
      <c r="H23" s="36">
        <v>1935.2</v>
      </c>
      <c r="I23" s="36">
        <v>1972.4000000000003</v>
      </c>
      <c r="J23" s="36">
        <v>2034.9</v>
      </c>
      <c r="K23" s="31">
        <v>1909.9</v>
      </c>
      <c r="L23" s="31">
        <v>1810.2</v>
      </c>
      <c r="M23" s="31">
        <v>17.459980000000002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1496.45</v>
      </c>
      <c r="D24" s="36">
        <v>1497.8166666666666</v>
      </c>
      <c r="E24" s="36">
        <v>1488.6333333333332</v>
      </c>
      <c r="F24" s="36">
        <v>1480.8166666666666</v>
      </c>
      <c r="G24" s="36">
        <v>1471.6333333333332</v>
      </c>
      <c r="H24" s="36">
        <v>1505.6333333333332</v>
      </c>
      <c r="I24" s="36">
        <v>1514.8166666666666</v>
      </c>
      <c r="J24" s="36">
        <v>1522.6333333333332</v>
      </c>
      <c r="K24" s="31">
        <v>1507</v>
      </c>
      <c r="L24" s="31">
        <v>1490</v>
      </c>
      <c r="M24" s="31">
        <v>13.433870000000001</v>
      </c>
      <c r="N24" s="1"/>
      <c r="O24" s="1"/>
    </row>
    <row r="25" spans="1:15" ht="12.75" customHeight="1">
      <c r="A25" s="51">
        <v>16</v>
      </c>
      <c r="B25" s="53" t="s">
        <v>788</v>
      </c>
      <c r="C25" s="31">
        <v>697</v>
      </c>
      <c r="D25" s="36">
        <v>698.91666666666663</v>
      </c>
      <c r="E25" s="36">
        <v>691.08333333333326</v>
      </c>
      <c r="F25" s="36">
        <v>685.16666666666663</v>
      </c>
      <c r="G25" s="36">
        <v>677.33333333333326</v>
      </c>
      <c r="H25" s="36">
        <v>704.83333333333326</v>
      </c>
      <c r="I25" s="36">
        <v>712.66666666666652</v>
      </c>
      <c r="J25" s="36">
        <v>718.58333333333326</v>
      </c>
      <c r="K25" s="31">
        <v>706.75</v>
      </c>
      <c r="L25" s="31">
        <v>693</v>
      </c>
      <c r="M25" s="31">
        <v>163.69504000000001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856.35</v>
      </c>
      <c r="D26" s="36">
        <v>854.4</v>
      </c>
      <c r="E26" s="36">
        <v>848</v>
      </c>
      <c r="F26" s="36">
        <v>839.65</v>
      </c>
      <c r="G26" s="36">
        <v>833.25</v>
      </c>
      <c r="H26" s="36">
        <v>862.75</v>
      </c>
      <c r="I26" s="36">
        <v>869.14999999999986</v>
      </c>
      <c r="J26" s="36">
        <v>877.5</v>
      </c>
      <c r="K26" s="31">
        <v>860.8</v>
      </c>
      <c r="L26" s="31">
        <v>846.05</v>
      </c>
      <c r="M26" s="31">
        <v>49.510150000000003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359.8</v>
      </c>
      <c r="D27" s="36">
        <v>362.45</v>
      </c>
      <c r="E27" s="36">
        <v>355.9</v>
      </c>
      <c r="F27" s="36">
        <v>352</v>
      </c>
      <c r="G27" s="36">
        <v>345.45</v>
      </c>
      <c r="H27" s="36">
        <v>366.34999999999997</v>
      </c>
      <c r="I27" s="36">
        <v>372.90000000000003</v>
      </c>
      <c r="J27" s="36">
        <v>376.79999999999995</v>
      </c>
      <c r="K27" s="31">
        <v>369</v>
      </c>
      <c r="L27" s="31">
        <v>358.55</v>
      </c>
      <c r="M27" s="31">
        <v>24.4529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213</v>
      </c>
      <c r="D28" s="36">
        <v>214.26333333333332</v>
      </c>
      <c r="E28" s="36">
        <v>210.65666666666664</v>
      </c>
      <c r="F28" s="36">
        <v>208.3133333333333</v>
      </c>
      <c r="G28" s="36">
        <v>204.70666666666662</v>
      </c>
      <c r="H28" s="36">
        <v>216.60666666666665</v>
      </c>
      <c r="I28" s="36">
        <v>220.21333333333334</v>
      </c>
      <c r="J28" s="36">
        <v>222.55666666666667</v>
      </c>
      <c r="K28" s="31">
        <v>217.87</v>
      </c>
      <c r="L28" s="31">
        <v>211.92</v>
      </c>
      <c r="M28" s="31">
        <v>57.025350000000003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320.25</v>
      </c>
      <c r="D29" s="36">
        <v>320.63333333333338</v>
      </c>
      <c r="E29" s="36">
        <v>317.41666666666674</v>
      </c>
      <c r="F29" s="36">
        <v>314.58333333333337</v>
      </c>
      <c r="G29" s="36">
        <v>311.36666666666673</v>
      </c>
      <c r="H29" s="36">
        <v>323.46666666666675</v>
      </c>
      <c r="I29" s="36">
        <v>326.68333333333334</v>
      </c>
      <c r="J29" s="36">
        <v>329.51666666666677</v>
      </c>
      <c r="K29" s="31">
        <v>323.85000000000002</v>
      </c>
      <c r="L29" s="31">
        <v>317.8</v>
      </c>
      <c r="M29" s="31">
        <v>18.044560000000001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5740.7</v>
      </c>
      <c r="D30" s="36">
        <v>5727.5666666666657</v>
      </c>
      <c r="E30" s="36">
        <v>5690.4833333333318</v>
      </c>
      <c r="F30" s="36">
        <v>5640.2666666666664</v>
      </c>
      <c r="G30" s="36">
        <v>5603.1833333333325</v>
      </c>
      <c r="H30" s="36">
        <v>5777.783333333331</v>
      </c>
      <c r="I30" s="36">
        <v>5814.866666666665</v>
      </c>
      <c r="J30" s="36">
        <v>5865.0833333333303</v>
      </c>
      <c r="K30" s="31">
        <v>5764.65</v>
      </c>
      <c r="L30" s="31">
        <v>5677.35</v>
      </c>
      <c r="M30" s="31">
        <v>2.0211700000000001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633.70000000000005</v>
      </c>
      <c r="D31" s="36">
        <v>636.51666666666665</v>
      </c>
      <c r="E31" s="36">
        <v>629.38333333333333</v>
      </c>
      <c r="F31" s="36">
        <v>625.06666666666672</v>
      </c>
      <c r="G31" s="36">
        <v>617.93333333333339</v>
      </c>
      <c r="H31" s="36">
        <v>640.83333333333326</v>
      </c>
      <c r="I31" s="36">
        <v>647.96666666666647</v>
      </c>
      <c r="J31" s="36">
        <v>652.28333333333319</v>
      </c>
      <c r="K31" s="31">
        <v>643.65</v>
      </c>
      <c r="L31" s="31">
        <v>632.20000000000005</v>
      </c>
      <c r="M31" s="31">
        <v>9.3849199999999993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6724.9</v>
      </c>
      <c r="D32" s="36">
        <v>6682.2833333333328</v>
      </c>
      <c r="E32" s="36">
        <v>6607.6666666666661</v>
      </c>
      <c r="F32" s="36">
        <v>6490.4333333333334</v>
      </c>
      <c r="G32" s="36">
        <v>6415.8166666666666</v>
      </c>
      <c r="H32" s="36">
        <v>6799.5166666666655</v>
      </c>
      <c r="I32" s="36">
        <v>6874.1333333333323</v>
      </c>
      <c r="J32" s="36">
        <v>6991.366666666665</v>
      </c>
      <c r="K32" s="31">
        <v>6756.9</v>
      </c>
      <c r="L32" s="31">
        <v>6565.05</v>
      </c>
      <c r="M32" s="31">
        <v>3.9822500000000001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483</v>
      </c>
      <c r="D33" s="36">
        <v>484.66666666666669</v>
      </c>
      <c r="E33" s="36">
        <v>480.53333333333336</v>
      </c>
      <c r="F33" s="36">
        <v>478.06666666666666</v>
      </c>
      <c r="G33" s="36">
        <v>473.93333333333334</v>
      </c>
      <c r="H33" s="36">
        <v>487.13333333333338</v>
      </c>
      <c r="I33" s="36">
        <v>491.26666666666671</v>
      </c>
      <c r="J33" s="36">
        <v>493.73333333333341</v>
      </c>
      <c r="K33" s="31">
        <v>488.8</v>
      </c>
      <c r="L33" s="31">
        <v>482.2</v>
      </c>
      <c r="M33" s="31">
        <v>12.620329999999999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257.5</v>
      </c>
      <c r="D34" s="36">
        <v>257.7833333333333</v>
      </c>
      <c r="E34" s="36">
        <v>255.41666666666663</v>
      </c>
      <c r="F34" s="36">
        <v>253.33333333333331</v>
      </c>
      <c r="G34" s="36">
        <v>250.96666666666664</v>
      </c>
      <c r="H34" s="36">
        <v>259.86666666666662</v>
      </c>
      <c r="I34" s="36">
        <v>262.23333333333329</v>
      </c>
      <c r="J34" s="36">
        <v>264.31666666666661</v>
      </c>
      <c r="K34" s="31">
        <v>260.14999999999998</v>
      </c>
      <c r="L34" s="31">
        <v>255.7</v>
      </c>
      <c r="M34" s="31">
        <v>146.23177999999999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3076.3</v>
      </c>
      <c r="D35" s="36">
        <v>3067.5</v>
      </c>
      <c r="E35" s="36">
        <v>3047.15</v>
      </c>
      <c r="F35" s="36">
        <v>3018</v>
      </c>
      <c r="G35" s="36">
        <v>2997.65</v>
      </c>
      <c r="H35" s="36">
        <v>3096.65</v>
      </c>
      <c r="I35" s="36">
        <v>3117.0000000000005</v>
      </c>
      <c r="J35" s="36">
        <v>3146.15</v>
      </c>
      <c r="K35" s="31">
        <v>3087.85</v>
      </c>
      <c r="L35" s="31">
        <v>3038.35</v>
      </c>
      <c r="M35" s="31">
        <v>5.4285800000000002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1882.75</v>
      </c>
      <c r="D36" s="36">
        <v>1887.8</v>
      </c>
      <c r="E36" s="36">
        <v>1865.9499999999998</v>
      </c>
      <c r="F36" s="36">
        <v>1849.1499999999999</v>
      </c>
      <c r="G36" s="36">
        <v>1827.2999999999997</v>
      </c>
      <c r="H36" s="36">
        <v>1904.6</v>
      </c>
      <c r="I36" s="36">
        <v>1926.4499999999998</v>
      </c>
      <c r="J36" s="36">
        <v>1943.25</v>
      </c>
      <c r="K36" s="31">
        <v>1909.65</v>
      </c>
      <c r="L36" s="31">
        <v>1871</v>
      </c>
      <c r="M36" s="31">
        <v>15.9384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1519.2</v>
      </c>
      <c r="D37" s="36">
        <v>1515.3833333333334</v>
      </c>
      <c r="E37" s="36">
        <v>1494.1166666666668</v>
      </c>
      <c r="F37" s="36">
        <v>1469.0333333333333</v>
      </c>
      <c r="G37" s="36">
        <v>1447.7666666666667</v>
      </c>
      <c r="H37" s="36">
        <v>1540.4666666666669</v>
      </c>
      <c r="I37" s="36">
        <v>1561.7333333333338</v>
      </c>
      <c r="J37" s="36">
        <v>1586.8166666666671</v>
      </c>
      <c r="K37" s="31">
        <v>1536.65</v>
      </c>
      <c r="L37" s="31">
        <v>1490.3</v>
      </c>
      <c r="M37" s="31">
        <v>14.720940000000001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5002.7</v>
      </c>
      <c r="D38" s="36">
        <v>5010.916666666667</v>
      </c>
      <c r="E38" s="36">
        <v>4973.8333333333339</v>
      </c>
      <c r="F38" s="36">
        <v>4944.9666666666672</v>
      </c>
      <c r="G38" s="36">
        <v>4907.8833333333341</v>
      </c>
      <c r="H38" s="36">
        <v>5039.7833333333338</v>
      </c>
      <c r="I38" s="36">
        <v>5076.8666666666677</v>
      </c>
      <c r="J38" s="36">
        <v>5105.7333333333336</v>
      </c>
      <c r="K38" s="31">
        <v>5048</v>
      </c>
      <c r="L38" s="31">
        <v>4982.05</v>
      </c>
      <c r="M38" s="31">
        <v>1.7179899999999999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1153.25</v>
      </c>
      <c r="D39" s="36">
        <v>1158.25</v>
      </c>
      <c r="E39" s="36">
        <v>1145.2</v>
      </c>
      <c r="F39" s="36">
        <v>1137.1500000000001</v>
      </c>
      <c r="G39" s="36">
        <v>1124.1000000000001</v>
      </c>
      <c r="H39" s="36">
        <v>1166.3</v>
      </c>
      <c r="I39" s="36">
        <v>1179.3500000000001</v>
      </c>
      <c r="J39" s="36">
        <v>1187.3999999999999</v>
      </c>
      <c r="K39" s="31">
        <v>1171.3</v>
      </c>
      <c r="L39" s="31">
        <v>1150.2</v>
      </c>
      <c r="M39" s="31">
        <v>66.918229999999994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9770.65</v>
      </c>
      <c r="D40" s="36">
        <v>9824.65</v>
      </c>
      <c r="E40" s="36">
        <v>9705.2999999999993</v>
      </c>
      <c r="F40" s="36">
        <v>9639.9499999999989</v>
      </c>
      <c r="G40" s="36">
        <v>9520.5999999999985</v>
      </c>
      <c r="H40" s="36">
        <v>9890</v>
      </c>
      <c r="I40" s="36">
        <v>10009.350000000002</v>
      </c>
      <c r="J40" s="36">
        <v>10074.700000000001</v>
      </c>
      <c r="K40" s="31">
        <v>9944</v>
      </c>
      <c r="L40" s="31">
        <v>9759.2999999999993</v>
      </c>
      <c r="M40" s="31">
        <v>1.4830099999999999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6616.35</v>
      </c>
      <c r="D41" s="36">
        <v>6621.9833333333336</v>
      </c>
      <c r="E41" s="36">
        <v>6587.9666666666672</v>
      </c>
      <c r="F41" s="36">
        <v>6559.5833333333339</v>
      </c>
      <c r="G41" s="36">
        <v>6525.5666666666675</v>
      </c>
      <c r="H41" s="36">
        <v>6650.3666666666668</v>
      </c>
      <c r="I41" s="36">
        <v>6684.3833333333332</v>
      </c>
      <c r="J41" s="36">
        <v>6712.7666666666664</v>
      </c>
      <c r="K41" s="31">
        <v>6656</v>
      </c>
      <c r="L41" s="31">
        <v>6593.6</v>
      </c>
      <c r="M41" s="31">
        <v>5.2873000000000001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1551.1</v>
      </c>
      <c r="D42" s="36">
        <v>1553.3500000000001</v>
      </c>
      <c r="E42" s="36">
        <v>1542.8000000000002</v>
      </c>
      <c r="F42" s="36">
        <v>1534.5</v>
      </c>
      <c r="G42" s="36">
        <v>1523.95</v>
      </c>
      <c r="H42" s="36">
        <v>1561.6500000000003</v>
      </c>
      <c r="I42" s="36">
        <v>1572.2</v>
      </c>
      <c r="J42" s="36">
        <v>1580.5000000000005</v>
      </c>
      <c r="K42" s="31">
        <v>1563.9</v>
      </c>
      <c r="L42" s="31">
        <v>1545.05</v>
      </c>
      <c r="M42" s="31">
        <v>9.4089299999999998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9607.65</v>
      </c>
      <c r="D43" s="36">
        <v>9601.2333333333318</v>
      </c>
      <c r="E43" s="36">
        <v>9536.5166666666628</v>
      </c>
      <c r="F43" s="36">
        <v>9465.3833333333314</v>
      </c>
      <c r="G43" s="36">
        <v>9400.6666666666624</v>
      </c>
      <c r="H43" s="36">
        <v>9672.3666666666631</v>
      </c>
      <c r="I43" s="36">
        <v>9737.0833333333339</v>
      </c>
      <c r="J43" s="36">
        <v>9808.2166666666635</v>
      </c>
      <c r="K43" s="31">
        <v>9665.9500000000007</v>
      </c>
      <c r="L43" s="31">
        <v>9530.1</v>
      </c>
      <c r="M43" s="31">
        <v>0.11623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2802.3</v>
      </c>
      <c r="D44" s="36">
        <v>2815.25</v>
      </c>
      <c r="E44" s="36">
        <v>2783.1</v>
      </c>
      <c r="F44" s="36">
        <v>2763.9</v>
      </c>
      <c r="G44" s="36">
        <v>2731.75</v>
      </c>
      <c r="H44" s="36">
        <v>2834.45</v>
      </c>
      <c r="I44" s="36">
        <v>2866.5999999999995</v>
      </c>
      <c r="J44" s="36">
        <v>2885.7999999999997</v>
      </c>
      <c r="K44" s="31">
        <v>2847.4</v>
      </c>
      <c r="L44" s="31">
        <v>2796.05</v>
      </c>
      <c r="M44" s="31">
        <v>1.8276399999999999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192.02</v>
      </c>
      <c r="D45" s="36">
        <v>192.75666666666666</v>
      </c>
      <c r="E45" s="36">
        <v>190.76333333333332</v>
      </c>
      <c r="F45" s="36">
        <v>189.50666666666666</v>
      </c>
      <c r="G45" s="36">
        <v>187.51333333333332</v>
      </c>
      <c r="H45" s="36">
        <v>194.01333333333332</v>
      </c>
      <c r="I45" s="36">
        <v>196.00666666666666</v>
      </c>
      <c r="J45" s="36">
        <v>197.26333333333332</v>
      </c>
      <c r="K45" s="31">
        <v>194.75</v>
      </c>
      <c r="L45" s="31">
        <v>191.5</v>
      </c>
      <c r="M45" s="31">
        <v>54.876440000000002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247.35</v>
      </c>
      <c r="D46" s="36">
        <v>246.89999999999998</v>
      </c>
      <c r="E46" s="36">
        <v>244.34999999999997</v>
      </c>
      <c r="F46" s="36">
        <v>241.35</v>
      </c>
      <c r="G46" s="36">
        <v>238.79999999999998</v>
      </c>
      <c r="H46" s="36">
        <v>249.89999999999995</v>
      </c>
      <c r="I46" s="36">
        <v>252.44999999999996</v>
      </c>
      <c r="J46" s="36">
        <v>255.44999999999993</v>
      </c>
      <c r="K46" s="31">
        <v>249.45</v>
      </c>
      <c r="L46" s="31">
        <v>243.9</v>
      </c>
      <c r="M46" s="31">
        <v>105.33731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117.32</v>
      </c>
      <c r="D47" s="36">
        <v>117.60333333333334</v>
      </c>
      <c r="E47" s="36">
        <v>116.40666666666668</v>
      </c>
      <c r="F47" s="36">
        <v>115.49333333333334</v>
      </c>
      <c r="G47" s="36">
        <v>114.29666666666668</v>
      </c>
      <c r="H47" s="36">
        <v>118.51666666666668</v>
      </c>
      <c r="I47" s="36">
        <v>119.71333333333334</v>
      </c>
      <c r="J47" s="36">
        <v>120.62666666666668</v>
      </c>
      <c r="K47" s="31">
        <v>118.8</v>
      </c>
      <c r="L47" s="31">
        <v>116.69</v>
      </c>
      <c r="M47" s="31">
        <v>33.731909999999999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1425.05</v>
      </c>
      <c r="D48" s="36">
        <v>1432.4166666666667</v>
      </c>
      <c r="E48" s="36">
        <v>1411.6333333333334</v>
      </c>
      <c r="F48" s="36">
        <v>1398.2166666666667</v>
      </c>
      <c r="G48" s="36">
        <v>1377.4333333333334</v>
      </c>
      <c r="H48" s="36">
        <v>1445.8333333333335</v>
      </c>
      <c r="I48" s="36">
        <v>1466.6166666666668</v>
      </c>
      <c r="J48" s="36">
        <v>1480.0333333333335</v>
      </c>
      <c r="K48" s="31">
        <v>1453.2</v>
      </c>
      <c r="L48" s="31">
        <v>1419</v>
      </c>
      <c r="M48" s="31">
        <v>3.2799700000000001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562.75</v>
      </c>
      <c r="D49" s="36">
        <v>558.38333333333333</v>
      </c>
      <c r="E49" s="36">
        <v>552.41666666666663</v>
      </c>
      <c r="F49" s="36">
        <v>542.08333333333326</v>
      </c>
      <c r="G49" s="36">
        <v>536.11666666666656</v>
      </c>
      <c r="H49" s="36">
        <v>568.7166666666667</v>
      </c>
      <c r="I49" s="36">
        <v>574.68333333333339</v>
      </c>
      <c r="J49" s="36">
        <v>585.01666666666677</v>
      </c>
      <c r="K49" s="31">
        <v>564.35</v>
      </c>
      <c r="L49" s="31">
        <v>548.04999999999995</v>
      </c>
      <c r="M49" s="31">
        <v>25.103480000000001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1330.6</v>
      </c>
      <c r="D50" s="36">
        <v>1331.6333333333332</v>
      </c>
      <c r="E50" s="36">
        <v>1312.2666666666664</v>
      </c>
      <c r="F50" s="36">
        <v>1293.9333333333332</v>
      </c>
      <c r="G50" s="36">
        <v>1274.5666666666664</v>
      </c>
      <c r="H50" s="36">
        <v>1349.9666666666665</v>
      </c>
      <c r="I50" s="36">
        <v>1369.3333333333333</v>
      </c>
      <c r="J50" s="36">
        <v>1387.6666666666665</v>
      </c>
      <c r="K50" s="31">
        <v>1351</v>
      </c>
      <c r="L50" s="31">
        <v>1313.3</v>
      </c>
      <c r="M50" s="31">
        <v>8.5512700000000006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302.14999999999998</v>
      </c>
      <c r="D51" s="36">
        <v>302.93333333333334</v>
      </c>
      <c r="E51" s="36">
        <v>300.31666666666666</v>
      </c>
      <c r="F51" s="36">
        <v>298.48333333333335</v>
      </c>
      <c r="G51" s="36">
        <v>295.86666666666667</v>
      </c>
      <c r="H51" s="36">
        <v>304.76666666666665</v>
      </c>
      <c r="I51" s="36">
        <v>307.38333333333333</v>
      </c>
      <c r="J51" s="36">
        <v>309.21666666666664</v>
      </c>
      <c r="K51" s="31">
        <v>305.55</v>
      </c>
      <c r="L51" s="31">
        <v>301.10000000000002</v>
      </c>
      <c r="M51" s="31">
        <v>122.32725000000001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1587.7</v>
      </c>
      <c r="D52" s="36">
        <v>1587.1833333333334</v>
      </c>
      <c r="E52" s="36">
        <v>1560.6666666666667</v>
      </c>
      <c r="F52" s="36">
        <v>1533.6333333333334</v>
      </c>
      <c r="G52" s="36">
        <v>1507.1166666666668</v>
      </c>
      <c r="H52" s="36">
        <v>1614.2166666666667</v>
      </c>
      <c r="I52" s="36">
        <v>1640.7333333333331</v>
      </c>
      <c r="J52" s="36">
        <v>1667.7666666666667</v>
      </c>
      <c r="K52" s="31">
        <v>1613.7</v>
      </c>
      <c r="L52" s="31">
        <v>1560.15</v>
      </c>
      <c r="M52" s="31">
        <v>11.859249999999999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293.75</v>
      </c>
      <c r="D53" s="36">
        <v>295.53333333333336</v>
      </c>
      <c r="E53" s="36">
        <v>291.56666666666672</v>
      </c>
      <c r="F53" s="36">
        <v>289.38333333333338</v>
      </c>
      <c r="G53" s="36">
        <v>285.41666666666674</v>
      </c>
      <c r="H53" s="36">
        <v>297.7166666666667</v>
      </c>
      <c r="I53" s="36">
        <v>301.68333333333328</v>
      </c>
      <c r="J53" s="36">
        <v>303.86666666666667</v>
      </c>
      <c r="K53" s="31">
        <v>299.5</v>
      </c>
      <c r="L53" s="31">
        <v>293.35000000000002</v>
      </c>
      <c r="M53" s="31">
        <v>98.094480000000004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343.8</v>
      </c>
      <c r="D54" s="36">
        <v>341.90000000000003</v>
      </c>
      <c r="E54" s="36">
        <v>338.25000000000006</v>
      </c>
      <c r="F54" s="36">
        <v>332.70000000000005</v>
      </c>
      <c r="G54" s="36">
        <v>329.05000000000007</v>
      </c>
      <c r="H54" s="36">
        <v>347.45000000000005</v>
      </c>
      <c r="I54" s="36">
        <v>351.1</v>
      </c>
      <c r="J54" s="36">
        <v>356.65000000000003</v>
      </c>
      <c r="K54" s="31">
        <v>345.55</v>
      </c>
      <c r="L54" s="31">
        <v>336.35</v>
      </c>
      <c r="M54" s="31">
        <v>178.75728000000001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1469.65</v>
      </c>
      <c r="D55" s="36">
        <v>1474.3500000000001</v>
      </c>
      <c r="E55" s="36">
        <v>1459.6000000000004</v>
      </c>
      <c r="F55" s="36">
        <v>1449.5500000000002</v>
      </c>
      <c r="G55" s="36">
        <v>1434.8000000000004</v>
      </c>
      <c r="H55" s="36">
        <v>1484.4000000000003</v>
      </c>
      <c r="I55" s="36">
        <v>1499.1499999999999</v>
      </c>
      <c r="J55" s="36">
        <v>1509.2000000000003</v>
      </c>
      <c r="K55" s="31">
        <v>1489.1</v>
      </c>
      <c r="L55" s="31">
        <v>1464.3</v>
      </c>
      <c r="M55" s="31">
        <v>44.040750000000003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344.8</v>
      </c>
      <c r="D56" s="36">
        <v>344.2833333333333</v>
      </c>
      <c r="E56" s="36">
        <v>341.16666666666663</v>
      </c>
      <c r="F56" s="36">
        <v>337.5333333333333</v>
      </c>
      <c r="G56" s="36">
        <v>334.41666666666663</v>
      </c>
      <c r="H56" s="36">
        <v>347.91666666666663</v>
      </c>
      <c r="I56" s="36">
        <v>351.0333333333333</v>
      </c>
      <c r="J56" s="36">
        <v>354.66666666666663</v>
      </c>
      <c r="K56" s="31">
        <v>347.4</v>
      </c>
      <c r="L56" s="31">
        <v>340.65</v>
      </c>
      <c r="M56" s="31">
        <v>34.5351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31605.75</v>
      </c>
      <c r="D57" s="36">
        <v>31737.766666666663</v>
      </c>
      <c r="E57" s="36">
        <v>31393.083333333325</v>
      </c>
      <c r="F57" s="36">
        <v>31180.416666666661</v>
      </c>
      <c r="G57" s="36">
        <v>30835.733333333323</v>
      </c>
      <c r="H57" s="36">
        <v>31950.433333333327</v>
      </c>
      <c r="I57" s="36">
        <v>32295.116666666661</v>
      </c>
      <c r="J57" s="36">
        <v>32507.783333333329</v>
      </c>
      <c r="K57" s="31">
        <v>32082.45</v>
      </c>
      <c r="L57" s="31">
        <v>31525.1</v>
      </c>
      <c r="M57" s="31">
        <v>0.25158000000000003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5732.5</v>
      </c>
      <c r="D58" s="36">
        <v>5737.95</v>
      </c>
      <c r="E58" s="36">
        <v>5712.65</v>
      </c>
      <c r="F58" s="36">
        <v>5692.8</v>
      </c>
      <c r="G58" s="36">
        <v>5667.5</v>
      </c>
      <c r="H58" s="36">
        <v>5757.7999999999993</v>
      </c>
      <c r="I58" s="36">
        <v>5783.1</v>
      </c>
      <c r="J58" s="36">
        <v>5802.9499999999989</v>
      </c>
      <c r="K58" s="31">
        <v>5763.25</v>
      </c>
      <c r="L58" s="31">
        <v>5718.1</v>
      </c>
      <c r="M58" s="31">
        <v>1.0245200000000001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710.55</v>
      </c>
      <c r="D59" s="36">
        <v>713.73333333333323</v>
      </c>
      <c r="E59" s="36">
        <v>702.46666666666647</v>
      </c>
      <c r="F59" s="36">
        <v>694.38333333333321</v>
      </c>
      <c r="G59" s="36">
        <v>683.11666666666645</v>
      </c>
      <c r="H59" s="36">
        <v>721.81666666666649</v>
      </c>
      <c r="I59" s="36">
        <v>733.08333333333314</v>
      </c>
      <c r="J59" s="36">
        <v>741.16666666666652</v>
      </c>
      <c r="K59" s="31">
        <v>725</v>
      </c>
      <c r="L59" s="31">
        <v>705.65</v>
      </c>
      <c r="M59" s="31">
        <v>12.666370000000001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109.9</v>
      </c>
      <c r="D60" s="36">
        <v>109.74333333333334</v>
      </c>
      <c r="E60" s="36">
        <v>108.23666666666668</v>
      </c>
      <c r="F60" s="36">
        <v>106.57333333333334</v>
      </c>
      <c r="G60" s="36">
        <v>105.06666666666668</v>
      </c>
      <c r="H60" s="36">
        <v>111.40666666666668</v>
      </c>
      <c r="I60" s="36">
        <v>112.91333333333334</v>
      </c>
      <c r="J60" s="36">
        <v>114.57666666666668</v>
      </c>
      <c r="K60" s="31">
        <v>111.25</v>
      </c>
      <c r="L60" s="31">
        <v>108.08</v>
      </c>
      <c r="M60" s="31">
        <v>277.92178999999999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1349.7</v>
      </c>
      <c r="D61" s="36">
        <v>1357.9333333333332</v>
      </c>
      <c r="E61" s="36">
        <v>1338.8666666666663</v>
      </c>
      <c r="F61" s="36">
        <v>1328.0333333333331</v>
      </c>
      <c r="G61" s="36">
        <v>1308.9666666666662</v>
      </c>
      <c r="H61" s="36">
        <v>1368.7666666666664</v>
      </c>
      <c r="I61" s="36">
        <v>1387.8333333333335</v>
      </c>
      <c r="J61" s="36">
        <v>1398.6666666666665</v>
      </c>
      <c r="K61" s="31">
        <v>1377</v>
      </c>
      <c r="L61" s="31">
        <v>1347.1</v>
      </c>
      <c r="M61" s="31">
        <v>10.380089999999999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1575.5</v>
      </c>
      <c r="D62" s="36">
        <v>1576.7166666666665</v>
      </c>
      <c r="E62" s="36">
        <v>1568.4833333333329</v>
      </c>
      <c r="F62" s="36">
        <v>1561.4666666666665</v>
      </c>
      <c r="G62" s="36">
        <v>1553.2333333333329</v>
      </c>
      <c r="H62" s="36">
        <v>1583.7333333333329</v>
      </c>
      <c r="I62" s="36">
        <v>1591.9666666666665</v>
      </c>
      <c r="J62" s="36">
        <v>1598.9833333333329</v>
      </c>
      <c r="K62" s="31">
        <v>1584.95</v>
      </c>
      <c r="L62" s="31">
        <v>1569.7</v>
      </c>
      <c r="M62" s="31">
        <v>7.4263500000000002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522</v>
      </c>
      <c r="D63" s="36">
        <v>519.5333333333333</v>
      </c>
      <c r="E63" s="36">
        <v>515.61666666666656</v>
      </c>
      <c r="F63" s="36">
        <v>509.23333333333323</v>
      </c>
      <c r="G63" s="36">
        <v>505.31666666666649</v>
      </c>
      <c r="H63" s="36">
        <v>525.91666666666663</v>
      </c>
      <c r="I63" s="36">
        <v>529.83333333333337</v>
      </c>
      <c r="J63" s="36">
        <v>536.2166666666667</v>
      </c>
      <c r="K63" s="31">
        <v>523.45000000000005</v>
      </c>
      <c r="L63" s="31">
        <v>513.15</v>
      </c>
      <c r="M63" s="31">
        <v>107.37456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6059.65</v>
      </c>
      <c r="D64" s="36">
        <v>6081.4000000000005</v>
      </c>
      <c r="E64" s="36">
        <v>6012.8000000000011</v>
      </c>
      <c r="F64" s="36">
        <v>5965.9500000000007</v>
      </c>
      <c r="G64" s="36">
        <v>5897.3500000000013</v>
      </c>
      <c r="H64" s="36">
        <v>6128.2500000000009</v>
      </c>
      <c r="I64" s="36">
        <v>6196.8500000000013</v>
      </c>
      <c r="J64" s="36">
        <v>6243.7000000000007</v>
      </c>
      <c r="K64" s="31">
        <v>6150</v>
      </c>
      <c r="L64" s="31">
        <v>6034.55</v>
      </c>
      <c r="M64" s="31">
        <v>4.1502299999999996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3547.05</v>
      </c>
      <c r="D65" s="36">
        <v>3550.0166666666664</v>
      </c>
      <c r="E65" s="36">
        <v>3530.0333333333328</v>
      </c>
      <c r="F65" s="36">
        <v>3513.0166666666664</v>
      </c>
      <c r="G65" s="36">
        <v>3493.0333333333328</v>
      </c>
      <c r="H65" s="36">
        <v>3567.0333333333328</v>
      </c>
      <c r="I65" s="36">
        <v>3587.0166666666664</v>
      </c>
      <c r="J65" s="36">
        <v>3604.0333333333328</v>
      </c>
      <c r="K65" s="31">
        <v>3570</v>
      </c>
      <c r="L65" s="31">
        <v>3533</v>
      </c>
      <c r="M65" s="31">
        <v>3.3620299999999999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968.3</v>
      </c>
      <c r="D66" s="36">
        <v>972.51666666666677</v>
      </c>
      <c r="E66" s="36">
        <v>955.23333333333358</v>
      </c>
      <c r="F66" s="36">
        <v>942.16666666666686</v>
      </c>
      <c r="G66" s="36">
        <v>924.88333333333367</v>
      </c>
      <c r="H66" s="36">
        <v>985.58333333333348</v>
      </c>
      <c r="I66" s="36">
        <v>1002.8666666666666</v>
      </c>
      <c r="J66" s="36">
        <v>1015.9333333333334</v>
      </c>
      <c r="K66" s="31">
        <v>989.8</v>
      </c>
      <c r="L66" s="31">
        <v>959.45</v>
      </c>
      <c r="M66" s="31">
        <v>23.16816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1740.85</v>
      </c>
      <c r="D67" s="36">
        <v>1742.7166666666665</v>
      </c>
      <c r="E67" s="36">
        <v>1711.4833333333329</v>
      </c>
      <c r="F67" s="36">
        <v>1682.1166666666663</v>
      </c>
      <c r="G67" s="36">
        <v>1650.8833333333328</v>
      </c>
      <c r="H67" s="36">
        <v>1772.083333333333</v>
      </c>
      <c r="I67" s="36">
        <v>1803.3166666666666</v>
      </c>
      <c r="J67" s="36">
        <v>1832.6833333333332</v>
      </c>
      <c r="K67" s="31">
        <v>1773.95</v>
      </c>
      <c r="L67" s="31">
        <v>1713.35</v>
      </c>
      <c r="M67" s="31">
        <v>4.3978099999999998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453.6</v>
      </c>
      <c r="D68" s="36">
        <v>450.51666666666671</v>
      </c>
      <c r="E68" s="36">
        <v>445.73333333333341</v>
      </c>
      <c r="F68" s="36">
        <v>437.86666666666667</v>
      </c>
      <c r="G68" s="36">
        <v>433.08333333333337</v>
      </c>
      <c r="H68" s="36">
        <v>458.38333333333344</v>
      </c>
      <c r="I68" s="36">
        <v>463.16666666666674</v>
      </c>
      <c r="J68" s="36">
        <v>471.03333333333347</v>
      </c>
      <c r="K68" s="31">
        <v>455.3</v>
      </c>
      <c r="L68" s="31">
        <v>442.65</v>
      </c>
      <c r="M68" s="31">
        <v>41.02713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3754.85</v>
      </c>
      <c r="D69" s="36">
        <v>3759.7833333333333</v>
      </c>
      <c r="E69" s="36">
        <v>3715.0666666666666</v>
      </c>
      <c r="F69" s="36">
        <v>3675.2833333333333</v>
      </c>
      <c r="G69" s="36">
        <v>3630.5666666666666</v>
      </c>
      <c r="H69" s="36">
        <v>3799.5666666666666</v>
      </c>
      <c r="I69" s="36">
        <v>3844.2833333333328</v>
      </c>
      <c r="J69" s="36">
        <v>3884.0666666666666</v>
      </c>
      <c r="K69" s="31">
        <v>3804.5</v>
      </c>
      <c r="L69" s="31">
        <v>3720</v>
      </c>
      <c r="M69" s="31">
        <v>5.6224299999999996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857.2</v>
      </c>
      <c r="D70" s="36">
        <v>861.71666666666658</v>
      </c>
      <c r="E70" s="36">
        <v>850.78333333333319</v>
      </c>
      <c r="F70" s="36">
        <v>844.36666666666656</v>
      </c>
      <c r="G70" s="36">
        <v>833.43333333333317</v>
      </c>
      <c r="H70" s="36">
        <v>868.13333333333321</v>
      </c>
      <c r="I70" s="36">
        <v>879.06666666666661</v>
      </c>
      <c r="J70" s="36">
        <v>885.48333333333323</v>
      </c>
      <c r="K70" s="31">
        <v>872.65</v>
      </c>
      <c r="L70" s="31">
        <v>855.3</v>
      </c>
      <c r="M70" s="31">
        <v>15.52098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621.29999999999995</v>
      </c>
      <c r="D71" s="36">
        <v>620.34999999999991</v>
      </c>
      <c r="E71" s="36">
        <v>615.79999999999984</v>
      </c>
      <c r="F71" s="36">
        <v>610.29999999999995</v>
      </c>
      <c r="G71" s="36">
        <v>605.74999999999989</v>
      </c>
      <c r="H71" s="36">
        <v>625.8499999999998</v>
      </c>
      <c r="I71" s="36">
        <v>630.4</v>
      </c>
      <c r="J71" s="36">
        <v>635.89999999999975</v>
      </c>
      <c r="K71" s="31">
        <v>624.9</v>
      </c>
      <c r="L71" s="31">
        <v>614.85</v>
      </c>
      <c r="M71" s="31">
        <v>23.323979999999999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1768.95</v>
      </c>
      <c r="D72" s="36">
        <v>1770.3833333333332</v>
      </c>
      <c r="E72" s="36">
        <v>1754.4166666666665</v>
      </c>
      <c r="F72" s="36">
        <v>1739.8833333333332</v>
      </c>
      <c r="G72" s="36">
        <v>1723.9166666666665</v>
      </c>
      <c r="H72" s="36">
        <v>1784.9166666666665</v>
      </c>
      <c r="I72" s="36">
        <v>1800.8833333333332</v>
      </c>
      <c r="J72" s="36">
        <v>1815.4166666666665</v>
      </c>
      <c r="K72" s="31">
        <v>1786.35</v>
      </c>
      <c r="L72" s="31">
        <v>1755.85</v>
      </c>
      <c r="M72" s="31">
        <v>5.2521699999999996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2874.25</v>
      </c>
      <c r="D73" s="36">
        <v>2885.9666666666672</v>
      </c>
      <c r="E73" s="36">
        <v>2852.0833333333344</v>
      </c>
      <c r="F73" s="36">
        <v>2829.9166666666674</v>
      </c>
      <c r="G73" s="36">
        <v>2796.0333333333347</v>
      </c>
      <c r="H73" s="36">
        <v>2908.1333333333341</v>
      </c>
      <c r="I73" s="36">
        <v>2942.0166666666673</v>
      </c>
      <c r="J73" s="36">
        <v>2964.1833333333338</v>
      </c>
      <c r="K73" s="31">
        <v>2919.85</v>
      </c>
      <c r="L73" s="31">
        <v>2863.8</v>
      </c>
      <c r="M73" s="31">
        <v>1.07996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432.25</v>
      </c>
      <c r="D74" s="36">
        <v>427.88333333333338</v>
      </c>
      <c r="E74" s="36">
        <v>421.96666666666675</v>
      </c>
      <c r="F74" s="36">
        <v>411.68333333333339</v>
      </c>
      <c r="G74" s="36">
        <v>405.76666666666677</v>
      </c>
      <c r="H74" s="36">
        <v>438.16666666666674</v>
      </c>
      <c r="I74" s="36">
        <v>444.08333333333337</v>
      </c>
      <c r="J74" s="36">
        <v>454.36666666666673</v>
      </c>
      <c r="K74" s="31">
        <v>433.8</v>
      </c>
      <c r="L74" s="31">
        <v>417.6</v>
      </c>
      <c r="M74" s="31">
        <v>64.205939999999998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169.76</v>
      </c>
      <c r="D75" s="36">
        <v>170.92</v>
      </c>
      <c r="E75" s="36">
        <v>167.93999999999997</v>
      </c>
      <c r="F75" s="36">
        <v>166.11999999999998</v>
      </c>
      <c r="G75" s="36">
        <v>163.13999999999996</v>
      </c>
      <c r="H75" s="36">
        <v>172.73999999999998</v>
      </c>
      <c r="I75" s="36">
        <v>175.72</v>
      </c>
      <c r="J75" s="36">
        <v>177.54</v>
      </c>
      <c r="K75" s="31">
        <v>173.9</v>
      </c>
      <c r="L75" s="31">
        <v>169.1</v>
      </c>
      <c r="M75" s="31">
        <v>12.898070000000001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4669.8999999999996</v>
      </c>
      <c r="D76" s="36">
        <v>4658.4666666666662</v>
      </c>
      <c r="E76" s="36">
        <v>4626.9833333333327</v>
      </c>
      <c r="F76" s="36">
        <v>4584.0666666666666</v>
      </c>
      <c r="G76" s="36">
        <v>4552.583333333333</v>
      </c>
      <c r="H76" s="36">
        <v>4701.3833333333323</v>
      </c>
      <c r="I76" s="36">
        <v>4732.8666666666659</v>
      </c>
      <c r="J76" s="36">
        <v>4775.7833333333319</v>
      </c>
      <c r="K76" s="31">
        <v>4689.95</v>
      </c>
      <c r="L76" s="31">
        <v>4615.55</v>
      </c>
      <c r="M76" s="31">
        <v>2.3237399999999999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12779.95</v>
      </c>
      <c r="D77" s="36">
        <v>12678.25</v>
      </c>
      <c r="E77" s="36">
        <v>12521.5</v>
      </c>
      <c r="F77" s="36">
        <v>12263.05</v>
      </c>
      <c r="G77" s="36">
        <v>12106.3</v>
      </c>
      <c r="H77" s="36">
        <v>12936.7</v>
      </c>
      <c r="I77" s="36">
        <v>13093.45</v>
      </c>
      <c r="J77" s="36">
        <v>13351.900000000001</v>
      </c>
      <c r="K77" s="31">
        <v>12835</v>
      </c>
      <c r="L77" s="31">
        <v>12419.8</v>
      </c>
      <c r="M77" s="31">
        <v>7.1039700000000003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3310.9</v>
      </c>
      <c r="D78" s="36">
        <v>3313.2333333333336</v>
      </c>
      <c r="E78" s="36">
        <v>3287.666666666667</v>
      </c>
      <c r="F78" s="36">
        <v>3264.4333333333334</v>
      </c>
      <c r="G78" s="36">
        <v>3238.8666666666668</v>
      </c>
      <c r="H78" s="36">
        <v>3336.4666666666672</v>
      </c>
      <c r="I78" s="36">
        <v>3362.0333333333338</v>
      </c>
      <c r="J78" s="36">
        <v>3385.2666666666673</v>
      </c>
      <c r="K78" s="31">
        <v>3338.8</v>
      </c>
      <c r="L78" s="31">
        <v>3290</v>
      </c>
      <c r="M78" s="31">
        <v>0.86658999999999997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6911.35</v>
      </c>
      <c r="D79" s="36">
        <v>6884.3166666666666</v>
      </c>
      <c r="E79" s="36">
        <v>6844.6333333333332</v>
      </c>
      <c r="F79" s="36">
        <v>6777.916666666667</v>
      </c>
      <c r="G79" s="36">
        <v>6738.2333333333336</v>
      </c>
      <c r="H79" s="36">
        <v>6951.0333333333328</v>
      </c>
      <c r="I79" s="36">
        <v>6990.7166666666653</v>
      </c>
      <c r="J79" s="36">
        <v>7057.4333333333325</v>
      </c>
      <c r="K79" s="31">
        <v>6924</v>
      </c>
      <c r="L79" s="31">
        <v>6817.6</v>
      </c>
      <c r="M79" s="31">
        <v>1.6184700000000001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4813.3</v>
      </c>
      <c r="D80" s="36">
        <v>4813.7666666666664</v>
      </c>
      <c r="E80" s="36">
        <v>4779.5333333333328</v>
      </c>
      <c r="F80" s="36">
        <v>4745.7666666666664</v>
      </c>
      <c r="G80" s="36">
        <v>4711.5333333333328</v>
      </c>
      <c r="H80" s="36">
        <v>4847.5333333333328</v>
      </c>
      <c r="I80" s="36">
        <v>4881.7666666666664</v>
      </c>
      <c r="J80" s="36">
        <v>4915.5333333333328</v>
      </c>
      <c r="K80" s="31">
        <v>4848</v>
      </c>
      <c r="L80" s="31">
        <v>4780</v>
      </c>
      <c r="M80" s="31">
        <v>2.80722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3728.8</v>
      </c>
      <c r="D81" s="36">
        <v>3744.5</v>
      </c>
      <c r="E81" s="36">
        <v>3704.05</v>
      </c>
      <c r="F81" s="36">
        <v>3679.3</v>
      </c>
      <c r="G81" s="36">
        <v>3638.8500000000004</v>
      </c>
      <c r="H81" s="36">
        <v>3769.25</v>
      </c>
      <c r="I81" s="36">
        <v>3809.7</v>
      </c>
      <c r="J81" s="36">
        <v>3834.45</v>
      </c>
      <c r="K81" s="31">
        <v>3784.95</v>
      </c>
      <c r="L81" s="31">
        <v>3719.75</v>
      </c>
      <c r="M81" s="31">
        <v>1.11006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192.63</v>
      </c>
      <c r="D82" s="36">
        <v>193.86666666666667</v>
      </c>
      <c r="E82" s="36">
        <v>190.05333333333334</v>
      </c>
      <c r="F82" s="36">
        <v>187.47666666666666</v>
      </c>
      <c r="G82" s="36">
        <v>183.66333333333333</v>
      </c>
      <c r="H82" s="36">
        <v>196.44333333333336</v>
      </c>
      <c r="I82" s="36">
        <v>200.25666666666669</v>
      </c>
      <c r="J82" s="36">
        <v>202.83333333333337</v>
      </c>
      <c r="K82" s="31">
        <v>197.68</v>
      </c>
      <c r="L82" s="31">
        <v>191.29</v>
      </c>
      <c r="M82" s="31">
        <v>47.28087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202.69</v>
      </c>
      <c r="D83" s="36">
        <v>203.50333333333333</v>
      </c>
      <c r="E83" s="36">
        <v>201.30666666666667</v>
      </c>
      <c r="F83" s="36">
        <v>199.92333333333335</v>
      </c>
      <c r="G83" s="36">
        <v>197.72666666666669</v>
      </c>
      <c r="H83" s="36">
        <v>204.88666666666666</v>
      </c>
      <c r="I83" s="36">
        <v>207.08333333333331</v>
      </c>
      <c r="J83" s="36">
        <v>208.46666666666664</v>
      </c>
      <c r="K83" s="31">
        <v>205.7</v>
      </c>
      <c r="L83" s="31">
        <v>202.12</v>
      </c>
      <c r="M83" s="31">
        <v>115.39502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926.5</v>
      </c>
      <c r="D84" s="36">
        <v>929.7166666666667</v>
      </c>
      <c r="E84" s="36">
        <v>919.43333333333339</v>
      </c>
      <c r="F84" s="36">
        <v>912.36666666666667</v>
      </c>
      <c r="G84" s="36">
        <v>902.08333333333337</v>
      </c>
      <c r="H84" s="36">
        <v>936.78333333333342</v>
      </c>
      <c r="I84" s="36">
        <v>947.06666666666672</v>
      </c>
      <c r="J84" s="36">
        <v>954.13333333333344</v>
      </c>
      <c r="K84" s="31">
        <v>940</v>
      </c>
      <c r="L84" s="31">
        <v>922.65</v>
      </c>
      <c r="M84" s="31">
        <v>1.09964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523.20000000000005</v>
      </c>
      <c r="D85" s="36">
        <v>528.31666666666672</v>
      </c>
      <c r="E85" s="36">
        <v>514.13333333333344</v>
      </c>
      <c r="F85" s="36">
        <v>505.06666666666672</v>
      </c>
      <c r="G85" s="36">
        <v>490.88333333333344</v>
      </c>
      <c r="H85" s="36">
        <v>537.38333333333344</v>
      </c>
      <c r="I85" s="36">
        <v>551.56666666666661</v>
      </c>
      <c r="J85" s="36">
        <v>560.63333333333344</v>
      </c>
      <c r="K85" s="31">
        <v>542.5</v>
      </c>
      <c r="L85" s="31">
        <v>519.25</v>
      </c>
      <c r="M85" s="31">
        <v>20.34984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238.93</v>
      </c>
      <c r="D86" s="36">
        <v>237.35333333333332</v>
      </c>
      <c r="E86" s="36">
        <v>235.10666666666665</v>
      </c>
      <c r="F86" s="36">
        <v>231.28333333333333</v>
      </c>
      <c r="G86" s="36">
        <v>229.03666666666666</v>
      </c>
      <c r="H86" s="36">
        <v>241.17666666666665</v>
      </c>
      <c r="I86" s="36">
        <v>243.42333333333332</v>
      </c>
      <c r="J86" s="36">
        <v>247.24666666666664</v>
      </c>
      <c r="K86" s="31">
        <v>239.6</v>
      </c>
      <c r="L86" s="31">
        <v>233.53</v>
      </c>
      <c r="M86" s="31">
        <v>190.04338000000001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1961</v>
      </c>
      <c r="D87" s="36">
        <v>1969</v>
      </c>
      <c r="E87" s="36">
        <v>1943</v>
      </c>
      <c r="F87" s="36">
        <v>1925</v>
      </c>
      <c r="G87" s="36">
        <v>1899</v>
      </c>
      <c r="H87" s="36">
        <v>1987</v>
      </c>
      <c r="I87" s="36">
        <v>2013</v>
      </c>
      <c r="J87" s="36">
        <v>2031</v>
      </c>
      <c r="K87" s="31">
        <v>1995</v>
      </c>
      <c r="L87" s="31">
        <v>1951</v>
      </c>
      <c r="M87" s="31">
        <v>1.3615299999999999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1403.65</v>
      </c>
      <c r="D88" s="36">
        <v>1401.0833333333333</v>
      </c>
      <c r="E88" s="36">
        <v>1388.6166666666666</v>
      </c>
      <c r="F88" s="36">
        <v>1373.5833333333333</v>
      </c>
      <c r="G88" s="36">
        <v>1361.1166666666666</v>
      </c>
      <c r="H88" s="36">
        <v>1416.1166666666666</v>
      </c>
      <c r="I88" s="36">
        <v>1428.5833333333333</v>
      </c>
      <c r="J88" s="36">
        <v>1443.6166666666666</v>
      </c>
      <c r="K88" s="31">
        <v>1413.55</v>
      </c>
      <c r="L88" s="31">
        <v>1386.05</v>
      </c>
      <c r="M88" s="31">
        <v>3.7143600000000001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2926</v>
      </c>
      <c r="D89" s="36">
        <v>2924.6333333333332</v>
      </c>
      <c r="E89" s="36">
        <v>2889.3666666666663</v>
      </c>
      <c r="F89" s="36">
        <v>2852.7333333333331</v>
      </c>
      <c r="G89" s="36">
        <v>2817.4666666666662</v>
      </c>
      <c r="H89" s="36">
        <v>2961.2666666666664</v>
      </c>
      <c r="I89" s="36">
        <v>2996.5333333333328</v>
      </c>
      <c r="J89" s="36">
        <v>3033.1666666666665</v>
      </c>
      <c r="K89" s="31">
        <v>2959.9</v>
      </c>
      <c r="L89" s="31">
        <v>2888</v>
      </c>
      <c r="M89" s="31">
        <v>7.01633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2598.4</v>
      </c>
      <c r="D90" s="36">
        <v>2596.8666666666668</v>
      </c>
      <c r="E90" s="36">
        <v>2558.5833333333335</v>
      </c>
      <c r="F90" s="36">
        <v>2518.7666666666669</v>
      </c>
      <c r="G90" s="36">
        <v>2480.4833333333336</v>
      </c>
      <c r="H90" s="36">
        <v>2636.6833333333334</v>
      </c>
      <c r="I90" s="36">
        <v>2674.9666666666662</v>
      </c>
      <c r="J90" s="36">
        <v>2714.7833333333333</v>
      </c>
      <c r="K90" s="31">
        <v>2635.15</v>
      </c>
      <c r="L90" s="31">
        <v>2557.0500000000002</v>
      </c>
      <c r="M90" s="31">
        <v>6.8202800000000003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3377.5</v>
      </c>
      <c r="D91" s="36">
        <v>3393.7000000000003</v>
      </c>
      <c r="E91" s="36">
        <v>3318.1500000000005</v>
      </c>
      <c r="F91" s="36">
        <v>3258.8</v>
      </c>
      <c r="G91" s="36">
        <v>3183.2500000000005</v>
      </c>
      <c r="H91" s="36">
        <v>3453.0500000000006</v>
      </c>
      <c r="I91" s="36">
        <v>3528.6000000000008</v>
      </c>
      <c r="J91" s="36">
        <v>3587.9500000000007</v>
      </c>
      <c r="K91" s="31">
        <v>3469.25</v>
      </c>
      <c r="L91" s="31">
        <v>3334.35</v>
      </c>
      <c r="M91" s="31">
        <v>0.69986999999999999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590.75</v>
      </c>
      <c r="D92" s="36">
        <v>595.19999999999993</v>
      </c>
      <c r="E92" s="36">
        <v>584.54999999999984</v>
      </c>
      <c r="F92" s="36">
        <v>578.34999999999991</v>
      </c>
      <c r="G92" s="36">
        <v>567.69999999999982</v>
      </c>
      <c r="H92" s="36">
        <v>601.39999999999986</v>
      </c>
      <c r="I92" s="36">
        <v>612.04999999999995</v>
      </c>
      <c r="J92" s="36">
        <v>618.24999999999989</v>
      </c>
      <c r="K92" s="31">
        <v>605.85</v>
      </c>
      <c r="L92" s="31">
        <v>589</v>
      </c>
      <c r="M92" s="31">
        <v>7.8383200000000004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1678.5</v>
      </c>
      <c r="D93" s="36">
        <v>1674.1833333333334</v>
      </c>
      <c r="E93" s="36">
        <v>1663.3666666666668</v>
      </c>
      <c r="F93" s="36">
        <v>1648.2333333333333</v>
      </c>
      <c r="G93" s="36">
        <v>1637.4166666666667</v>
      </c>
      <c r="H93" s="36">
        <v>1689.3166666666668</v>
      </c>
      <c r="I93" s="36">
        <v>1700.1333333333334</v>
      </c>
      <c r="J93" s="36">
        <v>1715.2666666666669</v>
      </c>
      <c r="K93" s="31">
        <v>1685</v>
      </c>
      <c r="L93" s="31">
        <v>1659.05</v>
      </c>
      <c r="M93" s="31">
        <v>16.319469999999999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4196.1499999999996</v>
      </c>
      <c r="D94" s="36">
        <v>4200.6833333333334</v>
      </c>
      <c r="E94" s="36">
        <v>4157.5166666666664</v>
      </c>
      <c r="F94" s="36">
        <v>4118.8833333333332</v>
      </c>
      <c r="G94" s="36">
        <v>4075.7166666666662</v>
      </c>
      <c r="H94" s="36">
        <v>4239.3166666666666</v>
      </c>
      <c r="I94" s="36">
        <v>4282.4833333333327</v>
      </c>
      <c r="J94" s="36">
        <v>4321.1166666666668</v>
      </c>
      <c r="K94" s="31">
        <v>4243.8500000000004</v>
      </c>
      <c r="L94" s="31">
        <v>4162.05</v>
      </c>
      <c r="M94" s="31">
        <v>8.8437599999999996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1631.55</v>
      </c>
      <c r="D95" s="36">
        <v>1630.9666666666665</v>
      </c>
      <c r="E95" s="36">
        <v>1624.2833333333328</v>
      </c>
      <c r="F95" s="36">
        <v>1617.0166666666664</v>
      </c>
      <c r="G95" s="36">
        <v>1610.3333333333328</v>
      </c>
      <c r="H95" s="36">
        <v>1638.2333333333329</v>
      </c>
      <c r="I95" s="36">
        <v>1644.9166666666667</v>
      </c>
      <c r="J95" s="36">
        <v>1652.1833333333329</v>
      </c>
      <c r="K95" s="31">
        <v>1637.65</v>
      </c>
      <c r="L95" s="31">
        <v>1623.7</v>
      </c>
      <c r="M95" s="31">
        <v>97.510819999999995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685.7</v>
      </c>
      <c r="D96" s="36">
        <v>684.5333333333333</v>
      </c>
      <c r="E96" s="36">
        <v>679.66666666666663</v>
      </c>
      <c r="F96" s="36">
        <v>673.63333333333333</v>
      </c>
      <c r="G96" s="36">
        <v>668.76666666666665</v>
      </c>
      <c r="H96" s="36">
        <v>690.56666666666661</v>
      </c>
      <c r="I96" s="36">
        <v>695.43333333333339</v>
      </c>
      <c r="J96" s="36">
        <v>701.46666666666658</v>
      </c>
      <c r="K96" s="31">
        <v>689.4</v>
      </c>
      <c r="L96" s="31">
        <v>678.5</v>
      </c>
      <c r="M96" s="31">
        <v>23.528929999999999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1881.85</v>
      </c>
      <c r="D97" s="36">
        <v>1883.05</v>
      </c>
      <c r="E97" s="36">
        <v>1868.8</v>
      </c>
      <c r="F97" s="36">
        <v>1855.75</v>
      </c>
      <c r="G97" s="36">
        <v>1841.5</v>
      </c>
      <c r="H97" s="36">
        <v>1896.1</v>
      </c>
      <c r="I97" s="36">
        <v>1910.35</v>
      </c>
      <c r="J97" s="36">
        <v>1923.3999999999999</v>
      </c>
      <c r="K97" s="31">
        <v>1897.3</v>
      </c>
      <c r="L97" s="31">
        <v>1870</v>
      </c>
      <c r="M97" s="31">
        <v>6.22654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5188.8999999999996</v>
      </c>
      <c r="D98" s="36">
        <v>5173.4833333333336</v>
      </c>
      <c r="E98" s="36">
        <v>5122.9666666666672</v>
      </c>
      <c r="F98" s="36">
        <v>5057.0333333333338</v>
      </c>
      <c r="G98" s="36">
        <v>5006.5166666666673</v>
      </c>
      <c r="H98" s="36">
        <v>5239.416666666667</v>
      </c>
      <c r="I98" s="36">
        <v>5289.9333333333334</v>
      </c>
      <c r="J98" s="36">
        <v>5355.8666666666668</v>
      </c>
      <c r="K98" s="31">
        <v>5224</v>
      </c>
      <c r="L98" s="31">
        <v>5107.55</v>
      </c>
      <c r="M98" s="31">
        <v>7.1491499999999997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658.85</v>
      </c>
      <c r="D99" s="36">
        <v>651.88333333333333</v>
      </c>
      <c r="E99" s="36">
        <v>643.4666666666667</v>
      </c>
      <c r="F99" s="36">
        <v>628.08333333333337</v>
      </c>
      <c r="G99" s="36">
        <v>619.66666666666674</v>
      </c>
      <c r="H99" s="36">
        <v>667.26666666666665</v>
      </c>
      <c r="I99" s="36">
        <v>675.68333333333339</v>
      </c>
      <c r="J99" s="36">
        <v>691.06666666666661</v>
      </c>
      <c r="K99" s="31">
        <v>660.3</v>
      </c>
      <c r="L99" s="31">
        <v>636.5</v>
      </c>
      <c r="M99" s="31">
        <v>95.102739999999997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4792.25</v>
      </c>
      <c r="D100" s="36">
        <v>4808.2333333333336</v>
      </c>
      <c r="E100" s="36">
        <v>4758.4666666666672</v>
      </c>
      <c r="F100" s="36">
        <v>4724.6833333333334</v>
      </c>
      <c r="G100" s="36">
        <v>4674.916666666667</v>
      </c>
      <c r="H100" s="36">
        <v>4842.0166666666673</v>
      </c>
      <c r="I100" s="36">
        <v>4891.7833333333338</v>
      </c>
      <c r="J100" s="36">
        <v>4925.5666666666675</v>
      </c>
      <c r="K100" s="31">
        <v>4858</v>
      </c>
      <c r="L100" s="31">
        <v>4774.45</v>
      </c>
      <c r="M100" s="31">
        <v>23.62884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387.35</v>
      </c>
      <c r="D101" s="36">
        <v>388.58333333333331</v>
      </c>
      <c r="E101" s="36">
        <v>382.31666666666661</v>
      </c>
      <c r="F101" s="36">
        <v>377.2833333333333</v>
      </c>
      <c r="G101" s="36">
        <v>371.01666666666659</v>
      </c>
      <c r="H101" s="36">
        <v>393.61666666666662</v>
      </c>
      <c r="I101" s="36">
        <v>399.88333333333338</v>
      </c>
      <c r="J101" s="36">
        <v>404.91666666666663</v>
      </c>
      <c r="K101" s="31">
        <v>394.85</v>
      </c>
      <c r="L101" s="31">
        <v>383.55</v>
      </c>
      <c r="M101" s="31">
        <v>132.13007999999999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2742.55</v>
      </c>
      <c r="D102" s="36">
        <v>2746.4500000000003</v>
      </c>
      <c r="E102" s="36">
        <v>2733.1500000000005</v>
      </c>
      <c r="F102" s="36">
        <v>2723.7500000000005</v>
      </c>
      <c r="G102" s="36">
        <v>2710.4500000000007</v>
      </c>
      <c r="H102" s="36">
        <v>2755.8500000000004</v>
      </c>
      <c r="I102" s="36">
        <v>2769.1500000000005</v>
      </c>
      <c r="J102" s="36">
        <v>2778.55</v>
      </c>
      <c r="K102" s="31">
        <v>2759.75</v>
      </c>
      <c r="L102" s="31">
        <v>2737.05</v>
      </c>
      <c r="M102" s="31">
        <v>11.303269999999999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1175.9000000000001</v>
      </c>
      <c r="D103" s="36">
        <v>1181.6499999999999</v>
      </c>
      <c r="E103" s="36">
        <v>1167.5499999999997</v>
      </c>
      <c r="F103" s="36">
        <v>1159.1999999999998</v>
      </c>
      <c r="G103" s="36">
        <v>1145.0999999999997</v>
      </c>
      <c r="H103" s="36">
        <v>1189.9999999999998</v>
      </c>
      <c r="I103" s="36">
        <v>1204.0999999999997</v>
      </c>
      <c r="J103" s="36">
        <v>1212.4499999999998</v>
      </c>
      <c r="K103" s="31">
        <v>1195.75</v>
      </c>
      <c r="L103" s="31">
        <v>1173.3</v>
      </c>
      <c r="M103" s="31">
        <v>66.863939999999999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2014.05</v>
      </c>
      <c r="D104" s="36">
        <v>2019.0333333333335</v>
      </c>
      <c r="E104" s="36">
        <v>1988.0666666666671</v>
      </c>
      <c r="F104" s="36">
        <v>1962.0833333333335</v>
      </c>
      <c r="G104" s="36">
        <v>1931.116666666667</v>
      </c>
      <c r="H104" s="36">
        <v>2045.0166666666671</v>
      </c>
      <c r="I104" s="36">
        <v>2075.9833333333336</v>
      </c>
      <c r="J104" s="36">
        <v>2101.9666666666672</v>
      </c>
      <c r="K104" s="31">
        <v>2050</v>
      </c>
      <c r="L104" s="31">
        <v>1993.05</v>
      </c>
      <c r="M104" s="31">
        <v>5.7027999999999999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720.05</v>
      </c>
      <c r="D105" s="36">
        <v>719.69999999999993</v>
      </c>
      <c r="E105" s="36">
        <v>714.89999999999986</v>
      </c>
      <c r="F105" s="36">
        <v>709.74999999999989</v>
      </c>
      <c r="G105" s="36">
        <v>704.94999999999982</v>
      </c>
      <c r="H105" s="36">
        <v>724.84999999999991</v>
      </c>
      <c r="I105" s="36">
        <v>729.64999999999986</v>
      </c>
      <c r="J105" s="36">
        <v>734.8</v>
      </c>
      <c r="K105" s="31">
        <v>724.5</v>
      </c>
      <c r="L105" s="31">
        <v>714.55</v>
      </c>
      <c r="M105" s="31">
        <v>4.72715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72.010000000000005</v>
      </c>
      <c r="D106" s="36">
        <v>71.996666666666655</v>
      </c>
      <c r="E106" s="36">
        <v>71.613333333333316</v>
      </c>
      <c r="F106" s="36">
        <v>71.216666666666654</v>
      </c>
      <c r="G106" s="36">
        <v>70.833333333333314</v>
      </c>
      <c r="H106" s="36">
        <v>72.393333333333317</v>
      </c>
      <c r="I106" s="36">
        <v>72.776666666666671</v>
      </c>
      <c r="J106" s="36">
        <v>73.173333333333318</v>
      </c>
      <c r="K106" s="31">
        <v>72.38</v>
      </c>
      <c r="L106" s="31">
        <v>71.599999999999994</v>
      </c>
      <c r="M106" s="31">
        <v>278.26873000000001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501.45</v>
      </c>
      <c r="D107" s="36">
        <v>503.45</v>
      </c>
      <c r="E107" s="36">
        <v>497.59999999999997</v>
      </c>
      <c r="F107" s="36">
        <v>493.75</v>
      </c>
      <c r="G107" s="36">
        <v>487.9</v>
      </c>
      <c r="H107" s="36">
        <v>507.29999999999995</v>
      </c>
      <c r="I107" s="36">
        <v>513.15</v>
      </c>
      <c r="J107" s="36">
        <v>517</v>
      </c>
      <c r="K107" s="31">
        <v>509.3</v>
      </c>
      <c r="L107" s="31">
        <v>499.6</v>
      </c>
      <c r="M107" s="31">
        <v>101.98725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550</v>
      </c>
      <c r="D108" s="36">
        <v>552.38333333333333</v>
      </c>
      <c r="E108" s="36">
        <v>544.56666666666661</v>
      </c>
      <c r="F108" s="36">
        <v>539.13333333333333</v>
      </c>
      <c r="G108" s="36">
        <v>531.31666666666661</v>
      </c>
      <c r="H108" s="36">
        <v>557.81666666666661</v>
      </c>
      <c r="I108" s="36">
        <v>565.63333333333344</v>
      </c>
      <c r="J108" s="36">
        <v>571.06666666666661</v>
      </c>
      <c r="K108" s="31">
        <v>560.20000000000005</v>
      </c>
      <c r="L108" s="31">
        <v>546.95000000000005</v>
      </c>
      <c r="M108" s="31">
        <v>8.44726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613.15</v>
      </c>
      <c r="D109" s="36">
        <v>617.43333333333339</v>
      </c>
      <c r="E109" s="36">
        <v>604.11666666666679</v>
      </c>
      <c r="F109" s="36">
        <v>595.08333333333337</v>
      </c>
      <c r="G109" s="36">
        <v>581.76666666666677</v>
      </c>
      <c r="H109" s="36">
        <v>626.46666666666681</v>
      </c>
      <c r="I109" s="36">
        <v>639.78333333333342</v>
      </c>
      <c r="J109" s="36">
        <v>648.81666666666683</v>
      </c>
      <c r="K109" s="31">
        <v>630.75</v>
      </c>
      <c r="L109" s="31">
        <v>608.4</v>
      </c>
      <c r="M109" s="31">
        <v>36.427100000000003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170.08</v>
      </c>
      <c r="D110" s="36">
        <v>170.07</v>
      </c>
      <c r="E110" s="36">
        <v>169.32999999999998</v>
      </c>
      <c r="F110" s="36">
        <v>168.57999999999998</v>
      </c>
      <c r="G110" s="36">
        <v>167.83999999999997</v>
      </c>
      <c r="H110" s="36">
        <v>170.82</v>
      </c>
      <c r="I110" s="36">
        <v>171.56</v>
      </c>
      <c r="J110" s="36">
        <v>172.31</v>
      </c>
      <c r="K110" s="31">
        <v>170.81</v>
      </c>
      <c r="L110" s="31">
        <v>169.32</v>
      </c>
      <c r="M110" s="31">
        <v>114.57875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937.7</v>
      </c>
      <c r="D111" s="36">
        <v>934.51666666666677</v>
      </c>
      <c r="E111" s="36">
        <v>928.33333333333348</v>
      </c>
      <c r="F111" s="36">
        <v>918.9666666666667</v>
      </c>
      <c r="G111" s="36">
        <v>912.78333333333342</v>
      </c>
      <c r="H111" s="36">
        <v>943.88333333333355</v>
      </c>
      <c r="I111" s="36">
        <v>950.06666666666672</v>
      </c>
      <c r="J111" s="36">
        <v>959.43333333333362</v>
      </c>
      <c r="K111" s="31">
        <v>940.7</v>
      </c>
      <c r="L111" s="31">
        <v>925.15</v>
      </c>
      <c r="M111" s="31">
        <v>12.52866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180.17</v>
      </c>
      <c r="D112" s="36">
        <v>180.55000000000004</v>
      </c>
      <c r="E112" s="36">
        <v>179.30000000000007</v>
      </c>
      <c r="F112" s="36">
        <v>178.43000000000004</v>
      </c>
      <c r="G112" s="36">
        <v>177.18000000000006</v>
      </c>
      <c r="H112" s="36">
        <v>181.42000000000007</v>
      </c>
      <c r="I112" s="36">
        <v>182.67000000000002</v>
      </c>
      <c r="J112" s="36">
        <v>183.54000000000008</v>
      </c>
      <c r="K112" s="31">
        <v>181.8</v>
      </c>
      <c r="L112" s="31">
        <v>179.68</v>
      </c>
      <c r="M112" s="31">
        <v>178.03897000000001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548.15</v>
      </c>
      <c r="D113" s="36">
        <v>548.73333333333335</v>
      </c>
      <c r="E113" s="36">
        <v>542.4666666666667</v>
      </c>
      <c r="F113" s="36">
        <v>536.7833333333333</v>
      </c>
      <c r="G113" s="36">
        <v>530.51666666666665</v>
      </c>
      <c r="H113" s="36">
        <v>554.41666666666674</v>
      </c>
      <c r="I113" s="36">
        <v>560.68333333333339</v>
      </c>
      <c r="J113" s="36">
        <v>566.36666666666679</v>
      </c>
      <c r="K113" s="31">
        <v>555</v>
      </c>
      <c r="L113" s="31">
        <v>543.04999999999995</v>
      </c>
      <c r="M113" s="31">
        <v>12.94407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418.65</v>
      </c>
      <c r="D114" s="36">
        <v>417.58333333333331</v>
      </c>
      <c r="E114" s="36">
        <v>413.16666666666663</v>
      </c>
      <c r="F114" s="36">
        <v>407.68333333333334</v>
      </c>
      <c r="G114" s="36">
        <v>403.26666666666665</v>
      </c>
      <c r="H114" s="36">
        <v>423.06666666666661</v>
      </c>
      <c r="I114" s="36">
        <v>427.48333333333323</v>
      </c>
      <c r="J114" s="36">
        <v>432.96666666666658</v>
      </c>
      <c r="K114" s="31">
        <v>422</v>
      </c>
      <c r="L114" s="31">
        <v>412.1</v>
      </c>
      <c r="M114" s="31">
        <v>62.175890000000003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1347.6</v>
      </c>
      <c r="D115" s="36">
        <v>1356.3166666666666</v>
      </c>
      <c r="E115" s="36">
        <v>1336.8333333333333</v>
      </c>
      <c r="F115" s="36">
        <v>1326.0666666666666</v>
      </c>
      <c r="G115" s="36">
        <v>1306.5833333333333</v>
      </c>
      <c r="H115" s="36">
        <v>1367.0833333333333</v>
      </c>
      <c r="I115" s="36">
        <v>1386.5666666666668</v>
      </c>
      <c r="J115" s="36">
        <v>1397.3333333333333</v>
      </c>
      <c r="K115" s="31">
        <v>1375.8</v>
      </c>
      <c r="L115" s="31">
        <v>1345.55</v>
      </c>
      <c r="M115" s="31">
        <v>58.951050000000002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7393.45</v>
      </c>
      <c r="D116" s="36">
        <v>7405.8999999999987</v>
      </c>
      <c r="E116" s="36">
        <v>7348.6499999999978</v>
      </c>
      <c r="F116" s="36">
        <v>7303.8499999999995</v>
      </c>
      <c r="G116" s="36">
        <v>7246.5999999999985</v>
      </c>
      <c r="H116" s="36">
        <v>7450.6999999999971</v>
      </c>
      <c r="I116" s="36">
        <v>7507.9499999999989</v>
      </c>
      <c r="J116" s="36">
        <v>7552.7499999999964</v>
      </c>
      <c r="K116" s="31">
        <v>7463.15</v>
      </c>
      <c r="L116" s="31">
        <v>7361.1</v>
      </c>
      <c r="M116" s="31">
        <v>1.242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1864.8</v>
      </c>
      <c r="D117" s="36">
        <v>1860.5166666666667</v>
      </c>
      <c r="E117" s="36">
        <v>1853.4833333333333</v>
      </c>
      <c r="F117" s="36">
        <v>1842.1666666666667</v>
      </c>
      <c r="G117" s="36">
        <v>1835.1333333333334</v>
      </c>
      <c r="H117" s="36">
        <v>1871.8333333333333</v>
      </c>
      <c r="I117" s="36">
        <v>1878.8666666666666</v>
      </c>
      <c r="J117" s="36">
        <v>1890.1833333333332</v>
      </c>
      <c r="K117" s="31">
        <v>1867.55</v>
      </c>
      <c r="L117" s="31">
        <v>1849.2</v>
      </c>
      <c r="M117" s="31">
        <v>25.85989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4231.95</v>
      </c>
      <c r="D118" s="36">
        <v>4254.333333333333</v>
      </c>
      <c r="E118" s="36">
        <v>4183.7666666666664</v>
      </c>
      <c r="F118" s="36">
        <v>4135.583333333333</v>
      </c>
      <c r="G118" s="36">
        <v>4065.0166666666664</v>
      </c>
      <c r="H118" s="36">
        <v>4302.5166666666664</v>
      </c>
      <c r="I118" s="36">
        <v>4373.0833333333339</v>
      </c>
      <c r="J118" s="36">
        <v>4421.2666666666664</v>
      </c>
      <c r="K118" s="31">
        <v>4324.8999999999996</v>
      </c>
      <c r="L118" s="31">
        <v>4206.1499999999996</v>
      </c>
      <c r="M118" s="31">
        <v>15.48752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1353.25</v>
      </c>
      <c r="D119" s="36">
        <v>1353.0833333333333</v>
      </c>
      <c r="E119" s="36">
        <v>1338.2166666666665</v>
      </c>
      <c r="F119" s="36">
        <v>1323.1833333333332</v>
      </c>
      <c r="G119" s="36">
        <v>1308.3166666666664</v>
      </c>
      <c r="H119" s="36">
        <v>1368.1166666666666</v>
      </c>
      <c r="I119" s="36">
        <v>1382.9833333333333</v>
      </c>
      <c r="J119" s="36">
        <v>1398.0166666666667</v>
      </c>
      <c r="K119" s="31">
        <v>1367.95</v>
      </c>
      <c r="L119" s="31">
        <v>1338.05</v>
      </c>
      <c r="M119" s="31">
        <v>3.0179800000000001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668.55</v>
      </c>
      <c r="D120" s="36">
        <v>668.93333333333328</v>
      </c>
      <c r="E120" s="36">
        <v>663.61666666666656</v>
      </c>
      <c r="F120" s="36">
        <v>658.68333333333328</v>
      </c>
      <c r="G120" s="36">
        <v>653.36666666666656</v>
      </c>
      <c r="H120" s="36">
        <v>673.86666666666656</v>
      </c>
      <c r="I120" s="36">
        <v>679.18333333333339</v>
      </c>
      <c r="J120" s="36">
        <v>684.11666666666656</v>
      </c>
      <c r="K120" s="31">
        <v>674.25</v>
      </c>
      <c r="L120" s="31">
        <v>664</v>
      </c>
      <c r="M120" s="31">
        <v>12.92127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917.75</v>
      </c>
      <c r="D121" s="36">
        <v>913.88333333333333</v>
      </c>
      <c r="E121" s="36">
        <v>907.76666666666665</v>
      </c>
      <c r="F121" s="36">
        <v>897.7833333333333</v>
      </c>
      <c r="G121" s="36">
        <v>891.66666666666663</v>
      </c>
      <c r="H121" s="36">
        <v>923.86666666666667</v>
      </c>
      <c r="I121" s="36">
        <v>929.98333333333323</v>
      </c>
      <c r="J121" s="36">
        <v>939.9666666666667</v>
      </c>
      <c r="K121" s="31">
        <v>920</v>
      </c>
      <c r="L121" s="31">
        <v>903.9</v>
      </c>
      <c r="M121" s="31">
        <v>8.4752299999999998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953.75</v>
      </c>
      <c r="D122" s="36">
        <v>947.5</v>
      </c>
      <c r="E122" s="36">
        <v>937.4</v>
      </c>
      <c r="F122" s="36">
        <v>921.05</v>
      </c>
      <c r="G122" s="36">
        <v>910.94999999999993</v>
      </c>
      <c r="H122" s="36">
        <v>963.85</v>
      </c>
      <c r="I122" s="36">
        <v>973.94999999999993</v>
      </c>
      <c r="J122" s="36">
        <v>990.30000000000007</v>
      </c>
      <c r="K122" s="31">
        <v>957.6</v>
      </c>
      <c r="L122" s="31">
        <v>931.15</v>
      </c>
      <c r="M122" s="31">
        <v>12.45922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633.25</v>
      </c>
      <c r="D123" s="36">
        <v>636.4</v>
      </c>
      <c r="E123" s="36">
        <v>623.94999999999993</v>
      </c>
      <c r="F123" s="36">
        <v>614.65</v>
      </c>
      <c r="G123" s="36">
        <v>602.19999999999993</v>
      </c>
      <c r="H123" s="36">
        <v>645.69999999999993</v>
      </c>
      <c r="I123" s="36">
        <v>658.15</v>
      </c>
      <c r="J123" s="36">
        <v>667.44999999999993</v>
      </c>
      <c r="K123" s="31">
        <v>648.85</v>
      </c>
      <c r="L123" s="31">
        <v>627.1</v>
      </c>
      <c r="M123" s="31">
        <v>26.726479999999999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1834.45</v>
      </c>
      <c r="D124" s="36">
        <v>1826.9666666666665</v>
      </c>
      <c r="E124" s="36">
        <v>1808.4833333333329</v>
      </c>
      <c r="F124" s="36">
        <v>1782.5166666666664</v>
      </c>
      <c r="G124" s="36">
        <v>1764.0333333333328</v>
      </c>
      <c r="H124" s="36">
        <v>1852.9333333333329</v>
      </c>
      <c r="I124" s="36">
        <v>1871.4166666666665</v>
      </c>
      <c r="J124" s="36">
        <v>1897.383333333333</v>
      </c>
      <c r="K124" s="31">
        <v>1845.45</v>
      </c>
      <c r="L124" s="31">
        <v>1801</v>
      </c>
      <c r="M124" s="31">
        <v>5.90083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1781.35</v>
      </c>
      <c r="D125" s="36">
        <v>1780.7833333333335</v>
      </c>
      <c r="E125" s="36">
        <v>1771.5666666666671</v>
      </c>
      <c r="F125" s="36">
        <v>1761.7833333333335</v>
      </c>
      <c r="G125" s="36">
        <v>1752.5666666666671</v>
      </c>
      <c r="H125" s="36">
        <v>1790.5666666666671</v>
      </c>
      <c r="I125" s="36">
        <v>1799.7833333333338</v>
      </c>
      <c r="J125" s="36">
        <v>1809.5666666666671</v>
      </c>
      <c r="K125" s="31">
        <v>1790</v>
      </c>
      <c r="L125" s="31">
        <v>1771</v>
      </c>
      <c r="M125" s="31">
        <v>21.72279</v>
      </c>
      <c r="N125" s="1"/>
      <c r="O125" s="1"/>
    </row>
    <row r="126" spans="1:15" ht="12.75" customHeight="1">
      <c r="A126" s="51">
        <v>117</v>
      </c>
      <c r="B126" s="53" t="s">
        <v>838</v>
      </c>
      <c r="C126" s="31">
        <v>165</v>
      </c>
      <c r="D126" s="36">
        <v>164.90333333333334</v>
      </c>
      <c r="E126" s="36">
        <v>163.70666666666668</v>
      </c>
      <c r="F126" s="36">
        <v>162.41333333333336</v>
      </c>
      <c r="G126" s="36">
        <v>161.2166666666667</v>
      </c>
      <c r="H126" s="36">
        <v>166.19666666666666</v>
      </c>
      <c r="I126" s="36">
        <v>167.39333333333332</v>
      </c>
      <c r="J126" s="36">
        <v>168.68666666666664</v>
      </c>
      <c r="K126" s="31">
        <v>166.1</v>
      </c>
      <c r="L126" s="31">
        <v>163.61000000000001</v>
      </c>
      <c r="M126" s="31">
        <v>39.049770000000002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5284.05</v>
      </c>
      <c r="D127" s="36">
        <v>5275.55</v>
      </c>
      <c r="E127" s="36">
        <v>5218.6500000000005</v>
      </c>
      <c r="F127" s="36">
        <v>5153.25</v>
      </c>
      <c r="G127" s="36">
        <v>5096.3500000000004</v>
      </c>
      <c r="H127" s="36">
        <v>5340.9500000000007</v>
      </c>
      <c r="I127" s="36">
        <v>5397.85</v>
      </c>
      <c r="J127" s="36">
        <v>5463.2500000000009</v>
      </c>
      <c r="K127" s="31">
        <v>5332.45</v>
      </c>
      <c r="L127" s="31">
        <v>5210.1499999999996</v>
      </c>
      <c r="M127" s="31">
        <v>1.87873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668.1</v>
      </c>
      <c r="D128" s="36">
        <v>664.75</v>
      </c>
      <c r="E128" s="36">
        <v>657.7</v>
      </c>
      <c r="F128" s="36">
        <v>647.30000000000007</v>
      </c>
      <c r="G128" s="36">
        <v>640.25000000000011</v>
      </c>
      <c r="H128" s="36">
        <v>675.15</v>
      </c>
      <c r="I128" s="36">
        <v>682.19999999999993</v>
      </c>
      <c r="J128" s="36">
        <v>692.59999999999991</v>
      </c>
      <c r="K128" s="31">
        <v>671.8</v>
      </c>
      <c r="L128" s="31">
        <v>654.35</v>
      </c>
      <c r="M128" s="31">
        <v>32.3262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5676.1</v>
      </c>
      <c r="D129" s="36">
        <v>5651.5166666666664</v>
      </c>
      <c r="E129" s="36">
        <v>5592.5333333333328</v>
      </c>
      <c r="F129" s="36">
        <v>5508.9666666666662</v>
      </c>
      <c r="G129" s="36">
        <v>5449.9833333333327</v>
      </c>
      <c r="H129" s="36">
        <v>5735.083333333333</v>
      </c>
      <c r="I129" s="36">
        <v>5794.0666666666666</v>
      </c>
      <c r="J129" s="36">
        <v>5877.6333333333332</v>
      </c>
      <c r="K129" s="31">
        <v>5710.5</v>
      </c>
      <c r="L129" s="31">
        <v>5567.95</v>
      </c>
      <c r="M129" s="31">
        <v>2.8111299999999999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3555.05</v>
      </c>
      <c r="D130" s="36">
        <v>3567.3166666666671</v>
      </c>
      <c r="E130" s="36">
        <v>3534.733333333334</v>
      </c>
      <c r="F130" s="36">
        <v>3514.416666666667</v>
      </c>
      <c r="G130" s="36">
        <v>3481.8333333333339</v>
      </c>
      <c r="H130" s="36">
        <v>3587.6333333333341</v>
      </c>
      <c r="I130" s="36">
        <v>3620.2166666666672</v>
      </c>
      <c r="J130" s="36">
        <v>3640.5333333333342</v>
      </c>
      <c r="K130" s="31">
        <v>3599.9</v>
      </c>
      <c r="L130" s="31">
        <v>3547</v>
      </c>
      <c r="M130" s="31">
        <v>18.98535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436.65</v>
      </c>
      <c r="D131" s="36">
        <v>434.2166666666667</v>
      </c>
      <c r="E131" s="36">
        <v>430.43333333333339</v>
      </c>
      <c r="F131" s="36">
        <v>424.2166666666667</v>
      </c>
      <c r="G131" s="36">
        <v>420.43333333333339</v>
      </c>
      <c r="H131" s="36">
        <v>440.43333333333339</v>
      </c>
      <c r="I131" s="36">
        <v>444.2166666666667</v>
      </c>
      <c r="J131" s="36">
        <v>450.43333333333339</v>
      </c>
      <c r="K131" s="31">
        <v>438</v>
      </c>
      <c r="L131" s="31">
        <v>428</v>
      </c>
      <c r="M131" s="31">
        <v>8.5869700000000009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1072.3499999999999</v>
      </c>
      <c r="D132" s="36">
        <v>1068</v>
      </c>
      <c r="E132" s="36">
        <v>1061</v>
      </c>
      <c r="F132" s="36">
        <v>1049.6500000000001</v>
      </c>
      <c r="G132" s="36">
        <v>1042.6500000000001</v>
      </c>
      <c r="H132" s="36">
        <v>1079.3499999999999</v>
      </c>
      <c r="I132" s="36">
        <v>1086.3499999999999</v>
      </c>
      <c r="J132" s="36">
        <v>1097.6999999999998</v>
      </c>
      <c r="K132" s="31">
        <v>1075</v>
      </c>
      <c r="L132" s="31">
        <v>1056.6500000000001</v>
      </c>
      <c r="M132" s="31">
        <v>17.794640000000001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2068.8000000000002</v>
      </c>
      <c r="D133" s="36">
        <v>2078.65</v>
      </c>
      <c r="E133" s="36">
        <v>2049.75</v>
      </c>
      <c r="F133" s="36">
        <v>2030.6999999999998</v>
      </c>
      <c r="G133" s="36">
        <v>2001.7999999999997</v>
      </c>
      <c r="H133" s="36">
        <v>2097.7000000000003</v>
      </c>
      <c r="I133" s="36">
        <v>2126.6000000000008</v>
      </c>
      <c r="J133" s="36">
        <v>2145.6500000000005</v>
      </c>
      <c r="K133" s="31">
        <v>2107.5500000000002</v>
      </c>
      <c r="L133" s="31">
        <v>2059.6</v>
      </c>
      <c r="M133" s="31">
        <v>13.70074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134923.75</v>
      </c>
      <c r="D134" s="36">
        <v>135474.5</v>
      </c>
      <c r="E134" s="36">
        <v>133949.75</v>
      </c>
      <c r="F134" s="36">
        <v>132975.75</v>
      </c>
      <c r="G134" s="36">
        <v>131451</v>
      </c>
      <c r="H134" s="36">
        <v>136448.5</v>
      </c>
      <c r="I134" s="36">
        <v>137973.25</v>
      </c>
      <c r="J134" s="36">
        <v>138947.25</v>
      </c>
      <c r="K134" s="31">
        <v>136999.25</v>
      </c>
      <c r="L134" s="31">
        <v>134500.5</v>
      </c>
      <c r="M134" s="31">
        <v>9.128E-2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1287.95</v>
      </c>
      <c r="D135" s="36">
        <v>1297.5</v>
      </c>
      <c r="E135" s="36">
        <v>1267.5</v>
      </c>
      <c r="F135" s="36">
        <v>1247.05</v>
      </c>
      <c r="G135" s="36">
        <v>1217.05</v>
      </c>
      <c r="H135" s="36">
        <v>1317.95</v>
      </c>
      <c r="I135" s="36">
        <v>1347.95</v>
      </c>
      <c r="J135" s="36">
        <v>1368.4</v>
      </c>
      <c r="K135" s="31">
        <v>1327.5</v>
      </c>
      <c r="L135" s="31">
        <v>1277.05</v>
      </c>
      <c r="M135" s="31">
        <v>3.8720599999999998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296.39999999999998</v>
      </c>
      <c r="D136" s="36">
        <v>296.11666666666662</v>
      </c>
      <c r="E136" s="36">
        <v>293.78333333333325</v>
      </c>
      <c r="F136" s="36">
        <v>291.16666666666663</v>
      </c>
      <c r="G136" s="36">
        <v>288.83333333333326</v>
      </c>
      <c r="H136" s="36">
        <v>298.73333333333323</v>
      </c>
      <c r="I136" s="36">
        <v>301.06666666666661</v>
      </c>
      <c r="J136" s="36">
        <v>303.68333333333322</v>
      </c>
      <c r="K136" s="31">
        <v>298.45</v>
      </c>
      <c r="L136" s="31">
        <v>293.5</v>
      </c>
      <c r="M136" s="31">
        <v>23.840689999999999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2765.15</v>
      </c>
      <c r="D137" s="36">
        <v>2795.0166666666664</v>
      </c>
      <c r="E137" s="36">
        <v>2730.1333333333328</v>
      </c>
      <c r="F137" s="36">
        <v>2695.1166666666663</v>
      </c>
      <c r="G137" s="36">
        <v>2630.2333333333327</v>
      </c>
      <c r="H137" s="36">
        <v>2830.0333333333328</v>
      </c>
      <c r="I137" s="36">
        <v>2894.9166666666661</v>
      </c>
      <c r="J137" s="36">
        <v>2929.9333333333329</v>
      </c>
      <c r="K137" s="31">
        <v>2859.9</v>
      </c>
      <c r="L137" s="31">
        <v>2760</v>
      </c>
      <c r="M137" s="31">
        <v>25.007180000000002</v>
      </c>
      <c r="N137" s="1"/>
      <c r="O137" s="1"/>
    </row>
    <row r="138" spans="1:15" ht="12.75" customHeight="1">
      <c r="A138" s="51">
        <v>129</v>
      </c>
      <c r="B138" s="53" t="s">
        <v>803</v>
      </c>
      <c r="C138" s="31">
        <v>2319.5500000000002</v>
      </c>
      <c r="D138" s="36">
        <v>2308.9</v>
      </c>
      <c r="E138" s="36">
        <v>2281.2000000000003</v>
      </c>
      <c r="F138" s="36">
        <v>2242.8500000000004</v>
      </c>
      <c r="G138" s="36">
        <v>2215.1500000000005</v>
      </c>
      <c r="H138" s="36">
        <v>2347.25</v>
      </c>
      <c r="I138" s="36">
        <v>2374.9499999999998</v>
      </c>
      <c r="J138" s="36">
        <v>2413.2999999999997</v>
      </c>
      <c r="K138" s="31">
        <v>2336.6</v>
      </c>
      <c r="L138" s="31">
        <v>2270.5500000000002</v>
      </c>
      <c r="M138" s="31">
        <v>7.1301300000000003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669.15</v>
      </c>
      <c r="D139" s="36">
        <v>667.9</v>
      </c>
      <c r="E139" s="36">
        <v>662.05</v>
      </c>
      <c r="F139" s="36">
        <v>654.94999999999993</v>
      </c>
      <c r="G139" s="36">
        <v>649.09999999999991</v>
      </c>
      <c r="H139" s="36">
        <v>675</v>
      </c>
      <c r="I139" s="36">
        <v>680.85000000000014</v>
      </c>
      <c r="J139" s="36">
        <v>687.95</v>
      </c>
      <c r="K139" s="31">
        <v>673.75</v>
      </c>
      <c r="L139" s="31">
        <v>660.8</v>
      </c>
      <c r="M139" s="31">
        <v>14.537610000000001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12149.8</v>
      </c>
      <c r="D140" s="36">
        <v>12173.549999999997</v>
      </c>
      <c r="E140" s="36">
        <v>12103.049999999996</v>
      </c>
      <c r="F140" s="36">
        <v>12056.299999999997</v>
      </c>
      <c r="G140" s="36">
        <v>11985.799999999996</v>
      </c>
      <c r="H140" s="36">
        <v>12220.299999999996</v>
      </c>
      <c r="I140" s="36">
        <v>12290.8</v>
      </c>
      <c r="J140" s="36">
        <v>12337.549999999996</v>
      </c>
      <c r="K140" s="31">
        <v>12244.05</v>
      </c>
      <c r="L140" s="31">
        <v>12126.8</v>
      </c>
      <c r="M140" s="31">
        <v>2.77319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991.5</v>
      </c>
      <c r="D141" s="36">
        <v>1004.1666666666666</v>
      </c>
      <c r="E141" s="36">
        <v>976.43333333333317</v>
      </c>
      <c r="F141" s="36">
        <v>961.36666666666656</v>
      </c>
      <c r="G141" s="36">
        <v>933.6333333333331</v>
      </c>
      <c r="H141" s="36">
        <v>1019.2333333333332</v>
      </c>
      <c r="I141" s="36">
        <v>1046.9666666666667</v>
      </c>
      <c r="J141" s="36">
        <v>1062.0333333333333</v>
      </c>
      <c r="K141" s="31">
        <v>1031.9000000000001</v>
      </c>
      <c r="L141" s="31">
        <v>989.1</v>
      </c>
      <c r="M141" s="31">
        <v>10.32864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874.55</v>
      </c>
      <c r="D142" s="36">
        <v>876.41666666666663</v>
      </c>
      <c r="E142" s="36">
        <v>864.33333333333326</v>
      </c>
      <c r="F142" s="36">
        <v>854.11666666666667</v>
      </c>
      <c r="G142" s="36">
        <v>842.0333333333333</v>
      </c>
      <c r="H142" s="36">
        <v>886.63333333333321</v>
      </c>
      <c r="I142" s="36">
        <v>898.71666666666647</v>
      </c>
      <c r="J142" s="36">
        <v>908.93333333333317</v>
      </c>
      <c r="K142" s="31">
        <v>888.5</v>
      </c>
      <c r="L142" s="31">
        <v>866.2</v>
      </c>
      <c r="M142" s="31">
        <v>3.9034900000000001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4724.75</v>
      </c>
      <c r="D143" s="36">
        <v>4774.95</v>
      </c>
      <c r="E143" s="36">
        <v>4649.7999999999993</v>
      </c>
      <c r="F143" s="36">
        <v>4574.8499999999995</v>
      </c>
      <c r="G143" s="36">
        <v>4449.6999999999989</v>
      </c>
      <c r="H143" s="36">
        <v>4849.8999999999996</v>
      </c>
      <c r="I143" s="36">
        <v>4975.0499999999993</v>
      </c>
      <c r="J143" s="36">
        <v>5050</v>
      </c>
      <c r="K143" s="31">
        <v>4900.1000000000004</v>
      </c>
      <c r="L143" s="31">
        <v>4700</v>
      </c>
      <c r="M143" s="31">
        <v>19.501809999999999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71.83</v>
      </c>
      <c r="D144" s="36">
        <v>71.69</v>
      </c>
      <c r="E144" s="36">
        <v>70.739999999999995</v>
      </c>
      <c r="F144" s="36">
        <v>69.649999999999991</v>
      </c>
      <c r="G144" s="36">
        <v>68.699999999999989</v>
      </c>
      <c r="H144" s="36">
        <v>72.78</v>
      </c>
      <c r="I144" s="36">
        <v>73.72999999999999</v>
      </c>
      <c r="J144" s="36">
        <v>74.820000000000007</v>
      </c>
      <c r="K144" s="31">
        <v>72.64</v>
      </c>
      <c r="L144" s="31">
        <v>70.599999999999994</v>
      </c>
      <c r="M144" s="31">
        <v>74.129900000000006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2977.7</v>
      </c>
      <c r="D145" s="36">
        <v>2964.3166666666671</v>
      </c>
      <c r="E145" s="36">
        <v>2935.6833333333343</v>
      </c>
      <c r="F145" s="36">
        <v>2893.6666666666674</v>
      </c>
      <c r="G145" s="36">
        <v>2865.0333333333347</v>
      </c>
      <c r="H145" s="36">
        <v>3006.3333333333339</v>
      </c>
      <c r="I145" s="36">
        <v>3034.9666666666662</v>
      </c>
      <c r="J145" s="36">
        <v>3076.9833333333336</v>
      </c>
      <c r="K145" s="31">
        <v>2992.95</v>
      </c>
      <c r="L145" s="31">
        <v>2922.3</v>
      </c>
      <c r="M145" s="31">
        <v>12.71105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1840.35</v>
      </c>
      <c r="D146" s="36">
        <v>1844.4833333333333</v>
      </c>
      <c r="E146" s="36">
        <v>1828.1166666666668</v>
      </c>
      <c r="F146" s="36">
        <v>1815.8833333333334</v>
      </c>
      <c r="G146" s="36">
        <v>1799.5166666666669</v>
      </c>
      <c r="H146" s="36">
        <v>1856.7166666666667</v>
      </c>
      <c r="I146" s="36">
        <v>1873.083333333333</v>
      </c>
      <c r="J146" s="36">
        <v>1885.3166666666666</v>
      </c>
      <c r="K146" s="31">
        <v>1860.85</v>
      </c>
      <c r="L146" s="31">
        <v>1832.25</v>
      </c>
      <c r="M146" s="31">
        <v>2.1205799999999999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96.19</v>
      </c>
      <c r="D147" s="36">
        <v>96.013333333333321</v>
      </c>
      <c r="E147" s="36">
        <v>94.676666666666648</v>
      </c>
      <c r="F147" s="36">
        <v>93.163333333333327</v>
      </c>
      <c r="G147" s="36">
        <v>91.826666666666654</v>
      </c>
      <c r="H147" s="36">
        <v>97.526666666666642</v>
      </c>
      <c r="I147" s="36">
        <v>98.863333333333316</v>
      </c>
      <c r="J147" s="36">
        <v>100.37666666666664</v>
      </c>
      <c r="K147" s="31">
        <v>97.35</v>
      </c>
      <c r="L147" s="31">
        <v>94.5</v>
      </c>
      <c r="M147" s="31">
        <v>312.39316000000002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219.86</v>
      </c>
      <c r="D148" s="36">
        <v>219.42333333333332</v>
      </c>
      <c r="E148" s="36">
        <v>217.63666666666663</v>
      </c>
      <c r="F148" s="36">
        <v>215.4133333333333</v>
      </c>
      <c r="G148" s="36">
        <v>213.62666666666661</v>
      </c>
      <c r="H148" s="36">
        <v>221.64666666666665</v>
      </c>
      <c r="I148" s="36">
        <v>223.43333333333334</v>
      </c>
      <c r="J148" s="36">
        <v>225.65666666666667</v>
      </c>
      <c r="K148" s="31">
        <v>221.21</v>
      </c>
      <c r="L148" s="31">
        <v>217.2</v>
      </c>
      <c r="M148" s="31">
        <v>69.895439999999994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403.1</v>
      </c>
      <c r="D149" s="36">
        <v>404.01666666666665</v>
      </c>
      <c r="E149" s="36">
        <v>400.5333333333333</v>
      </c>
      <c r="F149" s="36">
        <v>397.96666666666664</v>
      </c>
      <c r="G149" s="36">
        <v>394.48333333333329</v>
      </c>
      <c r="H149" s="36">
        <v>406.58333333333331</v>
      </c>
      <c r="I149" s="36">
        <v>410.06666666666666</v>
      </c>
      <c r="J149" s="36">
        <v>412.63333333333333</v>
      </c>
      <c r="K149" s="31">
        <v>407.5</v>
      </c>
      <c r="L149" s="31">
        <v>401.45</v>
      </c>
      <c r="M149" s="31">
        <v>106.77045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3281.25</v>
      </c>
      <c r="D150" s="36">
        <v>3301.4500000000003</v>
      </c>
      <c r="E150" s="36">
        <v>3252.0500000000006</v>
      </c>
      <c r="F150" s="36">
        <v>3222.8500000000004</v>
      </c>
      <c r="G150" s="36">
        <v>3173.4500000000007</v>
      </c>
      <c r="H150" s="36">
        <v>3330.6500000000005</v>
      </c>
      <c r="I150" s="36">
        <v>3380.05</v>
      </c>
      <c r="J150" s="36">
        <v>3409.2500000000005</v>
      </c>
      <c r="K150" s="31">
        <v>3350.85</v>
      </c>
      <c r="L150" s="31">
        <v>3272.25</v>
      </c>
      <c r="M150" s="31">
        <v>2.3793099999999998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2503.15</v>
      </c>
      <c r="D151" s="36">
        <v>2516.5666666666666</v>
      </c>
      <c r="E151" s="36">
        <v>2487.1333333333332</v>
      </c>
      <c r="F151" s="36">
        <v>2471.1166666666668</v>
      </c>
      <c r="G151" s="36">
        <v>2441.6833333333334</v>
      </c>
      <c r="H151" s="36">
        <v>2532.583333333333</v>
      </c>
      <c r="I151" s="36">
        <v>2562.0166666666664</v>
      </c>
      <c r="J151" s="36">
        <v>2578.0333333333328</v>
      </c>
      <c r="K151" s="31">
        <v>2546</v>
      </c>
      <c r="L151" s="31">
        <v>2500.5500000000002</v>
      </c>
      <c r="M151" s="31">
        <v>4.7770099999999998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1766.95</v>
      </c>
      <c r="D152" s="36">
        <v>1764.4833333333333</v>
      </c>
      <c r="E152" s="36">
        <v>1748.9666666666667</v>
      </c>
      <c r="F152" s="36">
        <v>1730.9833333333333</v>
      </c>
      <c r="G152" s="36">
        <v>1715.4666666666667</v>
      </c>
      <c r="H152" s="36">
        <v>1782.4666666666667</v>
      </c>
      <c r="I152" s="36">
        <v>1797.9833333333336</v>
      </c>
      <c r="J152" s="36">
        <v>1815.9666666666667</v>
      </c>
      <c r="K152" s="31">
        <v>1780</v>
      </c>
      <c r="L152" s="31">
        <v>1746.5</v>
      </c>
      <c r="M152" s="31">
        <v>2.8585199999999999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335.3</v>
      </c>
      <c r="D153" s="36">
        <v>335.86666666666662</v>
      </c>
      <c r="E153" s="36">
        <v>332.98333333333323</v>
      </c>
      <c r="F153" s="36">
        <v>330.66666666666663</v>
      </c>
      <c r="G153" s="36">
        <v>327.78333333333325</v>
      </c>
      <c r="H153" s="36">
        <v>338.18333333333322</v>
      </c>
      <c r="I153" s="36">
        <v>341.06666666666655</v>
      </c>
      <c r="J153" s="36">
        <v>343.38333333333321</v>
      </c>
      <c r="K153" s="31">
        <v>338.75</v>
      </c>
      <c r="L153" s="31">
        <v>333.55</v>
      </c>
      <c r="M153" s="31">
        <v>196.36518000000001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689.55</v>
      </c>
      <c r="D154" s="36">
        <v>692.31666666666661</v>
      </c>
      <c r="E154" s="36">
        <v>682.33333333333326</v>
      </c>
      <c r="F154" s="36">
        <v>675.11666666666667</v>
      </c>
      <c r="G154" s="36">
        <v>665.13333333333333</v>
      </c>
      <c r="H154" s="36">
        <v>699.53333333333319</v>
      </c>
      <c r="I154" s="36">
        <v>709.51666666666654</v>
      </c>
      <c r="J154" s="36">
        <v>716.73333333333312</v>
      </c>
      <c r="K154" s="31">
        <v>702.3</v>
      </c>
      <c r="L154" s="31">
        <v>685.1</v>
      </c>
      <c r="M154" s="31">
        <v>60.554139999999997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572.79999999999995</v>
      </c>
      <c r="D155" s="36">
        <v>577.29999999999995</v>
      </c>
      <c r="E155" s="36">
        <v>560.19999999999993</v>
      </c>
      <c r="F155" s="36">
        <v>547.6</v>
      </c>
      <c r="G155" s="36">
        <v>530.5</v>
      </c>
      <c r="H155" s="36">
        <v>589.89999999999986</v>
      </c>
      <c r="I155" s="36">
        <v>606.99999999999977</v>
      </c>
      <c r="J155" s="36">
        <v>619.5999999999998</v>
      </c>
      <c r="K155" s="31">
        <v>594.4</v>
      </c>
      <c r="L155" s="31">
        <v>564.70000000000005</v>
      </c>
      <c r="M155" s="31">
        <v>122.68434999999999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1652.5</v>
      </c>
      <c r="D156" s="36">
        <v>1648.8333333333333</v>
      </c>
      <c r="E156" s="36">
        <v>1593.8166666666666</v>
      </c>
      <c r="F156" s="36">
        <v>1535.1333333333334</v>
      </c>
      <c r="G156" s="36">
        <v>1480.1166666666668</v>
      </c>
      <c r="H156" s="36">
        <v>1707.5166666666664</v>
      </c>
      <c r="I156" s="36">
        <v>1762.5333333333333</v>
      </c>
      <c r="J156" s="36">
        <v>1821.2166666666662</v>
      </c>
      <c r="K156" s="31">
        <v>1703.85</v>
      </c>
      <c r="L156" s="31">
        <v>1590.15</v>
      </c>
      <c r="M156" s="31">
        <v>20.672650000000001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4323.6000000000004</v>
      </c>
      <c r="D157" s="36">
        <v>4362.8833333333332</v>
      </c>
      <c r="E157" s="36">
        <v>4257.3666666666668</v>
      </c>
      <c r="F157" s="36">
        <v>4191.1333333333332</v>
      </c>
      <c r="G157" s="36">
        <v>4085.6166666666668</v>
      </c>
      <c r="H157" s="36">
        <v>4429.1166666666668</v>
      </c>
      <c r="I157" s="36">
        <v>4534.6333333333332</v>
      </c>
      <c r="J157" s="36">
        <v>4600.8666666666668</v>
      </c>
      <c r="K157" s="31">
        <v>4468.3999999999996</v>
      </c>
      <c r="L157" s="31">
        <v>4296.6499999999996</v>
      </c>
      <c r="M157" s="31">
        <v>6.72783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41053.050000000003</v>
      </c>
      <c r="D158" s="36">
        <v>40983.983333333337</v>
      </c>
      <c r="E158" s="36">
        <v>40621.166666666672</v>
      </c>
      <c r="F158" s="36">
        <v>40189.283333333333</v>
      </c>
      <c r="G158" s="36">
        <v>39826.466666666667</v>
      </c>
      <c r="H158" s="36">
        <v>41415.866666666676</v>
      </c>
      <c r="I158" s="36">
        <v>41778.683333333342</v>
      </c>
      <c r="J158" s="36">
        <v>42210.56666666668</v>
      </c>
      <c r="K158" s="31">
        <v>41346.800000000003</v>
      </c>
      <c r="L158" s="31">
        <v>40552.1</v>
      </c>
      <c r="M158" s="31">
        <v>0.23708000000000001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1801.15</v>
      </c>
      <c r="D159" s="36">
        <v>1812.7333333333333</v>
      </c>
      <c r="E159" s="36">
        <v>1780.4666666666667</v>
      </c>
      <c r="F159" s="36">
        <v>1759.7833333333333</v>
      </c>
      <c r="G159" s="36">
        <v>1727.5166666666667</v>
      </c>
      <c r="H159" s="36">
        <v>1833.4166666666667</v>
      </c>
      <c r="I159" s="36">
        <v>1865.6833333333336</v>
      </c>
      <c r="J159" s="36">
        <v>1886.3666666666668</v>
      </c>
      <c r="K159" s="31">
        <v>1845</v>
      </c>
      <c r="L159" s="31">
        <v>1792.05</v>
      </c>
      <c r="M159" s="31">
        <v>3.1042000000000001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4874.5</v>
      </c>
      <c r="D160" s="36">
        <v>4871.8</v>
      </c>
      <c r="E160" s="36">
        <v>4821.6000000000004</v>
      </c>
      <c r="F160" s="36">
        <v>4768.7</v>
      </c>
      <c r="G160" s="36">
        <v>4718.5</v>
      </c>
      <c r="H160" s="36">
        <v>4924.7000000000007</v>
      </c>
      <c r="I160" s="36">
        <v>4974.8999999999996</v>
      </c>
      <c r="J160" s="36">
        <v>5027.8000000000011</v>
      </c>
      <c r="K160" s="31">
        <v>4922</v>
      </c>
      <c r="L160" s="31">
        <v>4818.8999999999996</v>
      </c>
      <c r="M160" s="31">
        <v>4.7706400000000002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375.45</v>
      </c>
      <c r="D161" s="36">
        <v>375.3</v>
      </c>
      <c r="E161" s="36">
        <v>370.15000000000003</v>
      </c>
      <c r="F161" s="36">
        <v>364.85</v>
      </c>
      <c r="G161" s="36">
        <v>359.70000000000005</v>
      </c>
      <c r="H161" s="36">
        <v>380.6</v>
      </c>
      <c r="I161" s="36">
        <v>385.75</v>
      </c>
      <c r="J161" s="36">
        <v>391.05</v>
      </c>
      <c r="K161" s="31">
        <v>380.45</v>
      </c>
      <c r="L161" s="31">
        <v>370</v>
      </c>
      <c r="M161" s="31">
        <v>29.191179999999999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3056.6</v>
      </c>
      <c r="D162" s="36">
        <v>3065.4</v>
      </c>
      <c r="E162" s="36">
        <v>3042.2000000000003</v>
      </c>
      <c r="F162" s="36">
        <v>3027.8</v>
      </c>
      <c r="G162" s="36">
        <v>3004.6000000000004</v>
      </c>
      <c r="H162" s="36">
        <v>3079.8</v>
      </c>
      <c r="I162" s="36">
        <v>3103</v>
      </c>
      <c r="J162" s="36">
        <v>3117.4</v>
      </c>
      <c r="K162" s="31">
        <v>3088.6</v>
      </c>
      <c r="L162" s="31">
        <v>3051</v>
      </c>
      <c r="M162" s="31">
        <v>1.7316499999999999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983.55</v>
      </c>
      <c r="D163" s="36">
        <v>973.51666666666677</v>
      </c>
      <c r="E163" s="36">
        <v>959.43333333333351</v>
      </c>
      <c r="F163" s="36">
        <v>935.31666666666672</v>
      </c>
      <c r="G163" s="36">
        <v>921.23333333333346</v>
      </c>
      <c r="H163" s="36">
        <v>997.63333333333355</v>
      </c>
      <c r="I163" s="36">
        <v>1011.7166666666668</v>
      </c>
      <c r="J163" s="36">
        <v>1035.8333333333335</v>
      </c>
      <c r="K163" s="31">
        <v>987.6</v>
      </c>
      <c r="L163" s="31">
        <v>949.4</v>
      </c>
      <c r="M163" s="31">
        <v>22.92886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6616.9</v>
      </c>
      <c r="D164" s="36">
        <v>6603.9833333333336</v>
      </c>
      <c r="E164" s="36">
        <v>6507.9666666666672</v>
      </c>
      <c r="F164" s="36">
        <v>6399.0333333333338</v>
      </c>
      <c r="G164" s="36">
        <v>6303.0166666666673</v>
      </c>
      <c r="H164" s="36">
        <v>6712.916666666667</v>
      </c>
      <c r="I164" s="36">
        <v>6808.9333333333334</v>
      </c>
      <c r="J164" s="36">
        <v>6917.8666666666668</v>
      </c>
      <c r="K164" s="31">
        <v>6700</v>
      </c>
      <c r="L164" s="31">
        <v>6495.05</v>
      </c>
      <c r="M164" s="31">
        <v>5.67049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371</v>
      </c>
      <c r="D165" s="36">
        <v>368.65000000000003</v>
      </c>
      <c r="E165" s="36">
        <v>363.95000000000005</v>
      </c>
      <c r="F165" s="36">
        <v>356.90000000000003</v>
      </c>
      <c r="G165" s="36">
        <v>352.20000000000005</v>
      </c>
      <c r="H165" s="36">
        <v>375.70000000000005</v>
      </c>
      <c r="I165" s="36">
        <v>380.4</v>
      </c>
      <c r="J165" s="36">
        <v>387.45000000000005</v>
      </c>
      <c r="K165" s="31">
        <v>373.35</v>
      </c>
      <c r="L165" s="31">
        <v>361.6</v>
      </c>
      <c r="M165" s="31">
        <v>18.81962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504.95</v>
      </c>
      <c r="D166" s="36">
        <v>507.01666666666671</v>
      </c>
      <c r="E166" s="36">
        <v>501.08333333333337</v>
      </c>
      <c r="F166" s="36">
        <v>497.21666666666664</v>
      </c>
      <c r="G166" s="36">
        <v>491.2833333333333</v>
      </c>
      <c r="H166" s="36">
        <v>510.88333333333344</v>
      </c>
      <c r="I166" s="36">
        <v>516.81666666666672</v>
      </c>
      <c r="J166" s="36">
        <v>520.68333333333351</v>
      </c>
      <c r="K166" s="31">
        <v>512.95000000000005</v>
      </c>
      <c r="L166" s="31">
        <v>503.15</v>
      </c>
      <c r="M166" s="31">
        <v>57.006180000000001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340.3</v>
      </c>
      <c r="D167" s="36">
        <v>340.9666666666667</v>
      </c>
      <c r="E167" s="36">
        <v>338.63333333333338</v>
      </c>
      <c r="F167" s="36">
        <v>336.9666666666667</v>
      </c>
      <c r="G167" s="36">
        <v>334.63333333333338</v>
      </c>
      <c r="H167" s="36">
        <v>342.63333333333338</v>
      </c>
      <c r="I167" s="36">
        <v>344.96666666666664</v>
      </c>
      <c r="J167" s="36">
        <v>346.63333333333338</v>
      </c>
      <c r="K167" s="31">
        <v>343.3</v>
      </c>
      <c r="L167" s="31">
        <v>339.3</v>
      </c>
      <c r="M167" s="31">
        <v>58.913699999999999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1841.6</v>
      </c>
      <c r="D168" s="36">
        <v>1852.0833333333333</v>
      </c>
      <c r="E168" s="36">
        <v>1825.6666666666665</v>
      </c>
      <c r="F168" s="36">
        <v>1809.7333333333333</v>
      </c>
      <c r="G168" s="36">
        <v>1783.3166666666666</v>
      </c>
      <c r="H168" s="36">
        <v>1868.0166666666664</v>
      </c>
      <c r="I168" s="36">
        <v>1894.4333333333329</v>
      </c>
      <c r="J168" s="36">
        <v>1910.3666666666663</v>
      </c>
      <c r="K168" s="31">
        <v>1878.5</v>
      </c>
      <c r="L168" s="31">
        <v>1836.15</v>
      </c>
      <c r="M168" s="31">
        <v>7.9870400000000004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16967.8</v>
      </c>
      <c r="D169" s="36">
        <v>17019.983333333334</v>
      </c>
      <c r="E169" s="36">
        <v>16814.966666666667</v>
      </c>
      <c r="F169" s="36">
        <v>16662.133333333335</v>
      </c>
      <c r="G169" s="36">
        <v>16457.116666666669</v>
      </c>
      <c r="H169" s="36">
        <v>17172.816666666666</v>
      </c>
      <c r="I169" s="36">
        <v>17377.833333333336</v>
      </c>
      <c r="J169" s="36">
        <v>17530.666666666664</v>
      </c>
      <c r="K169" s="31">
        <v>17225</v>
      </c>
      <c r="L169" s="31">
        <v>16867.150000000001</v>
      </c>
      <c r="M169" s="31">
        <v>2.0379999999999999E-2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115.21</v>
      </c>
      <c r="D170" s="36">
        <v>114.97666666666665</v>
      </c>
      <c r="E170" s="36">
        <v>114.08333333333329</v>
      </c>
      <c r="F170" s="36">
        <v>112.95666666666664</v>
      </c>
      <c r="G170" s="36">
        <v>112.06333333333328</v>
      </c>
      <c r="H170" s="36">
        <v>116.1033333333333</v>
      </c>
      <c r="I170" s="36">
        <v>116.99666666666664</v>
      </c>
      <c r="J170" s="36">
        <v>118.12333333333331</v>
      </c>
      <c r="K170" s="31">
        <v>115.87</v>
      </c>
      <c r="L170" s="31">
        <v>113.85</v>
      </c>
      <c r="M170" s="31">
        <v>163.14062999999999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584.29999999999995</v>
      </c>
      <c r="D171" s="36">
        <v>585.19999999999993</v>
      </c>
      <c r="E171" s="36">
        <v>579.09999999999991</v>
      </c>
      <c r="F171" s="36">
        <v>573.9</v>
      </c>
      <c r="G171" s="36">
        <v>567.79999999999995</v>
      </c>
      <c r="H171" s="36">
        <v>590.39999999999986</v>
      </c>
      <c r="I171" s="36">
        <v>596.5</v>
      </c>
      <c r="J171" s="36">
        <v>601.69999999999982</v>
      </c>
      <c r="K171" s="31">
        <v>591.29999999999995</v>
      </c>
      <c r="L171" s="31">
        <v>580</v>
      </c>
      <c r="M171" s="31">
        <v>67.150170000000003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573.5</v>
      </c>
      <c r="D172" s="36">
        <v>578.16666666666663</v>
      </c>
      <c r="E172" s="36">
        <v>566.33333333333326</v>
      </c>
      <c r="F172" s="36">
        <v>559.16666666666663</v>
      </c>
      <c r="G172" s="36">
        <v>547.33333333333326</v>
      </c>
      <c r="H172" s="36">
        <v>585.33333333333326</v>
      </c>
      <c r="I172" s="36">
        <v>597.16666666666652</v>
      </c>
      <c r="J172" s="36">
        <v>604.33333333333326</v>
      </c>
      <c r="K172" s="31">
        <v>590</v>
      </c>
      <c r="L172" s="31">
        <v>571</v>
      </c>
      <c r="M172" s="31">
        <v>167.85488000000001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2976.8</v>
      </c>
      <c r="D173" s="36">
        <v>2978.1333333333332</v>
      </c>
      <c r="E173" s="36">
        <v>2959.6666666666665</v>
      </c>
      <c r="F173" s="36">
        <v>2942.5333333333333</v>
      </c>
      <c r="G173" s="36">
        <v>2924.0666666666666</v>
      </c>
      <c r="H173" s="36">
        <v>2995.2666666666664</v>
      </c>
      <c r="I173" s="36">
        <v>3013.7333333333336</v>
      </c>
      <c r="J173" s="36">
        <v>3030.8666666666663</v>
      </c>
      <c r="K173" s="31">
        <v>2996.6</v>
      </c>
      <c r="L173" s="31">
        <v>2961</v>
      </c>
      <c r="M173" s="31">
        <v>68.988709999999998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699.9</v>
      </c>
      <c r="D174" s="36">
        <v>699.94999999999993</v>
      </c>
      <c r="E174" s="36">
        <v>696.94999999999982</v>
      </c>
      <c r="F174" s="36">
        <v>693.99999999999989</v>
      </c>
      <c r="G174" s="36">
        <v>690.99999999999977</v>
      </c>
      <c r="H174" s="36">
        <v>702.89999999999986</v>
      </c>
      <c r="I174" s="36">
        <v>705.90000000000009</v>
      </c>
      <c r="J174" s="36">
        <v>708.84999999999991</v>
      </c>
      <c r="K174" s="31">
        <v>702.95</v>
      </c>
      <c r="L174" s="31">
        <v>697</v>
      </c>
      <c r="M174" s="31">
        <v>5.6944699999999999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1671.55</v>
      </c>
      <c r="D175" s="36">
        <v>1678.1166666666668</v>
      </c>
      <c r="E175" s="36">
        <v>1659.4333333333336</v>
      </c>
      <c r="F175" s="36">
        <v>1647.3166666666668</v>
      </c>
      <c r="G175" s="36">
        <v>1628.6333333333337</v>
      </c>
      <c r="H175" s="36">
        <v>1690.2333333333336</v>
      </c>
      <c r="I175" s="36">
        <v>1708.916666666667</v>
      </c>
      <c r="J175" s="36">
        <v>1721.0333333333335</v>
      </c>
      <c r="K175" s="31">
        <v>1696.8</v>
      </c>
      <c r="L175" s="31">
        <v>1666</v>
      </c>
      <c r="M175" s="31">
        <v>6.3264699999999996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2476.15</v>
      </c>
      <c r="D176" s="36">
        <v>2473.25</v>
      </c>
      <c r="E176" s="36">
        <v>2454.5</v>
      </c>
      <c r="F176" s="36">
        <v>2432.85</v>
      </c>
      <c r="G176" s="36">
        <v>2414.1</v>
      </c>
      <c r="H176" s="36">
        <v>2494.9</v>
      </c>
      <c r="I176" s="36">
        <v>2513.65</v>
      </c>
      <c r="J176" s="36">
        <v>2535.3000000000002</v>
      </c>
      <c r="K176" s="31">
        <v>2492</v>
      </c>
      <c r="L176" s="31">
        <v>2451.6</v>
      </c>
      <c r="M176" s="31">
        <v>2.2733300000000001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186.13</v>
      </c>
      <c r="D177" s="36">
        <v>186.29333333333332</v>
      </c>
      <c r="E177" s="36">
        <v>185.03666666666663</v>
      </c>
      <c r="F177" s="36">
        <v>183.9433333333333</v>
      </c>
      <c r="G177" s="36">
        <v>182.68666666666661</v>
      </c>
      <c r="H177" s="36">
        <v>187.38666666666666</v>
      </c>
      <c r="I177" s="36">
        <v>188.64333333333337</v>
      </c>
      <c r="J177" s="36">
        <v>189.73666666666668</v>
      </c>
      <c r="K177" s="31">
        <v>187.55</v>
      </c>
      <c r="L177" s="31">
        <v>185.2</v>
      </c>
      <c r="M177" s="31">
        <v>204.65414999999999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24848.95</v>
      </c>
      <c r="D178" s="36">
        <v>24837.95</v>
      </c>
      <c r="E178" s="36">
        <v>24710</v>
      </c>
      <c r="F178" s="36">
        <v>24571.05</v>
      </c>
      <c r="G178" s="36">
        <v>24443.1</v>
      </c>
      <c r="H178" s="36">
        <v>24976.9</v>
      </c>
      <c r="I178" s="36">
        <v>25104.850000000006</v>
      </c>
      <c r="J178" s="36">
        <v>25243.800000000003</v>
      </c>
      <c r="K178" s="31">
        <v>24965.9</v>
      </c>
      <c r="L178" s="31">
        <v>24699</v>
      </c>
      <c r="M178" s="31">
        <v>0.28455000000000003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3075.6</v>
      </c>
      <c r="D179" s="36">
        <v>3057.8833333333337</v>
      </c>
      <c r="E179" s="36">
        <v>3030.7666666666673</v>
      </c>
      <c r="F179" s="36">
        <v>2985.9333333333338</v>
      </c>
      <c r="G179" s="36">
        <v>2958.8166666666675</v>
      </c>
      <c r="H179" s="36">
        <v>3102.7166666666672</v>
      </c>
      <c r="I179" s="36">
        <v>3129.833333333333</v>
      </c>
      <c r="J179" s="36">
        <v>3174.666666666667</v>
      </c>
      <c r="K179" s="31">
        <v>3085</v>
      </c>
      <c r="L179" s="31">
        <v>3013.05</v>
      </c>
      <c r="M179" s="31">
        <v>18.184339999999999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7102.25</v>
      </c>
      <c r="D180" s="36">
        <v>7144.4666666666672</v>
      </c>
      <c r="E180" s="36">
        <v>7044.9333333333343</v>
      </c>
      <c r="F180" s="36">
        <v>6987.6166666666668</v>
      </c>
      <c r="G180" s="36">
        <v>6888.0833333333339</v>
      </c>
      <c r="H180" s="36">
        <v>7201.7833333333347</v>
      </c>
      <c r="I180" s="36">
        <v>7301.3166666666675</v>
      </c>
      <c r="J180" s="36">
        <v>7358.633333333335</v>
      </c>
      <c r="K180" s="31">
        <v>7244</v>
      </c>
      <c r="L180" s="31">
        <v>7087.15</v>
      </c>
      <c r="M180" s="31">
        <v>2.3543699999999999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690.4</v>
      </c>
      <c r="D181" s="36">
        <v>688.33333333333337</v>
      </c>
      <c r="E181" s="36">
        <v>681.06666666666672</v>
      </c>
      <c r="F181" s="36">
        <v>671.73333333333335</v>
      </c>
      <c r="G181" s="36">
        <v>664.4666666666667</v>
      </c>
      <c r="H181" s="36">
        <v>697.66666666666674</v>
      </c>
      <c r="I181" s="36">
        <v>704.93333333333339</v>
      </c>
      <c r="J181" s="36">
        <v>714.26666666666677</v>
      </c>
      <c r="K181" s="31">
        <v>695.6</v>
      </c>
      <c r="L181" s="31">
        <v>679</v>
      </c>
      <c r="M181" s="31">
        <v>5.5306199999999999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813.7</v>
      </c>
      <c r="D182" s="36">
        <v>817.23333333333323</v>
      </c>
      <c r="E182" s="36">
        <v>809.06666666666649</v>
      </c>
      <c r="F182" s="36">
        <v>804.43333333333328</v>
      </c>
      <c r="G182" s="36">
        <v>796.26666666666654</v>
      </c>
      <c r="H182" s="36">
        <v>821.86666666666645</v>
      </c>
      <c r="I182" s="36">
        <v>830.03333333333319</v>
      </c>
      <c r="J182" s="36">
        <v>834.6666666666664</v>
      </c>
      <c r="K182" s="31">
        <v>825.4</v>
      </c>
      <c r="L182" s="31">
        <v>812.6</v>
      </c>
      <c r="M182" s="31">
        <v>101.51482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131.32</v>
      </c>
      <c r="D183" s="36">
        <v>130.74</v>
      </c>
      <c r="E183" s="36">
        <v>129.83000000000001</v>
      </c>
      <c r="F183" s="36">
        <v>128.34</v>
      </c>
      <c r="G183" s="36">
        <v>127.43</v>
      </c>
      <c r="H183" s="36">
        <v>132.23000000000002</v>
      </c>
      <c r="I183" s="36">
        <v>133.13999999999999</v>
      </c>
      <c r="J183" s="36">
        <v>134.63000000000002</v>
      </c>
      <c r="K183" s="31">
        <v>131.65</v>
      </c>
      <c r="L183" s="31">
        <v>129.25</v>
      </c>
      <c r="M183" s="31">
        <v>146.77988999999999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1747.8</v>
      </c>
      <c r="D184" s="36">
        <v>1747.0999999999997</v>
      </c>
      <c r="E184" s="36">
        <v>1741.3499999999995</v>
      </c>
      <c r="F184" s="36">
        <v>1734.8999999999999</v>
      </c>
      <c r="G184" s="36">
        <v>1729.1499999999996</v>
      </c>
      <c r="H184" s="36">
        <v>1753.5499999999993</v>
      </c>
      <c r="I184" s="36">
        <v>1759.2999999999997</v>
      </c>
      <c r="J184" s="36">
        <v>1765.7499999999991</v>
      </c>
      <c r="K184" s="31">
        <v>1752.85</v>
      </c>
      <c r="L184" s="31">
        <v>1740.65</v>
      </c>
      <c r="M184" s="31">
        <v>13.634460000000001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814.2</v>
      </c>
      <c r="D185" s="36">
        <v>817.16666666666663</v>
      </c>
      <c r="E185" s="36">
        <v>808.0333333333333</v>
      </c>
      <c r="F185" s="36">
        <v>801.86666666666667</v>
      </c>
      <c r="G185" s="36">
        <v>792.73333333333335</v>
      </c>
      <c r="H185" s="36">
        <v>823.33333333333326</v>
      </c>
      <c r="I185" s="36">
        <v>832.4666666666667</v>
      </c>
      <c r="J185" s="36">
        <v>838.63333333333321</v>
      </c>
      <c r="K185" s="31">
        <v>826.3</v>
      </c>
      <c r="L185" s="31">
        <v>811</v>
      </c>
      <c r="M185" s="31">
        <v>3.5522399999999998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824.95</v>
      </c>
      <c r="D186" s="36">
        <v>826.61666666666667</v>
      </c>
      <c r="E186" s="36">
        <v>818.33333333333337</v>
      </c>
      <c r="F186" s="36">
        <v>811.7166666666667</v>
      </c>
      <c r="G186" s="36">
        <v>803.43333333333339</v>
      </c>
      <c r="H186" s="36">
        <v>833.23333333333335</v>
      </c>
      <c r="I186" s="36">
        <v>841.51666666666665</v>
      </c>
      <c r="J186" s="36">
        <v>848.13333333333333</v>
      </c>
      <c r="K186" s="31">
        <v>834.9</v>
      </c>
      <c r="L186" s="31">
        <v>820</v>
      </c>
      <c r="M186" s="31">
        <v>2.0636399999999999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2607.6</v>
      </c>
      <c r="D187" s="36">
        <v>2605.9500000000003</v>
      </c>
      <c r="E187" s="36">
        <v>2586.9000000000005</v>
      </c>
      <c r="F187" s="36">
        <v>2566.2000000000003</v>
      </c>
      <c r="G187" s="36">
        <v>2547.1500000000005</v>
      </c>
      <c r="H187" s="36">
        <v>2626.6500000000005</v>
      </c>
      <c r="I187" s="36">
        <v>2645.7000000000007</v>
      </c>
      <c r="J187" s="36">
        <v>2666.4000000000005</v>
      </c>
      <c r="K187" s="31">
        <v>2625</v>
      </c>
      <c r="L187" s="31">
        <v>2585.25</v>
      </c>
      <c r="M187" s="31">
        <v>4.6496300000000002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1052.95</v>
      </c>
      <c r="D188" s="36">
        <v>1049.7</v>
      </c>
      <c r="E188" s="36">
        <v>1044.4000000000001</v>
      </c>
      <c r="F188" s="36">
        <v>1035.8500000000001</v>
      </c>
      <c r="G188" s="36">
        <v>1030.5500000000002</v>
      </c>
      <c r="H188" s="36">
        <v>1058.25</v>
      </c>
      <c r="I188" s="36">
        <v>1063.5499999999997</v>
      </c>
      <c r="J188" s="36">
        <v>1072.0999999999999</v>
      </c>
      <c r="K188" s="31">
        <v>1055</v>
      </c>
      <c r="L188" s="31">
        <v>1041.1500000000001</v>
      </c>
      <c r="M188" s="31">
        <v>3.87913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1871.25</v>
      </c>
      <c r="D189" s="36">
        <v>1873.2666666666664</v>
      </c>
      <c r="E189" s="36">
        <v>1862.8333333333328</v>
      </c>
      <c r="F189" s="36">
        <v>1854.4166666666663</v>
      </c>
      <c r="G189" s="36">
        <v>1843.9833333333327</v>
      </c>
      <c r="H189" s="36">
        <v>1881.6833333333329</v>
      </c>
      <c r="I189" s="36">
        <v>1892.1166666666663</v>
      </c>
      <c r="J189" s="36">
        <v>1900.5333333333331</v>
      </c>
      <c r="K189" s="31">
        <v>1883.7</v>
      </c>
      <c r="L189" s="31">
        <v>1864.85</v>
      </c>
      <c r="M189" s="31">
        <v>1.70949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4490</v>
      </c>
      <c r="D190" s="36">
        <v>4458.2</v>
      </c>
      <c r="E190" s="36">
        <v>4422.1499999999996</v>
      </c>
      <c r="F190" s="36">
        <v>4354.3</v>
      </c>
      <c r="G190" s="36">
        <v>4318.25</v>
      </c>
      <c r="H190" s="36">
        <v>4526.0499999999993</v>
      </c>
      <c r="I190" s="36">
        <v>4562.1000000000004</v>
      </c>
      <c r="J190" s="36">
        <v>4629.9499999999989</v>
      </c>
      <c r="K190" s="31">
        <v>4494.25</v>
      </c>
      <c r="L190" s="31">
        <v>4390.3500000000004</v>
      </c>
      <c r="M190" s="31">
        <v>20.552099999999999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1177.4000000000001</v>
      </c>
      <c r="D191" s="36">
        <v>1182.9833333333333</v>
      </c>
      <c r="E191" s="36">
        <v>1165.9666666666667</v>
      </c>
      <c r="F191" s="36">
        <v>1154.5333333333333</v>
      </c>
      <c r="G191" s="36">
        <v>1137.5166666666667</v>
      </c>
      <c r="H191" s="36">
        <v>1194.4166666666667</v>
      </c>
      <c r="I191" s="36">
        <v>1211.4333333333336</v>
      </c>
      <c r="J191" s="36">
        <v>1222.8666666666668</v>
      </c>
      <c r="K191" s="31">
        <v>1200</v>
      </c>
      <c r="L191" s="31">
        <v>1171.55</v>
      </c>
      <c r="M191" s="31">
        <v>6.8237399999999999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6927.5</v>
      </c>
      <c r="D192" s="36">
        <v>6892.833333333333</v>
      </c>
      <c r="E192" s="36">
        <v>6814.6666666666661</v>
      </c>
      <c r="F192" s="36">
        <v>6701.833333333333</v>
      </c>
      <c r="G192" s="36">
        <v>6623.6666666666661</v>
      </c>
      <c r="H192" s="36">
        <v>7005.6666666666661</v>
      </c>
      <c r="I192" s="36">
        <v>7083.8333333333321</v>
      </c>
      <c r="J192" s="36">
        <v>7196.6666666666661</v>
      </c>
      <c r="K192" s="31">
        <v>6971</v>
      </c>
      <c r="L192" s="31">
        <v>6780</v>
      </c>
      <c r="M192" s="31">
        <v>1.1758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749.05</v>
      </c>
      <c r="D193" s="36">
        <v>750.4</v>
      </c>
      <c r="E193" s="36">
        <v>742.4</v>
      </c>
      <c r="F193" s="36">
        <v>735.75</v>
      </c>
      <c r="G193" s="36">
        <v>727.75</v>
      </c>
      <c r="H193" s="36">
        <v>757.05</v>
      </c>
      <c r="I193" s="36">
        <v>765.05</v>
      </c>
      <c r="J193" s="36">
        <v>771.69999999999993</v>
      </c>
      <c r="K193" s="31">
        <v>758.4</v>
      </c>
      <c r="L193" s="31">
        <v>743.75</v>
      </c>
      <c r="M193" s="31">
        <v>16.532170000000001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1087.7</v>
      </c>
      <c r="D194" s="36">
        <v>1093.2333333333333</v>
      </c>
      <c r="E194" s="36">
        <v>1079.4666666666667</v>
      </c>
      <c r="F194" s="36">
        <v>1071.2333333333333</v>
      </c>
      <c r="G194" s="36">
        <v>1057.4666666666667</v>
      </c>
      <c r="H194" s="36">
        <v>1101.4666666666667</v>
      </c>
      <c r="I194" s="36">
        <v>1115.2333333333336</v>
      </c>
      <c r="J194" s="36">
        <v>1123.4666666666667</v>
      </c>
      <c r="K194" s="31">
        <v>1107</v>
      </c>
      <c r="L194" s="31">
        <v>1085</v>
      </c>
      <c r="M194" s="31">
        <v>69.114410000000007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418.8</v>
      </c>
      <c r="D195" s="36">
        <v>418.25</v>
      </c>
      <c r="E195" s="36">
        <v>415.6</v>
      </c>
      <c r="F195" s="36">
        <v>412.40000000000003</v>
      </c>
      <c r="G195" s="36">
        <v>409.75000000000006</v>
      </c>
      <c r="H195" s="36">
        <v>421.45</v>
      </c>
      <c r="I195" s="36">
        <v>424.09999999999997</v>
      </c>
      <c r="J195" s="36">
        <v>427.29999999999995</v>
      </c>
      <c r="K195" s="31">
        <v>420.9</v>
      </c>
      <c r="L195" s="31">
        <v>415.05</v>
      </c>
      <c r="M195" s="31">
        <v>81.871510000000001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153.96</v>
      </c>
      <c r="D196" s="36">
        <v>152.88333333333333</v>
      </c>
      <c r="E196" s="36">
        <v>151.46666666666664</v>
      </c>
      <c r="F196" s="36">
        <v>148.9733333333333</v>
      </c>
      <c r="G196" s="36">
        <v>147.55666666666662</v>
      </c>
      <c r="H196" s="36">
        <v>155.37666666666667</v>
      </c>
      <c r="I196" s="36">
        <v>156.79333333333335</v>
      </c>
      <c r="J196" s="36">
        <v>159.28666666666669</v>
      </c>
      <c r="K196" s="31">
        <v>154.30000000000001</v>
      </c>
      <c r="L196" s="31">
        <v>150.38999999999999</v>
      </c>
      <c r="M196" s="31">
        <v>628.89769999999999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1594.65</v>
      </c>
      <c r="D197" s="36">
        <v>1591.0666666666668</v>
      </c>
      <c r="E197" s="36">
        <v>1579.4333333333336</v>
      </c>
      <c r="F197" s="36">
        <v>1564.2166666666667</v>
      </c>
      <c r="G197" s="36">
        <v>1552.5833333333335</v>
      </c>
      <c r="H197" s="36">
        <v>1606.2833333333338</v>
      </c>
      <c r="I197" s="36">
        <v>1617.916666666667</v>
      </c>
      <c r="J197" s="36">
        <v>1633.1333333333339</v>
      </c>
      <c r="K197" s="31">
        <v>1602.7</v>
      </c>
      <c r="L197" s="31">
        <v>1575.85</v>
      </c>
      <c r="M197" s="31">
        <v>16.405069999999998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812.95</v>
      </c>
      <c r="D198" s="36">
        <v>816.01666666666677</v>
      </c>
      <c r="E198" s="36">
        <v>803.43333333333351</v>
      </c>
      <c r="F198" s="36">
        <v>793.91666666666674</v>
      </c>
      <c r="G198" s="36">
        <v>781.33333333333348</v>
      </c>
      <c r="H198" s="36">
        <v>825.53333333333353</v>
      </c>
      <c r="I198" s="36">
        <v>838.11666666666679</v>
      </c>
      <c r="J198" s="36">
        <v>847.63333333333355</v>
      </c>
      <c r="K198" s="31">
        <v>828.6</v>
      </c>
      <c r="L198" s="31">
        <v>806.5</v>
      </c>
      <c r="M198" s="31">
        <v>9.2941900000000004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3464.85</v>
      </c>
      <c r="D199" s="36">
        <v>3468.4166666666665</v>
      </c>
      <c r="E199" s="36">
        <v>3432.6333333333332</v>
      </c>
      <c r="F199" s="36">
        <v>3400.4166666666665</v>
      </c>
      <c r="G199" s="36">
        <v>3364.6333333333332</v>
      </c>
      <c r="H199" s="36">
        <v>3500.6333333333332</v>
      </c>
      <c r="I199" s="36">
        <v>3536.416666666667</v>
      </c>
      <c r="J199" s="36">
        <v>3568.6333333333332</v>
      </c>
      <c r="K199" s="31">
        <v>3504.2</v>
      </c>
      <c r="L199" s="31">
        <v>3436.2</v>
      </c>
      <c r="M199" s="31">
        <v>11.35205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3349.35</v>
      </c>
      <c r="D200" s="36">
        <v>3349.1166666666663</v>
      </c>
      <c r="E200" s="36">
        <v>3328.2833333333328</v>
      </c>
      <c r="F200" s="36">
        <v>3307.2166666666667</v>
      </c>
      <c r="G200" s="36">
        <v>3286.3833333333332</v>
      </c>
      <c r="H200" s="36">
        <v>3370.1833333333325</v>
      </c>
      <c r="I200" s="36">
        <v>3391.0166666666655</v>
      </c>
      <c r="J200" s="36">
        <v>3412.0833333333321</v>
      </c>
      <c r="K200" s="31">
        <v>3369.95</v>
      </c>
      <c r="L200" s="31">
        <v>3328.05</v>
      </c>
      <c r="M200" s="31">
        <v>0.82203999999999999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1672.8</v>
      </c>
      <c r="D201" s="36">
        <v>1686.5</v>
      </c>
      <c r="E201" s="36">
        <v>1643.3</v>
      </c>
      <c r="F201" s="36">
        <v>1613.8</v>
      </c>
      <c r="G201" s="36">
        <v>1570.6</v>
      </c>
      <c r="H201" s="36">
        <v>1716</v>
      </c>
      <c r="I201" s="36">
        <v>1759.1999999999998</v>
      </c>
      <c r="J201" s="36">
        <v>1788.7</v>
      </c>
      <c r="K201" s="31">
        <v>1729.7</v>
      </c>
      <c r="L201" s="31">
        <v>1657</v>
      </c>
      <c r="M201" s="31">
        <v>4.8328300000000004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6689.9</v>
      </c>
      <c r="D202" s="36">
        <v>6654.0666666666666</v>
      </c>
      <c r="E202" s="36">
        <v>6558.1333333333332</v>
      </c>
      <c r="F202" s="36">
        <v>6426.3666666666668</v>
      </c>
      <c r="G202" s="36">
        <v>6330.4333333333334</v>
      </c>
      <c r="H202" s="36">
        <v>6785.833333333333</v>
      </c>
      <c r="I202" s="36">
        <v>6881.7666666666655</v>
      </c>
      <c r="J202" s="36">
        <v>7013.5333333333328</v>
      </c>
      <c r="K202" s="31">
        <v>6750</v>
      </c>
      <c r="L202" s="31">
        <v>6522.3</v>
      </c>
      <c r="M202" s="31">
        <v>18.278500000000001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3983.8</v>
      </c>
      <c r="D203" s="36">
        <v>4002.8166666666671</v>
      </c>
      <c r="E203" s="36">
        <v>3945.983333333334</v>
      </c>
      <c r="F203" s="36">
        <v>3908.166666666667</v>
      </c>
      <c r="G203" s="36">
        <v>3851.3333333333339</v>
      </c>
      <c r="H203" s="36">
        <v>4040.6333333333341</v>
      </c>
      <c r="I203" s="36">
        <v>4097.4666666666672</v>
      </c>
      <c r="J203" s="36">
        <v>4135.2833333333347</v>
      </c>
      <c r="K203" s="31">
        <v>4059.65</v>
      </c>
      <c r="L203" s="31">
        <v>3965</v>
      </c>
      <c r="M203" s="31">
        <v>0.95472999999999997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560.6</v>
      </c>
      <c r="D204" s="36">
        <v>558.6</v>
      </c>
      <c r="E204" s="36">
        <v>553.65000000000009</v>
      </c>
      <c r="F204" s="36">
        <v>546.70000000000005</v>
      </c>
      <c r="G204" s="36">
        <v>541.75000000000011</v>
      </c>
      <c r="H204" s="36">
        <v>565.55000000000007</v>
      </c>
      <c r="I204" s="36">
        <v>570.50000000000011</v>
      </c>
      <c r="J204" s="36">
        <v>577.45000000000005</v>
      </c>
      <c r="K204" s="31">
        <v>563.54999999999995</v>
      </c>
      <c r="L204" s="31">
        <v>551.65</v>
      </c>
      <c r="M204" s="31">
        <v>24.124310000000001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11315.35</v>
      </c>
      <c r="D205" s="36">
        <v>11351.733333333332</v>
      </c>
      <c r="E205" s="36">
        <v>11235.366666666663</v>
      </c>
      <c r="F205" s="36">
        <v>11155.383333333331</v>
      </c>
      <c r="G205" s="36">
        <v>11039.016666666663</v>
      </c>
      <c r="H205" s="36">
        <v>11431.716666666664</v>
      </c>
      <c r="I205" s="36">
        <v>11548.083333333332</v>
      </c>
      <c r="J205" s="36">
        <v>11628.066666666664</v>
      </c>
      <c r="K205" s="31">
        <v>11468.1</v>
      </c>
      <c r="L205" s="31">
        <v>11271.75</v>
      </c>
      <c r="M205" s="31">
        <v>2.4426399999999999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120.19</v>
      </c>
      <c r="D206" s="36">
        <v>119.86333333333333</v>
      </c>
      <c r="E206" s="36">
        <v>118.53666666666666</v>
      </c>
      <c r="F206" s="36">
        <v>116.88333333333333</v>
      </c>
      <c r="G206" s="36">
        <v>115.55666666666666</v>
      </c>
      <c r="H206" s="36">
        <v>121.51666666666667</v>
      </c>
      <c r="I206" s="36">
        <v>122.84333333333335</v>
      </c>
      <c r="J206" s="36">
        <v>124.49666666666667</v>
      </c>
      <c r="K206" s="31">
        <v>121.19</v>
      </c>
      <c r="L206" s="31">
        <v>118.21</v>
      </c>
      <c r="M206" s="31">
        <v>87.383030000000005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1988.5</v>
      </c>
      <c r="D207" s="36">
        <v>1993.5</v>
      </c>
      <c r="E207" s="36">
        <v>1960</v>
      </c>
      <c r="F207" s="36">
        <v>1931.5</v>
      </c>
      <c r="G207" s="36">
        <v>1898</v>
      </c>
      <c r="H207" s="36">
        <v>2022</v>
      </c>
      <c r="I207" s="36">
        <v>2055.5</v>
      </c>
      <c r="J207" s="36">
        <v>2084</v>
      </c>
      <c r="K207" s="31">
        <v>2027</v>
      </c>
      <c r="L207" s="31">
        <v>1965</v>
      </c>
      <c r="M207" s="31">
        <v>6.8315000000000001</v>
      </c>
      <c r="N207" s="1"/>
      <c r="O207" s="1"/>
    </row>
    <row r="208" spans="1:15" ht="12.75" customHeight="1">
      <c r="A208" s="51">
        <v>203</v>
      </c>
      <c r="B208" s="53" t="s">
        <v>881</v>
      </c>
      <c r="C208" s="31">
        <v>1402.9</v>
      </c>
      <c r="D208" s="36">
        <v>1408.5</v>
      </c>
      <c r="E208" s="36">
        <v>1393.25</v>
      </c>
      <c r="F208" s="36">
        <v>1383.6</v>
      </c>
      <c r="G208" s="36">
        <v>1368.35</v>
      </c>
      <c r="H208" s="36">
        <v>1418.15</v>
      </c>
      <c r="I208" s="36">
        <v>1433.4</v>
      </c>
      <c r="J208" s="36">
        <v>1443.0500000000002</v>
      </c>
      <c r="K208" s="31">
        <v>1423.75</v>
      </c>
      <c r="L208" s="31">
        <v>1398.85</v>
      </c>
      <c r="M208" s="31">
        <v>8.2842300000000009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1508.4</v>
      </c>
      <c r="D209" s="36">
        <v>1480.7833333333335</v>
      </c>
      <c r="E209" s="36">
        <v>1445.5666666666671</v>
      </c>
      <c r="F209" s="36">
        <v>1382.7333333333336</v>
      </c>
      <c r="G209" s="36">
        <v>1347.5166666666671</v>
      </c>
      <c r="H209" s="36">
        <v>1543.616666666667</v>
      </c>
      <c r="I209" s="36">
        <v>1578.8333333333337</v>
      </c>
      <c r="J209" s="36">
        <v>1641.666666666667</v>
      </c>
      <c r="K209" s="31">
        <v>1516</v>
      </c>
      <c r="L209" s="31">
        <v>1417.95</v>
      </c>
      <c r="M209" s="31">
        <v>40.753999999999998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442.75</v>
      </c>
      <c r="D210" s="36">
        <v>438.8</v>
      </c>
      <c r="E210" s="36">
        <v>433.20000000000005</v>
      </c>
      <c r="F210" s="36">
        <v>423.65000000000003</v>
      </c>
      <c r="G210" s="36">
        <v>418.05000000000007</v>
      </c>
      <c r="H210" s="36">
        <v>448.35</v>
      </c>
      <c r="I210" s="36">
        <v>453.95000000000005</v>
      </c>
      <c r="J210" s="36">
        <v>463.5</v>
      </c>
      <c r="K210" s="31">
        <v>444.4</v>
      </c>
      <c r="L210" s="31">
        <v>429.25</v>
      </c>
      <c r="M210" s="31">
        <v>109.2298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15.95</v>
      </c>
      <c r="D211" s="36">
        <v>15.903333333333334</v>
      </c>
      <c r="E211" s="36">
        <v>15.766666666666669</v>
      </c>
      <c r="F211" s="36">
        <v>15.583333333333336</v>
      </c>
      <c r="G211" s="36">
        <v>15.446666666666671</v>
      </c>
      <c r="H211" s="36">
        <v>16.086666666666666</v>
      </c>
      <c r="I211" s="36">
        <v>16.223333333333336</v>
      </c>
      <c r="J211" s="36">
        <v>16.406666666666666</v>
      </c>
      <c r="K211" s="31">
        <v>16.04</v>
      </c>
      <c r="L211" s="31">
        <v>15.72</v>
      </c>
      <c r="M211" s="31">
        <v>2652.6460200000001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1607.7</v>
      </c>
      <c r="D212" s="36">
        <v>1589.1499999999999</v>
      </c>
      <c r="E212" s="36">
        <v>1566.5999999999997</v>
      </c>
      <c r="F212" s="36">
        <v>1525.4999999999998</v>
      </c>
      <c r="G212" s="36">
        <v>1502.9499999999996</v>
      </c>
      <c r="H212" s="36">
        <v>1630.2499999999998</v>
      </c>
      <c r="I212" s="36">
        <v>1652.8</v>
      </c>
      <c r="J212" s="36">
        <v>1693.8999999999999</v>
      </c>
      <c r="K212" s="31">
        <v>1611.7</v>
      </c>
      <c r="L212" s="31">
        <v>1548.05</v>
      </c>
      <c r="M212" s="31">
        <v>52.513060000000003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519.75</v>
      </c>
      <c r="D213" s="36">
        <v>518.88333333333333</v>
      </c>
      <c r="E213" s="36">
        <v>514.56666666666661</v>
      </c>
      <c r="F213" s="36">
        <v>509.38333333333333</v>
      </c>
      <c r="G213" s="36">
        <v>505.06666666666661</v>
      </c>
      <c r="H213" s="36">
        <v>524.06666666666661</v>
      </c>
      <c r="I213" s="36">
        <v>528.38333333333344</v>
      </c>
      <c r="J213" s="36">
        <v>533.56666666666661</v>
      </c>
      <c r="K213" s="31">
        <v>523.20000000000005</v>
      </c>
      <c r="L213" s="31">
        <v>513.70000000000005</v>
      </c>
      <c r="M213" s="31">
        <v>57.332810000000002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24.45</v>
      </c>
      <c r="D214" s="36">
        <v>24.546666666666667</v>
      </c>
      <c r="E214" s="36">
        <v>24.153333333333332</v>
      </c>
      <c r="F214" s="36">
        <v>23.856666666666666</v>
      </c>
      <c r="G214" s="36">
        <v>23.463333333333331</v>
      </c>
      <c r="H214" s="36">
        <v>24.843333333333334</v>
      </c>
      <c r="I214" s="36">
        <v>25.236666666666665</v>
      </c>
      <c r="J214" s="36">
        <v>25.533333333333335</v>
      </c>
      <c r="K214" s="31">
        <v>24.94</v>
      </c>
      <c r="L214" s="31">
        <v>24.25</v>
      </c>
      <c r="M214" s="31">
        <v>1311.0242599999999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135.08000000000001</v>
      </c>
      <c r="D215" s="36">
        <v>135.32333333333335</v>
      </c>
      <c r="E215" s="36">
        <v>134.15666666666669</v>
      </c>
      <c r="F215" s="36">
        <v>133.23333333333335</v>
      </c>
      <c r="G215" s="36">
        <v>132.06666666666669</v>
      </c>
      <c r="H215" s="36">
        <v>136.2466666666667</v>
      </c>
      <c r="I215" s="36">
        <v>137.41333333333338</v>
      </c>
      <c r="J215" s="36">
        <v>138.3366666666667</v>
      </c>
      <c r="K215" s="31">
        <v>136.49</v>
      </c>
      <c r="L215" s="31">
        <v>134.4</v>
      </c>
      <c r="M215" s="31">
        <v>95.620940000000004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262.17</v>
      </c>
      <c r="D216" s="36">
        <v>268.02333333333331</v>
      </c>
      <c r="E216" s="36">
        <v>255.14666666666665</v>
      </c>
      <c r="F216" s="36">
        <v>248.12333333333333</v>
      </c>
      <c r="G216" s="36">
        <v>235.24666666666667</v>
      </c>
      <c r="H216" s="36">
        <v>275.04666666666662</v>
      </c>
      <c r="I216" s="36">
        <v>287.92333333333329</v>
      </c>
      <c r="J216" s="36">
        <v>294.9466666666666</v>
      </c>
      <c r="K216" s="31">
        <v>280.89999999999998</v>
      </c>
      <c r="L216" s="31">
        <v>261</v>
      </c>
      <c r="M216" s="31">
        <v>804.35895000000005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1184.95</v>
      </c>
      <c r="D217" s="36">
        <v>1186.9833333333333</v>
      </c>
      <c r="E217" s="36">
        <v>1176.0166666666667</v>
      </c>
      <c r="F217" s="36">
        <v>1167.0833333333333</v>
      </c>
      <c r="G217" s="36">
        <v>1156.1166666666666</v>
      </c>
      <c r="H217" s="36">
        <v>1195.9166666666667</v>
      </c>
      <c r="I217" s="36">
        <v>1206.8833333333334</v>
      </c>
      <c r="J217" s="36">
        <v>1215.8166666666668</v>
      </c>
      <c r="K217" s="31">
        <v>1197.95</v>
      </c>
      <c r="L217" s="31">
        <v>1178.05</v>
      </c>
      <c r="M217" s="31">
        <v>19.61205</v>
      </c>
      <c r="N217" s="1"/>
      <c r="O217" s="1"/>
    </row>
    <row r="218" spans="1:15" ht="12.75" customHeight="1">
      <c r="A218" s="54"/>
      <c r="B218" s="191"/>
      <c r="C218" s="273"/>
      <c r="D218" s="273"/>
      <c r="E218" s="273"/>
      <c r="F218" s="273"/>
      <c r="G218" s="273"/>
      <c r="H218" s="273"/>
      <c r="I218" s="273"/>
      <c r="J218" s="273"/>
      <c r="K218" s="273"/>
      <c r="L218" s="274"/>
      <c r="M218" s="191"/>
      <c r="N218" s="191"/>
      <c r="O218" s="191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30"/>
      <c r="B1" s="33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45524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4" t="s">
        <v>16</v>
      </c>
      <c r="B9" s="326" t="s">
        <v>18</v>
      </c>
      <c r="C9" s="329" t="s">
        <v>20</v>
      </c>
      <c r="D9" s="329" t="s">
        <v>21</v>
      </c>
      <c r="E9" s="321" t="s">
        <v>22</v>
      </c>
      <c r="F9" s="322"/>
      <c r="G9" s="323"/>
      <c r="H9" s="321" t="s">
        <v>23</v>
      </c>
      <c r="I9" s="322"/>
      <c r="J9" s="323"/>
      <c r="K9" s="26"/>
      <c r="L9" s="27"/>
      <c r="M9" s="48"/>
      <c r="N9" s="1"/>
      <c r="O9" s="1"/>
    </row>
    <row r="10" spans="1:15" ht="42.75" customHeight="1">
      <c r="A10" s="325"/>
      <c r="B10" s="328"/>
      <c r="C10" s="328"/>
      <c r="D10" s="32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1098.05</v>
      </c>
      <c r="D11" s="36">
        <v>1092.1000000000001</v>
      </c>
      <c r="E11" s="36">
        <v>1084.2000000000003</v>
      </c>
      <c r="F11" s="36">
        <v>1070.3500000000001</v>
      </c>
      <c r="G11" s="36">
        <v>1062.4500000000003</v>
      </c>
      <c r="H11" s="36">
        <v>1105.9500000000003</v>
      </c>
      <c r="I11" s="36">
        <v>1113.8500000000004</v>
      </c>
      <c r="J11" s="36">
        <v>1127.7000000000003</v>
      </c>
      <c r="K11" s="31">
        <v>1100</v>
      </c>
      <c r="L11" s="31">
        <v>1078.25</v>
      </c>
      <c r="M11" s="31">
        <v>8.4035299999999999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35426.449999999997</v>
      </c>
      <c r="D12" s="36">
        <v>35665.5</v>
      </c>
      <c r="E12" s="36">
        <v>34971</v>
      </c>
      <c r="F12" s="36">
        <v>34515.550000000003</v>
      </c>
      <c r="G12" s="36">
        <v>33821.050000000003</v>
      </c>
      <c r="H12" s="36">
        <v>36120.949999999997</v>
      </c>
      <c r="I12" s="36">
        <v>36815.449999999997</v>
      </c>
      <c r="J12" s="36">
        <v>37270.899999999994</v>
      </c>
      <c r="K12" s="31">
        <v>36360</v>
      </c>
      <c r="L12" s="31">
        <v>35210.050000000003</v>
      </c>
      <c r="M12" s="31">
        <v>5.8340000000000003E-2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7822.6</v>
      </c>
      <c r="D13" s="36">
        <v>7871.9833333333336</v>
      </c>
      <c r="E13" s="36">
        <v>7759.5666666666675</v>
      </c>
      <c r="F13" s="36">
        <v>7696.5333333333338</v>
      </c>
      <c r="G13" s="36">
        <v>7584.1166666666677</v>
      </c>
      <c r="H13" s="36">
        <v>7935.0166666666673</v>
      </c>
      <c r="I13" s="36">
        <v>8047.4333333333334</v>
      </c>
      <c r="J13" s="36">
        <v>8110.4666666666672</v>
      </c>
      <c r="K13" s="31">
        <v>7984.4</v>
      </c>
      <c r="L13" s="31">
        <v>7808.95</v>
      </c>
      <c r="M13" s="31">
        <v>1.40445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2347.4499999999998</v>
      </c>
      <c r="D14" s="36">
        <v>2343.7999999999997</v>
      </c>
      <c r="E14" s="36">
        <v>2332.6499999999996</v>
      </c>
      <c r="F14" s="36">
        <v>2317.85</v>
      </c>
      <c r="G14" s="36">
        <v>2306.6999999999998</v>
      </c>
      <c r="H14" s="36">
        <v>2358.5999999999995</v>
      </c>
      <c r="I14" s="36">
        <v>2369.75</v>
      </c>
      <c r="J14" s="36">
        <v>2384.5499999999993</v>
      </c>
      <c r="K14" s="31">
        <v>2354.9499999999998</v>
      </c>
      <c r="L14" s="31">
        <v>2329</v>
      </c>
      <c r="M14" s="31">
        <v>1.7048000000000001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4595.8999999999996</v>
      </c>
      <c r="D15" s="36">
        <v>4604.3</v>
      </c>
      <c r="E15" s="36">
        <v>4567.3500000000004</v>
      </c>
      <c r="F15" s="36">
        <v>4538.8</v>
      </c>
      <c r="G15" s="36">
        <v>4501.8500000000004</v>
      </c>
      <c r="H15" s="36">
        <v>4632.8500000000004</v>
      </c>
      <c r="I15" s="36">
        <v>4669.7999999999993</v>
      </c>
      <c r="J15" s="36">
        <v>4698.3500000000004</v>
      </c>
      <c r="K15" s="31">
        <v>4641.25</v>
      </c>
      <c r="L15" s="31">
        <v>4575.75</v>
      </c>
      <c r="M15" s="31">
        <v>0.52405000000000002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1357</v>
      </c>
      <c r="D16" s="36">
        <v>1372.1833333333334</v>
      </c>
      <c r="E16" s="36">
        <v>1336.8166666666668</v>
      </c>
      <c r="F16" s="36">
        <v>1316.6333333333334</v>
      </c>
      <c r="G16" s="36">
        <v>1281.2666666666669</v>
      </c>
      <c r="H16" s="36">
        <v>1392.3666666666668</v>
      </c>
      <c r="I16" s="36">
        <v>1427.7333333333336</v>
      </c>
      <c r="J16" s="36">
        <v>1447.9166666666667</v>
      </c>
      <c r="K16" s="31">
        <v>1407.55</v>
      </c>
      <c r="L16" s="31">
        <v>1352</v>
      </c>
      <c r="M16" s="31">
        <v>10.03809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615.25</v>
      </c>
      <c r="D17" s="36">
        <v>615.93333333333328</v>
      </c>
      <c r="E17" s="36">
        <v>609.31666666666661</v>
      </c>
      <c r="F17" s="36">
        <v>603.38333333333333</v>
      </c>
      <c r="G17" s="36">
        <v>596.76666666666665</v>
      </c>
      <c r="H17" s="36">
        <v>621.86666666666656</v>
      </c>
      <c r="I17" s="36">
        <v>628.48333333333312</v>
      </c>
      <c r="J17" s="36">
        <v>634.41666666666652</v>
      </c>
      <c r="K17" s="31">
        <v>622.54999999999995</v>
      </c>
      <c r="L17" s="31">
        <v>610</v>
      </c>
      <c r="M17" s="31">
        <v>22.732320000000001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617.5</v>
      </c>
      <c r="D18" s="36">
        <v>615.4666666666667</v>
      </c>
      <c r="E18" s="36">
        <v>606.03333333333342</v>
      </c>
      <c r="F18" s="36">
        <v>594.56666666666672</v>
      </c>
      <c r="G18" s="36">
        <v>585.13333333333344</v>
      </c>
      <c r="H18" s="36">
        <v>626.93333333333339</v>
      </c>
      <c r="I18" s="36">
        <v>636.36666666666679</v>
      </c>
      <c r="J18" s="36">
        <v>647.83333333333337</v>
      </c>
      <c r="K18" s="31">
        <v>624.9</v>
      </c>
      <c r="L18" s="31">
        <v>604</v>
      </c>
      <c r="M18" s="31">
        <v>26.7027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1661.85</v>
      </c>
      <c r="D19" s="36">
        <v>1671.8500000000001</v>
      </c>
      <c r="E19" s="36">
        <v>1641.7500000000002</v>
      </c>
      <c r="F19" s="36">
        <v>1621.65</v>
      </c>
      <c r="G19" s="36">
        <v>1591.5500000000002</v>
      </c>
      <c r="H19" s="36">
        <v>1691.9500000000003</v>
      </c>
      <c r="I19" s="36">
        <v>1722.0500000000002</v>
      </c>
      <c r="J19" s="36">
        <v>1742.1500000000003</v>
      </c>
      <c r="K19" s="31">
        <v>1701.95</v>
      </c>
      <c r="L19" s="31">
        <v>1651.75</v>
      </c>
      <c r="M19" s="31">
        <v>1.8768199999999999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28098.6</v>
      </c>
      <c r="D20" s="36">
        <v>28004.183333333334</v>
      </c>
      <c r="E20" s="36">
        <v>27738.416666666668</v>
      </c>
      <c r="F20" s="36">
        <v>27378.233333333334</v>
      </c>
      <c r="G20" s="36">
        <v>27112.466666666667</v>
      </c>
      <c r="H20" s="36">
        <v>28364.366666666669</v>
      </c>
      <c r="I20" s="36">
        <v>28630.133333333331</v>
      </c>
      <c r="J20" s="36">
        <v>28990.316666666669</v>
      </c>
      <c r="K20" s="31">
        <v>28269.95</v>
      </c>
      <c r="L20" s="31">
        <v>27644</v>
      </c>
      <c r="M20" s="31">
        <v>0.12331</v>
      </c>
      <c r="N20" s="1"/>
      <c r="O20" s="1"/>
    </row>
    <row r="21" spans="1:15" ht="12" customHeight="1">
      <c r="A21" s="33">
        <v>11</v>
      </c>
      <c r="B21" s="53" t="s">
        <v>781</v>
      </c>
      <c r="C21" s="31">
        <v>1310.9</v>
      </c>
      <c r="D21" s="36">
        <v>1302.6333333333334</v>
      </c>
      <c r="E21" s="36">
        <v>1282.2666666666669</v>
      </c>
      <c r="F21" s="36">
        <v>1253.6333333333334</v>
      </c>
      <c r="G21" s="36">
        <v>1233.2666666666669</v>
      </c>
      <c r="H21" s="36">
        <v>1331.2666666666669</v>
      </c>
      <c r="I21" s="36">
        <v>1351.6333333333332</v>
      </c>
      <c r="J21" s="36">
        <v>1380.2666666666669</v>
      </c>
      <c r="K21" s="31">
        <v>1323</v>
      </c>
      <c r="L21" s="31">
        <v>1274</v>
      </c>
      <c r="M21" s="31">
        <v>5.59816</v>
      </c>
      <c r="N21" s="1"/>
      <c r="O21" s="1"/>
    </row>
    <row r="22" spans="1:15" ht="12" customHeight="1">
      <c r="A22" s="33">
        <v>12</v>
      </c>
      <c r="B22" s="53" t="s">
        <v>821</v>
      </c>
      <c r="C22" s="31">
        <v>1092.55</v>
      </c>
      <c r="D22" s="36">
        <v>1098.0833333333333</v>
      </c>
      <c r="E22" s="36">
        <v>1084.2666666666664</v>
      </c>
      <c r="F22" s="36">
        <v>1075.9833333333331</v>
      </c>
      <c r="G22" s="36">
        <v>1062.1666666666663</v>
      </c>
      <c r="H22" s="36">
        <v>1106.3666666666666</v>
      </c>
      <c r="I22" s="36">
        <v>1120.1833333333336</v>
      </c>
      <c r="J22" s="36">
        <v>1128.4666666666667</v>
      </c>
      <c r="K22" s="31">
        <v>1111.9000000000001</v>
      </c>
      <c r="L22" s="31">
        <v>1089.8</v>
      </c>
      <c r="M22" s="31">
        <v>17.821020000000001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3102.55</v>
      </c>
      <c r="D23" s="36">
        <v>3109.9333333333329</v>
      </c>
      <c r="E23" s="36">
        <v>3085.5666666666657</v>
      </c>
      <c r="F23" s="36">
        <v>3068.5833333333326</v>
      </c>
      <c r="G23" s="36">
        <v>3044.2166666666653</v>
      </c>
      <c r="H23" s="36">
        <v>3126.9166666666661</v>
      </c>
      <c r="I23" s="36">
        <v>3151.2833333333338</v>
      </c>
      <c r="J23" s="36">
        <v>3168.2666666666664</v>
      </c>
      <c r="K23" s="31">
        <v>3134.3</v>
      </c>
      <c r="L23" s="31">
        <v>3092.95</v>
      </c>
      <c r="M23" s="31">
        <v>5.5726500000000003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1898</v>
      </c>
      <c r="D24" s="36">
        <v>1872.7</v>
      </c>
      <c r="E24" s="36">
        <v>1835.5</v>
      </c>
      <c r="F24" s="36">
        <v>1773</v>
      </c>
      <c r="G24" s="36">
        <v>1735.8</v>
      </c>
      <c r="H24" s="36">
        <v>1935.2</v>
      </c>
      <c r="I24" s="36">
        <v>1972.4000000000003</v>
      </c>
      <c r="J24" s="36">
        <v>2034.9</v>
      </c>
      <c r="K24" s="31">
        <v>1909.9</v>
      </c>
      <c r="L24" s="31">
        <v>1810.2</v>
      </c>
      <c r="M24" s="31">
        <v>17.459980000000002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1496.45</v>
      </c>
      <c r="D25" s="36">
        <v>1497.8166666666666</v>
      </c>
      <c r="E25" s="36">
        <v>1488.6333333333332</v>
      </c>
      <c r="F25" s="36">
        <v>1480.8166666666666</v>
      </c>
      <c r="G25" s="36">
        <v>1471.6333333333332</v>
      </c>
      <c r="H25" s="36">
        <v>1505.6333333333332</v>
      </c>
      <c r="I25" s="36">
        <v>1514.8166666666666</v>
      </c>
      <c r="J25" s="36">
        <v>1522.6333333333332</v>
      </c>
      <c r="K25" s="31">
        <v>1507</v>
      </c>
      <c r="L25" s="31">
        <v>1490</v>
      </c>
      <c r="M25" s="31">
        <v>13.433870000000001</v>
      </c>
      <c r="N25" s="1"/>
      <c r="O25" s="1"/>
    </row>
    <row r="26" spans="1:15" ht="12.75" customHeight="1">
      <c r="A26" s="33">
        <v>16</v>
      </c>
      <c r="B26" s="53" t="s">
        <v>788</v>
      </c>
      <c r="C26" s="31">
        <v>697</v>
      </c>
      <c r="D26" s="36">
        <v>698.91666666666663</v>
      </c>
      <c r="E26" s="36">
        <v>691.08333333333326</v>
      </c>
      <c r="F26" s="36">
        <v>685.16666666666663</v>
      </c>
      <c r="G26" s="36">
        <v>677.33333333333326</v>
      </c>
      <c r="H26" s="36">
        <v>704.83333333333326</v>
      </c>
      <c r="I26" s="36">
        <v>712.66666666666652</v>
      </c>
      <c r="J26" s="36">
        <v>718.58333333333326</v>
      </c>
      <c r="K26" s="31">
        <v>706.75</v>
      </c>
      <c r="L26" s="31">
        <v>693</v>
      </c>
      <c r="M26" s="31">
        <v>163.69504000000001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856.35</v>
      </c>
      <c r="D27" s="36">
        <v>854.4</v>
      </c>
      <c r="E27" s="36">
        <v>848</v>
      </c>
      <c r="F27" s="36">
        <v>839.65</v>
      </c>
      <c r="G27" s="36">
        <v>833.25</v>
      </c>
      <c r="H27" s="36">
        <v>862.75</v>
      </c>
      <c r="I27" s="36">
        <v>869.14999999999986</v>
      </c>
      <c r="J27" s="36">
        <v>877.5</v>
      </c>
      <c r="K27" s="31">
        <v>860.8</v>
      </c>
      <c r="L27" s="31">
        <v>846.05</v>
      </c>
      <c r="M27" s="31">
        <v>49.510150000000003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359.8</v>
      </c>
      <c r="D28" s="36">
        <v>362.45</v>
      </c>
      <c r="E28" s="36">
        <v>355.9</v>
      </c>
      <c r="F28" s="36">
        <v>352</v>
      </c>
      <c r="G28" s="36">
        <v>345.45</v>
      </c>
      <c r="H28" s="36">
        <v>366.34999999999997</v>
      </c>
      <c r="I28" s="36">
        <v>372.90000000000003</v>
      </c>
      <c r="J28" s="36">
        <v>376.79999999999995</v>
      </c>
      <c r="K28" s="31">
        <v>369</v>
      </c>
      <c r="L28" s="31">
        <v>358.55</v>
      </c>
      <c r="M28" s="31">
        <v>24.4529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213</v>
      </c>
      <c r="D29" s="36">
        <v>214.26333333333332</v>
      </c>
      <c r="E29" s="36">
        <v>210.65666666666664</v>
      </c>
      <c r="F29" s="36">
        <v>208.3133333333333</v>
      </c>
      <c r="G29" s="36">
        <v>204.70666666666662</v>
      </c>
      <c r="H29" s="36">
        <v>216.60666666666665</v>
      </c>
      <c r="I29" s="36">
        <v>220.21333333333334</v>
      </c>
      <c r="J29" s="36">
        <v>222.55666666666667</v>
      </c>
      <c r="K29" s="31">
        <v>217.87</v>
      </c>
      <c r="L29" s="31">
        <v>211.92</v>
      </c>
      <c r="M29" s="31">
        <v>57.025350000000003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320.25</v>
      </c>
      <c r="D30" s="36">
        <v>320.63333333333338</v>
      </c>
      <c r="E30" s="36">
        <v>317.41666666666674</v>
      </c>
      <c r="F30" s="36">
        <v>314.58333333333337</v>
      </c>
      <c r="G30" s="36">
        <v>311.36666666666673</v>
      </c>
      <c r="H30" s="36">
        <v>323.46666666666675</v>
      </c>
      <c r="I30" s="36">
        <v>326.68333333333334</v>
      </c>
      <c r="J30" s="36">
        <v>329.51666666666677</v>
      </c>
      <c r="K30" s="31">
        <v>323.85000000000002</v>
      </c>
      <c r="L30" s="31">
        <v>317.8</v>
      </c>
      <c r="M30" s="31">
        <v>18.044560000000001</v>
      </c>
      <c r="N30" s="1"/>
      <c r="O30" s="1"/>
    </row>
    <row r="31" spans="1:15" ht="12.75" customHeight="1">
      <c r="A31" s="33">
        <v>21</v>
      </c>
      <c r="B31" s="53" t="s">
        <v>882</v>
      </c>
      <c r="C31" s="31">
        <v>780.45</v>
      </c>
      <c r="D31" s="36">
        <v>771.88333333333333</v>
      </c>
      <c r="E31" s="36">
        <v>760.76666666666665</v>
      </c>
      <c r="F31" s="36">
        <v>741.08333333333337</v>
      </c>
      <c r="G31" s="36">
        <v>729.9666666666667</v>
      </c>
      <c r="H31" s="36">
        <v>791.56666666666661</v>
      </c>
      <c r="I31" s="36">
        <v>802.68333333333317</v>
      </c>
      <c r="J31" s="36">
        <v>822.36666666666656</v>
      </c>
      <c r="K31" s="31">
        <v>783</v>
      </c>
      <c r="L31" s="31">
        <v>752.2</v>
      </c>
      <c r="M31" s="31">
        <v>1.8140000000000001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906.85</v>
      </c>
      <c r="D32" s="36">
        <v>905.61666666666667</v>
      </c>
      <c r="E32" s="36">
        <v>898.23333333333335</v>
      </c>
      <c r="F32" s="36">
        <v>889.61666666666667</v>
      </c>
      <c r="G32" s="36">
        <v>882.23333333333335</v>
      </c>
      <c r="H32" s="36">
        <v>914.23333333333335</v>
      </c>
      <c r="I32" s="36">
        <v>921.61666666666679</v>
      </c>
      <c r="J32" s="36">
        <v>930.23333333333335</v>
      </c>
      <c r="K32" s="31">
        <v>913</v>
      </c>
      <c r="L32" s="31">
        <v>897</v>
      </c>
      <c r="M32" s="31">
        <v>0.29987999999999998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1575.6</v>
      </c>
      <c r="D33" s="36">
        <v>1575.7166666666665</v>
      </c>
      <c r="E33" s="36">
        <v>1552.4333333333329</v>
      </c>
      <c r="F33" s="36">
        <v>1529.2666666666664</v>
      </c>
      <c r="G33" s="36">
        <v>1505.9833333333329</v>
      </c>
      <c r="H33" s="36">
        <v>1598.883333333333</v>
      </c>
      <c r="I33" s="36">
        <v>1622.1666666666663</v>
      </c>
      <c r="J33" s="36">
        <v>1645.333333333333</v>
      </c>
      <c r="K33" s="31">
        <v>1599</v>
      </c>
      <c r="L33" s="31">
        <v>1552.55</v>
      </c>
      <c r="M33" s="31">
        <v>4.38401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2933.05</v>
      </c>
      <c r="D34" s="36">
        <v>2967</v>
      </c>
      <c r="E34" s="36">
        <v>2868.05</v>
      </c>
      <c r="F34" s="36">
        <v>2803.05</v>
      </c>
      <c r="G34" s="36">
        <v>2704.1000000000004</v>
      </c>
      <c r="H34" s="36">
        <v>3032</v>
      </c>
      <c r="I34" s="36">
        <v>3130.95</v>
      </c>
      <c r="J34" s="36">
        <v>3195.95</v>
      </c>
      <c r="K34" s="31">
        <v>3065.95</v>
      </c>
      <c r="L34" s="31">
        <v>2902</v>
      </c>
      <c r="M34" s="31">
        <v>1.5351300000000001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1070.95</v>
      </c>
      <c r="D35" s="36">
        <v>1073.25</v>
      </c>
      <c r="E35" s="36">
        <v>1056.5</v>
      </c>
      <c r="F35" s="36">
        <v>1042.05</v>
      </c>
      <c r="G35" s="36">
        <v>1025.3</v>
      </c>
      <c r="H35" s="36">
        <v>1087.7</v>
      </c>
      <c r="I35" s="36">
        <v>1104.45</v>
      </c>
      <c r="J35" s="36">
        <v>1118.9000000000001</v>
      </c>
      <c r="K35" s="31">
        <v>1090</v>
      </c>
      <c r="L35" s="31">
        <v>1058.8</v>
      </c>
      <c r="M35" s="31">
        <v>1.9350799999999999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5740.7</v>
      </c>
      <c r="D36" s="36">
        <v>5727.5666666666657</v>
      </c>
      <c r="E36" s="36">
        <v>5690.4833333333318</v>
      </c>
      <c r="F36" s="36">
        <v>5640.2666666666664</v>
      </c>
      <c r="G36" s="36">
        <v>5603.1833333333325</v>
      </c>
      <c r="H36" s="36">
        <v>5777.783333333331</v>
      </c>
      <c r="I36" s="36">
        <v>5814.866666666665</v>
      </c>
      <c r="J36" s="36">
        <v>5865.0833333333303</v>
      </c>
      <c r="K36" s="31">
        <v>5764.65</v>
      </c>
      <c r="L36" s="31">
        <v>5677.35</v>
      </c>
      <c r="M36" s="31">
        <v>2.0211700000000001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2006.4</v>
      </c>
      <c r="D37" s="36">
        <v>2008.5833333333333</v>
      </c>
      <c r="E37" s="36">
        <v>1988.8166666666666</v>
      </c>
      <c r="F37" s="36">
        <v>1971.2333333333333</v>
      </c>
      <c r="G37" s="36">
        <v>1951.4666666666667</v>
      </c>
      <c r="H37" s="36">
        <v>2026.1666666666665</v>
      </c>
      <c r="I37" s="36">
        <v>2045.9333333333334</v>
      </c>
      <c r="J37" s="36">
        <v>2063.5166666666664</v>
      </c>
      <c r="K37" s="31">
        <v>2028.35</v>
      </c>
      <c r="L37" s="31">
        <v>1991</v>
      </c>
      <c r="M37" s="31">
        <v>0.31474000000000002</v>
      </c>
      <c r="N37" s="1"/>
      <c r="O37" s="1"/>
    </row>
    <row r="38" spans="1:15" ht="12.75" customHeight="1">
      <c r="A38" s="33">
        <v>28</v>
      </c>
      <c r="B38" s="53" t="s">
        <v>736</v>
      </c>
      <c r="C38" s="31">
        <v>61.5</v>
      </c>
      <c r="D38" s="36">
        <v>61.313333333333333</v>
      </c>
      <c r="E38" s="36">
        <v>60.686666666666667</v>
      </c>
      <c r="F38" s="36">
        <v>59.873333333333335</v>
      </c>
      <c r="G38" s="36">
        <v>59.24666666666667</v>
      </c>
      <c r="H38" s="36">
        <v>62.126666666666665</v>
      </c>
      <c r="I38" s="36">
        <v>62.75333333333333</v>
      </c>
      <c r="J38" s="36">
        <v>63.566666666666663</v>
      </c>
      <c r="K38" s="31">
        <v>61.94</v>
      </c>
      <c r="L38" s="31">
        <v>60.5</v>
      </c>
      <c r="M38" s="31">
        <v>16.001860000000001</v>
      </c>
      <c r="N38" s="1"/>
      <c r="O38" s="1"/>
    </row>
    <row r="39" spans="1:15" ht="12.75" customHeight="1">
      <c r="A39" s="33">
        <v>29</v>
      </c>
      <c r="B39" s="53" t="s">
        <v>822</v>
      </c>
      <c r="C39" s="31">
        <v>25.29</v>
      </c>
      <c r="D39" s="36">
        <v>25.353333333333335</v>
      </c>
      <c r="E39" s="36">
        <v>25.076666666666672</v>
      </c>
      <c r="F39" s="36">
        <v>24.863333333333337</v>
      </c>
      <c r="G39" s="36">
        <v>24.586666666666673</v>
      </c>
      <c r="H39" s="36">
        <v>25.56666666666667</v>
      </c>
      <c r="I39" s="36">
        <v>25.843333333333334</v>
      </c>
      <c r="J39" s="36">
        <v>26.056666666666668</v>
      </c>
      <c r="K39" s="31">
        <v>25.63</v>
      </c>
      <c r="L39" s="31">
        <v>25.14</v>
      </c>
      <c r="M39" s="31">
        <v>75.336960000000005</v>
      </c>
      <c r="N39" s="1"/>
      <c r="O39" s="1"/>
    </row>
    <row r="40" spans="1:15" ht="12.75" customHeight="1">
      <c r="A40" s="33">
        <v>30</v>
      </c>
      <c r="B40" s="53" t="s">
        <v>811</v>
      </c>
      <c r="C40" s="31">
        <v>1556.3</v>
      </c>
      <c r="D40" s="36">
        <v>1560.4333333333332</v>
      </c>
      <c r="E40" s="36">
        <v>1541.0166666666664</v>
      </c>
      <c r="F40" s="36">
        <v>1525.7333333333333</v>
      </c>
      <c r="G40" s="36">
        <v>1506.3166666666666</v>
      </c>
      <c r="H40" s="36">
        <v>1575.7166666666662</v>
      </c>
      <c r="I40" s="36">
        <v>1595.1333333333328</v>
      </c>
      <c r="J40" s="36">
        <v>1610.4166666666661</v>
      </c>
      <c r="K40" s="31">
        <v>1579.85</v>
      </c>
      <c r="L40" s="31">
        <v>1545.15</v>
      </c>
      <c r="M40" s="31">
        <v>3.60432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4189.95</v>
      </c>
      <c r="D41" s="36">
        <v>4167.55</v>
      </c>
      <c r="E41" s="36">
        <v>4120.1000000000004</v>
      </c>
      <c r="F41" s="36">
        <v>4050.25</v>
      </c>
      <c r="G41" s="36">
        <v>4002.8</v>
      </c>
      <c r="H41" s="36">
        <v>4237.4000000000005</v>
      </c>
      <c r="I41" s="36">
        <v>4284.8499999999995</v>
      </c>
      <c r="J41" s="36">
        <v>4354.7000000000007</v>
      </c>
      <c r="K41" s="31">
        <v>4215</v>
      </c>
      <c r="L41" s="31">
        <v>4097.7</v>
      </c>
      <c r="M41" s="31">
        <v>1.7110700000000001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633.70000000000005</v>
      </c>
      <c r="D42" s="36">
        <v>636.51666666666665</v>
      </c>
      <c r="E42" s="36">
        <v>629.38333333333333</v>
      </c>
      <c r="F42" s="36">
        <v>625.06666666666672</v>
      </c>
      <c r="G42" s="36">
        <v>617.93333333333339</v>
      </c>
      <c r="H42" s="36">
        <v>640.83333333333326</v>
      </c>
      <c r="I42" s="36">
        <v>647.96666666666647</v>
      </c>
      <c r="J42" s="36">
        <v>652.28333333333319</v>
      </c>
      <c r="K42" s="31">
        <v>643.65</v>
      </c>
      <c r="L42" s="31">
        <v>632.20000000000005</v>
      </c>
      <c r="M42" s="31">
        <v>9.3849199999999993</v>
      </c>
      <c r="N42" s="1"/>
      <c r="O42" s="1"/>
    </row>
    <row r="43" spans="1:15" ht="12.75" customHeight="1">
      <c r="A43" s="33">
        <v>33</v>
      </c>
      <c r="B43" s="53" t="s">
        <v>848</v>
      </c>
      <c r="C43" s="31">
        <v>3597.8</v>
      </c>
      <c r="D43" s="36">
        <v>3605.9333333333329</v>
      </c>
      <c r="E43" s="36">
        <v>3579.8666666666659</v>
      </c>
      <c r="F43" s="36">
        <v>3561.9333333333329</v>
      </c>
      <c r="G43" s="36">
        <v>3535.8666666666659</v>
      </c>
      <c r="H43" s="36">
        <v>3623.8666666666659</v>
      </c>
      <c r="I43" s="36">
        <v>3649.9333333333325</v>
      </c>
      <c r="J43" s="36">
        <v>3667.8666666666659</v>
      </c>
      <c r="K43" s="31">
        <v>3632</v>
      </c>
      <c r="L43" s="31">
        <v>3588</v>
      </c>
      <c r="M43" s="31">
        <v>0.13816999999999999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2341.1999999999998</v>
      </c>
      <c r="D44" s="36">
        <v>2298.7999999999997</v>
      </c>
      <c r="E44" s="36">
        <v>2217.6499999999996</v>
      </c>
      <c r="F44" s="36">
        <v>2094.1</v>
      </c>
      <c r="G44" s="36">
        <v>2012.9499999999998</v>
      </c>
      <c r="H44" s="36">
        <v>2422.3499999999995</v>
      </c>
      <c r="I44" s="36">
        <v>2503.5</v>
      </c>
      <c r="J44" s="36">
        <v>2627.0499999999993</v>
      </c>
      <c r="K44" s="31">
        <v>2379.9499999999998</v>
      </c>
      <c r="L44" s="31">
        <v>2175.25</v>
      </c>
      <c r="M44" s="31">
        <v>41.875720000000001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802.5</v>
      </c>
      <c r="D45" s="36">
        <v>804.06666666666661</v>
      </c>
      <c r="E45" s="36">
        <v>798.18333333333317</v>
      </c>
      <c r="F45" s="36">
        <v>793.86666666666656</v>
      </c>
      <c r="G45" s="36">
        <v>787.98333333333312</v>
      </c>
      <c r="H45" s="36">
        <v>808.38333333333321</v>
      </c>
      <c r="I45" s="36">
        <v>814.26666666666665</v>
      </c>
      <c r="J45" s="36">
        <v>818.58333333333326</v>
      </c>
      <c r="K45" s="31">
        <v>809.95</v>
      </c>
      <c r="L45" s="31">
        <v>799.75</v>
      </c>
      <c r="M45" s="31">
        <v>0.80991000000000002</v>
      </c>
      <c r="N45" s="1"/>
      <c r="O45" s="1"/>
    </row>
    <row r="46" spans="1:15" ht="12.75" customHeight="1">
      <c r="A46" s="33">
        <v>36</v>
      </c>
      <c r="B46" s="53" t="s">
        <v>790</v>
      </c>
      <c r="C46" s="31">
        <v>8348.85</v>
      </c>
      <c r="D46" s="36">
        <v>8395</v>
      </c>
      <c r="E46" s="36">
        <v>8264</v>
      </c>
      <c r="F46" s="36">
        <v>8179.15</v>
      </c>
      <c r="G46" s="36">
        <v>8048.15</v>
      </c>
      <c r="H46" s="36">
        <v>8479.85</v>
      </c>
      <c r="I46" s="36">
        <v>8610.85</v>
      </c>
      <c r="J46" s="36">
        <v>8695.7000000000007</v>
      </c>
      <c r="K46" s="31">
        <v>8526</v>
      </c>
      <c r="L46" s="31">
        <v>8310.15</v>
      </c>
      <c r="M46" s="31">
        <v>0.43065999999999999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6724.9</v>
      </c>
      <c r="D47" s="36">
        <v>6682.2833333333328</v>
      </c>
      <c r="E47" s="36">
        <v>6607.6666666666661</v>
      </c>
      <c r="F47" s="36">
        <v>6490.4333333333334</v>
      </c>
      <c r="G47" s="36">
        <v>6415.8166666666666</v>
      </c>
      <c r="H47" s="36">
        <v>6799.5166666666655</v>
      </c>
      <c r="I47" s="36">
        <v>6874.1333333333323</v>
      </c>
      <c r="J47" s="36">
        <v>6991.366666666665</v>
      </c>
      <c r="K47" s="31">
        <v>6756.9</v>
      </c>
      <c r="L47" s="31">
        <v>6565.05</v>
      </c>
      <c r="M47" s="31">
        <v>3.9822500000000001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483</v>
      </c>
      <c r="D48" s="36">
        <v>484.66666666666669</v>
      </c>
      <c r="E48" s="36">
        <v>480.53333333333336</v>
      </c>
      <c r="F48" s="36">
        <v>478.06666666666666</v>
      </c>
      <c r="G48" s="36">
        <v>473.93333333333334</v>
      </c>
      <c r="H48" s="36">
        <v>487.13333333333338</v>
      </c>
      <c r="I48" s="36">
        <v>491.26666666666671</v>
      </c>
      <c r="J48" s="36">
        <v>493.73333333333341</v>
      </c>
      <c r="K48" s="31">
        <v>488.8</v>
      </c>
      <c r="L48" s="31">
        <v>482.2</v>
      </c>
      <c r="M48" s="31">
        <v>12.620329999999999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304.89999999999998</v>
      </c>
      <c r="D49" s="36">
        <v>305.84999999999997</v>
      </c>
      <c r="E49" s="36">
        <v>302.54999999999995</v>
      </c>
      <c r="F49" s="36">
        <v>300.2</v>
      </c>
      <c r="G49" s="36">
        <v>296.89999999999998</v>
      </c>
      <c r="H49" s="36">
        <v>308.19999999999993</v>
      </c>
      <c r="I49" s="36">
        <v>311.5</v>
      </c>
      <c r="J49" s="36">
        <v>313.84999999999991</v>
      </c>
      <c r="K49" s="31">
        <v>309.14999999999998</v>
      </c>
      <c r="L49" s="31">
        <v>303.5</v>
      </c>
      <c r="M49" s="31">
        <v>4.14696</v>
      </c>
      <c r="N49" s="1"/>
      <c r="O49" s="1"/>
    </row>
    <row r="50" spans="1:15" ht="12.75" customHeight="1">
      <c r="A50" s="33">
        <v>40</v>
      </c>
      <c r="B50" s="53" t="s">
        <v>789</v>
      </c>
      <c r="C50" s="31">
        <v>766.8</v>
      </c>
      <c r="D50" s="36">
        <v>761.25</v>
      </c>
      <c r="E50" s="36">
        <v>753</v>
      </c>
      <c r="F50" s="36">
        <v>739.2</v>
      </c>
      <c r="G50" s="36">
        <v>730.95</v>
      </c>
      <c r="H50" s="36">
        <v>775.05</v>
      </c>
      <c r="I50" s="36">
        <v>783.3</v>
      </c>
      <c r="J50" s="36">
        <v>797.09999999999991</v>
      </c>
      <c r="K50" s="31">
        <v>769.5</v>
      </c>
      <c r="L50" s="31">
        <v>747.45</v>
      </c>
      <c r="M50" s="31">
        <v>5.1093400000000004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644.5</v>
      </c>
      <c r="D51" s="36">
        <v>641.5</v>
      </c>
      <c r="E51" s="36">
        <v>637</v>
      </c>
      <c r="F51" s="36">
        <v>629.5</v>
      </c>
      <c r="G51" s="36">
        <v>625</v>
      </c>
      <c r="H51" s="36">
        <v>649</v>
      </c>
      <c r="I51" s="36">
        <v>653.5</v>
      </c>
      <c r="J51" s="36">
        <v>661</v>
      </c>
      <c r="K51" s="31">
        <v>646</v>
      </c>
      <c r="L51" s="31">
        <v>634</v>
      </c>
      <c r="M51" s="31">
        <v>0.63527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257.5</v>
      </c>
      <c r="D52" s="36">
        <v>257.7833333333333</v>
      </c>
      <c r="E52" s="36">
        <v>255.41666666666663</v>
      </c>
      <c r="F52" s="36">
        <v>253.33333333333331</v>
      </c>
      <c r="G52" s="36">
        <v>250.96666666666664</v>
      </c>
      <c r="H52" s="36">
        <v>259.86666666666662</v>
      </c>
      <c r="I52" s="36">
        <v>262.23333333333329</v>
      </c>
      <c r="J52" s="36">
        <v>264.31666666666661</v>
      </c>
      <c r="K52" s="31">
        <v>260.14999999999998</v>
      </c>
      <c r="L52" s="31">
        <v>255.7</v>
      </c>
      <c r="M52" s="31">
        <v>146.23177999999999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3076.3</v>
      </c>
      <c r="D53" s="36">
        <v>3067.5</v>
      </c>
      <c r="E53" s="36">
        <v>3047.15</v>
      </c>
      <c r="F53" s="36">
        <v>3018</v>
      </c>
      <c r="G53" s="36">
        <v>2997.65</v>
      </c>
      <c r="H53" s="36">
        <v>3096.65</v>
      </c>
      <c r="I53" s="36">
        <v>3117.0000000000005</v>
      </c>
      <c r="J53" s="36">
        <v>3146.15</v>
      </c>
      <c r="K53" s="31">
        <v>3087.85</v>
      </c>
      <c r="L53" s="31">
        <v>3038.35</v>
      </c>
      <c r="M53" s="31">
        <v>5.4285800000000002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395.9</v>
      </c>
      <c r="D54" s="36">
        <v>394.18333333333334</v>
      </c>
      <c r="E54" s="36">
        <v>391.51666666666665</v>
      </c>
      <c r="F54" s="36">
        <v>387.13333333333333</v>
      </c>
      <c r="G54" s="36">
        <v>384.46666666666664</v>
      </c>
      <c r="H54" s="36">
        <v>398.56666666666666</v>
      </c>
      <c r="I54" s="36">
        <v>401.23333333333329</v>
      </c>
      <c r="J54" s="36">
        <v>405.61666666666667</v>
      </c>
      <c r="K54" s="31">
        <v>396.85</v>
      </c>
      <c r="L54" s="31">
        <v>389.8</v>
      </c>
      <c r="M54" s="31">
        <v>4.9683000000000002</v>
      </c>
      <c r="N54" s="1"/>
      <c r="O54" s="1"/>
    </row>
    <row r="55" spans="1:15" ht="12.75" customHeight="1">
      <c r="A55" s="33">
        <v>45</v>
      </c>
      <c r="B55" s="53" t="s">
        <v>849</v>
      </c>
      <c r="C55" s="31">
        <v>6625.5</v>
      </c>
      <c r="D55" s="36">
        <v>6642.3166666666657</v>
      </c>
      <c r="E55" s="36">
        <v>6579.5833333333312</v>
      </c>
      <c r="F55" s="36">
        <v>6533.6666666666652</v>
      </c>
      <c r="G55" s="36">
        <v>6470.9333333333307</v>
      </c>
      <c r="H55" s="36">
        <v>6688.2333333333318</v>
      </c>
      <c r="I55" s="36">
        <v>6750.9666666666653</v>
      </c>
      <c r="J55" s="36">
        <v>6796.8833333333323</v>
      </c>
      <c r="K55" s="31">
        <v>6705.05</v>
      </c>
      <c r="L55" s="31">
        <v>6596.4</v>
      </c>
      <c r="M55" s="31">
        <v>4.0869999999999997E-2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1882.75</v>
      </c>
      <c r="D56" s="36">
        <v>1887.8</v>
      </c>
      <c r="E56" s="36">
        <v>1865.9499999999998</v>
      </c>
      <c r="F56" s="36">
        <v>1849.1499999999999</v>
      </c>
      <c r="G56" s="36">
        <v>1827.2999999999997</v>
      </c>
      <c r="H56" s="36">
        <v>1904.6</v>
      </c>
      <c r="I56" s="36">
        <v>1926.4499999999998</v>
      </c>
      <c r="J56" s="36">
        <v>1943.25</v>
      </c>
      <c r="K56" s="31">
        <v>1909.65</v>
      </c>
      <c r="L56" s="31">
        <v>1871</v>
      </c>
      <c r="M56" s="31">
        <v>15.9384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7826</v>
      </c>
      <c r="D57" s="36">
        <v>7851.666666666667</v>
      </c>
      <c r="E57" s="36">
        <v>7754.3333333333339</v>
      </c>
      <c r="F57" s="36">
        <v>7682.666666666667</v>
      </c>
      <c r="G57" s="36">
        <v>7585.3333333333339</v>
      </c>
      <c r="H57" s="36">
        <v>7923.3333333333339</v>
      </c>
      <c r="I57" s="36">
        <v>8020.6666666666679</v>
      </c>
      <c r="J57" s="36">
        <v>8092.3333333333339</v>
      </c>
      <c r="K57" s="31">
        <v>7949</v>
      </c>
      <c r="L57" s="31">
        <v>7780</v>
      </c>
      <c r="M57" s="31">
        <v>0.20204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1519.2</v>
      </c>
      <c r="D58" s="36">
        <v>1515.3833333333334</v>
      </c>
      <c r="E58" s="36">
        <v>1494.1166666666668</v>
      </c>
      <c r="F58" s="36">
        <v>1469.0333333333333</v>
      </c>
      <c r="G58" s="36">
        <v>1447.7666666666667</v>
      </c>
      <c r="H58" s="36">
        <v>1540.4666666666669</v>
      </c>
      <c r="I58" s="36">
        <v>1561.7333333333338</v>
      </c>
      <c r="J58" s="36">
        <v>1586.8166666666671</v>
      </c>
      <c r="K58" s="31">
        <v>1536.65</v>
      </c>
      <c r="L58" s="31">
        <v>1490.3</v>
      </c>
      <c r="M58" s="31">
        <v>14.720940000000001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701.45</v>
      </c>
      <c r="D59" s="36">
        <v>707.35</v>
      </c>
      <c r="E59" s="36">
        <v>690.30000000000007</v>
      </c>
      <c r="F59" s="36">
        <v>679.15000000000009</v>
      </c>
      <c r="G59" s="36">
        <v>662.10000000000014</v>
      </c>
      <c r="H59" s="36">
        <v>718.5</v>
      </c>
      <c r="I59" s="36">
        <v>735.55</v>
      </c>
      <c r="J59" s="36">
        <v>746.69999999999993</v>
      </c>
      <c r="K59" s="31">
        <v>724.4</v>
      </c>
      <c r="L59" s="31">
        <v>696.2</v>
      </c>
      <c r="M59" s="31">
        <v>11.268700000000001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5002.7</v>
      </c>
      <c r="D60" s="36">
        <v>5010.916666666667</v>
      </c>
      <c r="E60" s="36">
        <v>4973.8333333333339</v>
      </c>
      <c r="F60" s="36">
        <v>4944.9666666666672</v>
      </c>
      <c r="G60" s="36">
        <v>4907.8833333333341</v>
      </c>
      <c r="H60" s="36">
        <v>5039.7833333333338</v>
      </c>
      <c r="I60" s="36">
        <v>5076.8666666666677</v>
      </c>
      <c r="J60" s="36">
        <v>5105.7333333333336</v>
      </c>
      <c r="K60" s="31">
        <v>5048</v>
      </c>
      <c r="L60" s="31">
        <v>4982.05</v>
      </c>
      <c r="M60" s="31">
        <v>1.7179899999999999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1153.25</v>
      </c>
      <c r="D61" s="36">
        <v>1158.25</v>
      </c>
      <c r="E61" s="36">
        <v>1145.2</v>
      </c>
      <c r="F61" s="36">
        <v>1137.1500000000001</v>
      </c>
      <c r="G61" s="36">
        <v>1124.1000000000001</v>
      </c>
      <c r="H61" s="36">
        <v>1166.3</v>
      </c>
      <c r="I61" s="36">
        <v>1179.3500000000001</v>
      </c>
      <c r="J61" s="36">
        <v>1187.3999999999999</v>
      </c>
      <c r="K61" s="31">
        <v>1171.3</v>
      </c>
      <c r="L61" s="31">
        <v>1150.2</v>
      </c>
      <c r="M61" s="31">
        <v>66.918229999999994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3839.45</v>
      </c>
      <c r="D62" s="36">
        <v>3876.25</v>
      </c>
      <c r="E62" s="36">
        <v>3766.75</v>
      </c>
      <c r="F62" s="36">
        <v>3694.05</v>
      </c>
      <c r="G62" s="36">
        <v>3584.55</v>
      </c>
      <c r="H62" s="36">
        <v>3948.95</v>
      </c>
      <c r="I62" s="36">
        <v>4058.45</v>
      </c>
      <c r="J62" s="36">
        <v>4131.1499999999996</v>
      </c>
      <c r="K62" s="31">
        <v>3985.75</v>
      </c>
      <c r="L62" s="31">
        <v>3803.55</v>
      </c>
      <c r="M62" s="31">
        <v>10.182180000000001</v>
      </c>
      <c r="N62" s="1"/>
      <c r="O62" s="1"/>
    </row>
    <row r="63" spans="1:15" ht="12.75" customHeight="1">
      <c r="A63" s="33">
        <v>53</v>
      </c>
      <c r="B63" s="53" t="s">
        <v>792</v>
      </c>
      <c r="C63" s="31">
        <v>391.7</v>
      </c>
      <c r="D63" s="36">
        <v>391.7166666666667</v>
      </c>
      <c r="E63" s="36">
        <v>383.48333333333341</v>
      </c>
      <c r="F63" s="36">
        <v>375.26666666666671</v>
      </c>
      <c r="G63" s="36">
        <v>367.03333333333342</v>
      </c>
      <c r="H63" s="36">
        <v>399.93333333333339</v>
      </c>
      <c r="I63" s="36">
        <v>408.16666666666674</v>
      </c>
      <c r="J63" s="36">
        <v>416.38333333333338</v>
      </c>
      <c r="K63" s="31">
        <v>399.95</v>
      </c>
      <c r="L63" s="31">
        <v>383.5</v>
      </c>
      <c r="M63" s="31">
        <v>67.829400000000007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2676.2</v>
      </c>
      <c r="D64" s="36">
        <v>2680.7333333333331</v>
      </c>
      <c r="E64" s="36">
        <v>2641.4666666666662</v>
      </c>
      <c r="F64" s="36">
        <v>2606.7333333333331</v>
      </c>
      <c r="G64" s="36">
        <v>2567.4666666666662</v>
      </c>
      <c r="H64" s="36">
        <v>2715.4666666666662</v>
      </c>
      <c r="I64" s="36">
        <v>2754.7333333333336</v>
      </c>
      <c r="J64" s="36">
        <v>2789.4666666666662</v>
      </c>
      <c r="K64" s="31">
        <v>2720</v>
      </c>
      <c r="L64" s="31">
        <v>2646</v>
      </c>
      <c r="M64" s="31">
        <v>7.9079699999999997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9770.65</v>
      </c>
      <c r="D65" s="36">
        <v>9824.65</v>
      </c>
      <c r="E65" s="36">
        <v>9705.2999999999993</v>
      </c>
      <c r="F65" s="36">
        <v>9639.9499999999989</v>
      </c>
      <c r="G65" s="36">
        <v>9520.5999999999985</v>
      </c>
      <c r="H65" s="36">
        <v>9890</v>
      </c>
      <c r="I65" s="36">
        <v>10009.350000000002</v>
      </c>
      <c r="J65" s="36">
        <v>10074.700000000001</v>
      </c>
      <c r="K65" s="31">
        <v>9944</v>
      </c>
      <c r="L65" s="31">
        <v>9759.2999999999993</v>
      </c>
      <c r="M65" s="31">
        <v>1.4830099999999999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6616.35</v>
      </c>
      <c r="D66" s="36">
        <v>6621.9833333333336</v>
      </c>
      <c r="E66" s="36">
        <v>6587.9666666666672</v>
      </c>
      <c r="F66" s="36">
        <v>6559.5833333333339</v>
      </c>
      <c r="G66" s="36">
        <v>6525.5666666666675</v>
      </c>
      <c r="H66" s="36">
        <v>6650.3666666666668</v>
      </c>
      <c r="I66" s="36">
        <v>6684.3833333333332</v>
      </c>
      <c r="J66" s="36">
        <v>6712.7666666666664</v>
      </c>
      <c r="K66" s="31">
        <v>6656</v>
      </c>
      <c r="L66" s="31">
        <v>6593.6</v>
      </c>
      <c r="M66" s="31">
        <v>5.2873000000000001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1551.1</v>
      </c>
      <c r="D67" s="36">
        <v>1553.3500000000001</v>
      </c>
      <c r="E67" s="36">
        <v>1542.8000000000002</v>
      </c>
      <c r="F67" s="36">
        <v>1534.5</v>
      </c>
      <c r="G67" s="36">
        <v>1523.95</v>
      </c>
      <c r="H67" s="36">
        <v>1561.6500000000003</v>
      </c>
      <c r="I67" s="36">
        <v>1572.2</v>
      </c>
      <c r="J67" s="36">
        <v>1580.5000000000005</v>
      </c>
      <c r="K67" s="31">
        <v>1563.9</v>
      </c>
      <c r="L67" s="31">
        <v>1545.05</v>
      </c>
      <c r="M67" s="31">
        <v>9.4089299999999998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9607.65</v>
      </c>
      <c r="D68" s="36">
        <v>9601.2333333333318</v>
      </c>
      <c r="E68" s="36">
        <v>9536.5166666666628</v>
      </c>
      <c r="F68" s="36">
        <v>9465.3833333333314</v>
      </c>
      <c r="G68" s="36">
        <v>9400.6666666666624</v>
      </c>
      <c r="H68" s="36">
        <v>9672.3666666666631</v>
      </c>
      <c r="I68" s="36">
        <v>9737.0833333333339</v>
      </c>
      <c r="J68" s="36">
        <v>9808.2166666666635</v>
      </c>
      <c r="K68" s="31">
        <v>9665.9500000000007</v>
      </c>
      <c r="L68" s="31">
        <v>9530.1</v>
      </c>
      <c r="M68" s="31">
        <v>0.11623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2152.5500000000002</v>
      </c>
      <c r="D69" s="36">
        <v>2169.8833333333332</v>
      </c>
      <c r="E69" s="36">
        <v>2130.6666666666665</v>
      </c>
      <c r="F69" s="36">
        <v>2108.7833333333333</v>
      </c>
      <c r="G69" s="36">
        <v>2069.5666666666666</v>
      </c>
      <c r="H69" s="36">
        <v>2191.7666666666664</v>
      </c>
      <c r="I69" s="36">
        <v>2230.9833333333336</v>
      </c>
      <c r="J69" s="36">
        <v>2252.8666666666663</v>
      </c>
      <c r="K69" s="31">
        <v>2209.1</v>
      </c>
      <c r="L69" s="31">
        <v>2148</v>
      </c>
      <c r="M69" s="31">
        <v>0.60579000000000005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2802.3</v>
      </c>
      <c r="D70" s="36">
        <v>2815.25</v>
      </c>
      <c r="E70" s="36">
        <v>2783.1</v>
      </c>
      <c r="F70" s="36">
        <v>2763.9</v>
      </c>
      <c r="G70" s="36">
        <v>2731.75</v>
      </c>
      <c r="H70" s="36">
        <v>2834.45</v>
      </c>
      <c r="I70" s="36">
        <v>2866.5999999999995</v>
      </c>
      <c r="J70" s="36">
        <v>2885.7999999999997</v>
      </c>
      <c r="K70" s="31">
        <v>2847.4</v>
      </c>
      <c r="L70" s="31">
        <v>2796.05</v>
      </c>
      <c r="M70" s="31">
        <v>1.8276399999999999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532</v>
      </c>
      <c r="D71" s="36">
        <v>534.15</v>
      </c>
      <c r="E71" s="36">
        <v>523.75</v>
      </c>
      <c r="F71" s="36">
        <v>515.5</v>
      </c>
      <c r="G71" s="36">
        <v>505.1</v>
      </c>
      <c r="H71" s="36">
        <v>542.4</v>
      </c>
      <c r="I71" s="36">
        <v>552.79999999999984</v>
      </c>
      <c r="J71" s="36">
        <v>561.04999999999995</v>
      </c>
      <c r="K71" s="31">
        <v>544.54999999999995</v>
      </c>
      <c r="L71" s="31">
        <v>525.9</v>
      </c>
      <c r="M71" s="31">
        <v>38.76323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192.02</v>
      </c>
      <c r="D72" s="36">
        <v>192.75666666666666</v>
      </c>
      <c r="E72" s="36">
        <v>190.76333333333332</v>
      </c>
      <c r="F72" s="36">
        <v>189.50666666666666</v>
      </c>
      <c r="G72" s="36">
        <v>187.51333333333332</v>
      </c>
      <c r="H72" s="36">
        <v>194.01333333333332</v>
      </c>
      <c r="I72" s="36">
        <v>196.00666666666666</v>
      </c>
      <c r="J72" s="36">
        <v>197.26333333333332</v>
      </c>
      <c r="K72" s="31">
        <v>194.75</v>
      </c>
      <c r="L72" s="31">
        <v>191.5</v>
      </c>
      <c r="M72" s="31">
        <v>54.876440000000002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247.35</v>
      </c>
      <c r="D73" s="36">
        <v>246.89999999999998</v>
      </c>
      <c r="E73" s="36">
        <v>244.34999999999997</v>
      </c>
      <c r="F73" s="36">
        <v>241.35</v>
      </c>
      <c r="G73" s="36">
        <v>238.79999999999998</v>
      </c>
      <c r="H73" s="36">
        <v>249.89999999999995</v>
      </c>
      <c r="I73" s="36">
        <v>252.44999999999996</v>
      </c>
      <c r="J73" s="36">
        <v>255.44999999999993</v>
      </c>
      <c r="K73" s="31">
        <v>249.45</v>
      </c>
      <c r="L73" s="31">
        <v>243.9</v>
      </c>
      <c r="M73" s="31">
        <v>105.33731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117.32</v>
      </c>
      <c r="D74" s="36">
        <v>117.60333333333334</v>
      </c>
      <c r="E74" s="36">
        <v>116.40666666666668</v>
      </c>
      <c r="F74" s="36">
        <v>115.49333333333334</v>
      </c>
      <c r="G74" s="36">
        <v>114.29666666666668</v>
      </c>
      <c r="H74" s="36">
        <v>118.51666666666668</v>
      </c>
      <c r="I74" s="36">
        <v>119.71333333333334</v>
      </c>
      <c r="J74" s="36">
        <v>120.62666666666668</v>
      </c>
      <c r="K74" s="31">
        <v>118.8</v>
      </c>
      <c r="L74" s="31">
        <v>116.69</v>
      </c>
      <c r="M74" s="31">
        <v>33.731909999999999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62.5</v>
      </c>
      <c r="D75" s="36">
        <v>62.183333333333337</v>
      </c>
      <c r="E75" s="36">
        <v>61.616666666666674</v>
      </c>
      <c r="F75" s="36">
        <v>60.733333333333334</v>
      </c>
      <c r="G75" s="36">
        <v>60.166666666666671</v>
      </c>
      <c r="H75" s="36">
        <v>63.066666666666677</v>
      </c>
      <c r="I75" s="36">
        <v>63.63333333333334</v>
      </c>
      <c r="J75" s="36">
        <v>64.51666666666668</v>
      </c>
      <c r="K75" s="31">
        <v>62.75</v>
      </c>
      <c r="L75" s="31">
        <v>61.3</v>
      </c>
      <c r="M75" s="31">
        <v>92.148539999999997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1425.05</v>
      </c>
      <c r="D76" s="36">
        <v>1432.4166666666667</v>
      </c>
      <c r="E76" s="36">
        <v>1411.6333333333334</v>
      </c>
      <c r="F76" s="36">
        <v>1398.2166666666667</v>
      </c>
      <c r="G76" s="36">
        <v>1377.4333333333334</v>
      </c>
      <c r="H76" s="36">
        <v>1445.8333333333335</v>
      </c>
      <c r="I76" s="36">
        <v>1466.6166666666668</v>
      </c>
      <c r="J76" s="36">
        <v>1480.0333333333335</v>
      </c>
      <c r="K76" s="31">
        <v>1453.2</v>
      </c>
      <c r="L76" s="31">
        <v>1419</v>
      </c>
      <c r="M76" s="31">
        <v>3.2799700000000001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6189.25</v>
      </c>
      <c r="D77" s="36">
        <v>6193.916666666667</v>
      </c>
      <c r="E77" s="36">
        <v>6135.3333333333339</v>
      </c>
      <c r="F77" s="36">
        <v>6081.416666666667</v>
      </c>
      <c r="G77" s="36">
        <v>6022.8333333333339</v>
      </c>
      <c r="H77" s="36">
        <v>6247.8333333333339</v>
      </c>
      <c r="I77" s="36">
        <v>6306.4166666666679</v>
      </c>
      <c r="J77" s="36">
        <v>6360.3333333333339</v>
      </c>
      <c r="K77" s="31">
        <v>6252.5</v>
      </c>
      <c r="L77" s="31">
        <v>6140</v>
      </c>
      <c r="M77" s="31">
        <v>0.50366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562.75</v>
      </c>
      <c r="D78" s="36">
        <v>558.38333333333333</v>
      </c>
      <c r="E78" s="36">
        <v>552.41666666666663</v>
      </c>
      <c r="F78" s="36">
        <v>542.08333333333326</v>
      </c>
      <c r="G78" s="36">
        <v>536.11666666666656</v>
      </c>
      <c r="H78" s="36">
        <v>568.7166666666667</v>
      </c>
      <c r="I78" s="36">
        <v>574.68333333333339</v>
      </c>
      <c r="J78" s="36">
        <v>585.01666666666677</v>
      </c>
      <c r="K78" s="31">
        <v>564.35</v>
      </c>
      <c r="L78" s="31">
        <v>548.04999999999995</v>
      </c>
      <c r="M78" s="31">
        <v>25.103480000000001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1330.6</v>
      </c>
      <c r="D79" s="36">
        <v>1331.6333333333332</v>
      </c>
      <c r="E79" s="36">
        <v>1312.2666666666664</v>
      </c>
      <c r="F79" s="36">
        <v>1293.9333333333332</v>
      </c>
      <c r="G79" s="36">
        <v>1274.5666666666664</v>
      </c>
      <c r="H79" s="36">
        <v>1349.9666666666665</v>
      </c>
      <c r="I79" s="36">
        <v>1369.3333333333333</v>
      </c>
      <c r="J79" s="36">
        <v>1387.6666666666665</v>
      </c>
      <c r="K79" s="31">
        <v>1351</v>
      </c>
      <c r="L79" s="31">
        <v>1313.3</v>
      </c>
      <c r="M79" s="31">
        <v>8.5512700000000006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302.14999999999998</v>
      </c>
      <c r="D80" s="36">
        <v>302.93333333333334</v>
      </c>
      <c r="E80" s="36">
        <v>300.31666666666666</v>
      </c>
      <c r="F80" s="36">
        <v>298.48333333333335</v>
      </c>
      <c r="G80" s="36">
        <v>295.86666666666667</v>
      </c>
      <c r="H80" s="36">
        <v>304.76666666666665</v>
      </c>
      <c r="I80" s="36">
        <v>307.38333333333333</v>
      </c>
      <c r="J80" s="36">
        <v>309.21666666666664</v>
      </c>
      <c r="K80" s="31">
        <v>305.55</v>
      </c>
      <c r="L80" s="31">
        <v>301.10000000000002</v>
      </c>
      <c r="M80" s="31">
        <v>122.32725000000001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1587.7</v>
      </c>
      <c r="D81" s="36">
        <v>1587.1833333333334</v>
      </c>
      <c r="E81" s="36">
        <v>1560.6666666666667</v>
      </c>
      <c r="F81" s="36">
        <v>1533.6333333333334</v>
      </c>
      <c r="G81" s="36">
        <v>1507.1166666666668</v>
      </c>
      <c r="H81" s="36">
        <v>1614.2166666666667</v>
      </c>
      <c r="I81" s="36">
        <v>1640.7333333333331</v>
      </c>
      <c r="J81" s="36">
        <v>1667.7666666666667</v>
      </c>
      <c r="K81" s="31">
        <v>1613.7</v>
      </c>
      <c r="L81" s="31">
        <v>1560.15</v>
      </c>
      <c r="M81" s="31">
        <v>11.859249999999999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293.75</v>
      </c>
      <c r="D82" s="36">
        <v>295.53333333333336</v>
      </c>
      <c r="E82" s="36">
        <v>291.56666666666672</v>
      </c>
      <c r="F82" s="36">
        <v>289.38333333333338</v>
      </c>
      <c r="G82" s="36">
        <v>285.41666666666674</v>
      </c>
      <c r="H82" s="36">
        <v>297.7166666666667</v>
      </c>
      <c r="I82" s="36">
        <v>301.68333333333328</v>
      </c>
      <c r="J82" s="36">
        <v>303.86666666666667</v>
      </c>
      <c r="K82" s="31">
        <v>299.5</v>
      </c>
      <c r="L82" s="31">
        <v>293.35000000000002</v>
      </c>
      <c r="M82" s="31">
        <v>98.094480000000004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343.8</v>
      </c>
      <c r="D83" s="36">
        <v>341.90000000000003</v>
      </c>
      <c r="E83" s="36">
        <v>338.25000000000006</v>
      </c>
      <c r="F83" s="36">
        <v>332.70000000000005</v>
      </c>
      <c r="G83" s="36">
        <v>329.05000000000007</v>
      </c>
      <c r="H83" s="36">
        <v>347.45000000000005</v>
      </c>
      <c r="I83" s="36">
        <v>351.1</v>
      </c>
      <c r="J83" s="36">
        <v>356.65000000000003</v>
      </c>
      <c r="K83" s="31">
        <v>345.55</v>
      </c>
      <c r="L83" s="31">
        <v>336.35</v>
      </c>
      <c r="M83" s="31">
        <v>178.75728000000001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1469.65</v>
      </c>
      <c r="D84" s="36">
        <v>1474.3500000000001</v>
      </c>
      <c r="E84" s="36">
        <v>1459.6000000000004</v>
      </c>
      <c r="F84" s="36">
        <v>1449.5500000000002</v>
      </c>
      <c r="G84" s="36">
        <v>1434.8000000000004</v>
      </c>
      <c r="H84" s="36">
        <v>1484.4000000000003</v>
      </c>
      <c r="I84" s="36">
        <v>1499.1499999999999</v>
      </c>
      <c r="J84" s="36">
        <v>1509.2000000000003</v>
      </c>
      <c r="K84" s="31">
        <v>1489.1</v>
      </c>
      <c r="L84" s="31">
        <v>1464.3</v>
      </c>
      <c r="M84" s="31">
        <v>44.040750000000003</v>
      </c>
      <c r="N84" s="1"/>
      <c r="O84" s="1"/>
    </row>
    <row r="85" spans="1:15" ht="12.75" customHeight="1">
      <c r="A85" s="33">
        <v>75</v>
      </c>
      <c r="B85" s="53" t="s">
        <v>791</v>
      </c>
      <c r="C85" s="31">
        <v>872.9</v>
      </c>
      <c r="D85" s="36">
        <v>868.78333333333342</v>
      </c>
      <c r="E85" s="36">
        <v>857.56666666666683</v>
      </c>
      <c r="F85" s="36">
        <v>842.23333333333346</v>
      </c>
      <c r="G85" s="36">
        <v>831.01666666666688</v>
      </c>
      <c r="H85" s="36">
        <v>884.11666666666679</v>
      </c>
      <c r="I85" s="36">
        <v>895.33333333333326</v>
      </c>
      <c r="J85" s="36">
        <v>910.66666666666674</v>
      </c>
      <c r="K85" s="31">
        <v>880</v>
      </c>
      <c r="L85" s="31">
        <v>853.45</v>
      </c>
      <c r="M85" s="31">
        <v>8.3875899999999994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344.8</v>
      </c>
      <c r="D86" s="36">
        <v>344.2833333333333</v>
      </c>
      <c r="E86" s="36">
        <v>341.16666666666663</v>
      </c>
      <c r="F86" s="36">
        <v>337.5333333333333</v>
      </c>
      <c r="G86" s="36">
        <v>334.41666666666663</v>
      </c>
      <c r="H86" s="36">
        <v>347.91666666666663</v>
      </c>
      <c r="I86" s="36">
        <v>351.0333333333333</v>
      </c>
      <c r="J86" s="36">
        <v>354.66666666666663</v>
      </c>
      <c r="K86" s="31">
        <v>347.4</v>
      </c>
      <c r="L86" s="31">
        <v>340.65</v>
      </c>
      <c r="M86" s="31">
        <v>34.5351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1297.5999999999999</v>
      </c>
      <c r="D87" s="36">
        <v>1292.8833333333332</v>
      </c>
      <c r="E87" s="36">
        <v>1285.7666666666664</v>
      </c>
      <c r="F87" s="36">
        <v>1273.9333333333332</v>
      </c>
      <c r="G87" s="36">
        <v>1266.8166666666664</v>
      </c>
      <c r="H87" s="36">
        <v>1304.7166666666665</v>
      </c>
      <c r="I87" s="36">
        <v>1311.8333333333333</v>
      </c>
      <c r="J87" s="36">
        <v>1323.6666666666665</v>
      </c>
      <c r="K87" s="31">
        <v>1300</v>
      </c>
      <c r="L87" s="31">
        <v>1281.05</v>
      </c>
      <c r="M87" s="31">
        <v>0.86392000000000002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623.65</v>
      </c>
      <c r="D88" s="36">
        <v>622.48333333333323</v>
      </c>
      <c r="E88" s="36">
        <v>607.16666666666652</v>
      </c>
      <c r="F88" s="36">
        <v>590.68333333333328</v>
      </c>
      <c r="G88" s="36">
        <v>575.36666666666656</v>
      </c>
      <c r="H88" s="36">
        <v>638.96666666666647</v>
      </c>
      <c r="I88" s="36">
        <v>654.2833333333333</v>
      </c>
      <c r="J88" s="36">
        <v>670.76666666666642</v>
      </c>
      <c r="K88" s="31">
        <v>637.79999999999995</v>
      </c>
      <c r="L88" s="31">
        <v>606</v>
      </c>
      <c r="M88" s="31">
        <v>114.2341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7934.8</v>
      </c>
      <c r="D89" s="36">
        <v>7971.5666666666666</v>
      </c>
      <c r="E89" s="36">
        <v>7848.2333333333336</v>
      </c>
      <c r="F89" s="36">
        <v>7761.666666666667</v>
      </c>
      <c r="G89" s="36">
        <v>7638.3333333333339</v>
      </c>
      <c r="H89" s="36">
        <v>8058.1333333333332</v>
      </c>
      <c r="I89" s="36">
        <v>8181.4666666666672</v>
      </c>
      <c r="J89" s="36">
        <v>8268.0333333333328</v>
      </c>
      <c r="K89" s="31">
        <v>8094.9</v>
      </c>
      <c r="L89" s="31">
        <v>7885</v>
      </c>
      <c r="M89" s="31">
        <v>6.6040000000000001E-2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1731.9</v>
      </c>
      <c r="D90" s="36">
        <v>1727.2833333333335</v>
      </c>
      <c r="E90" s="36">
        <v>1707.4666666666672</v>
      </c>
      <c r="F90" s="36">
        <v>1683.0333333333335</v>
      </c>
      <c r="G90" s="36">
        <v>1663.2166666666672</v>
      </c>
      <c r="H90" s="36">
        <v>1751.7166666666672</v>
      </c>
      <c r="I90" s="36">
        <v>1771.5333333333333</v>
      </c>
      <c r="J90" s="36">
        <v>1795.9666666666672</v>
      </c>
      <c r="K90" s="31">
        <v>1747.1</v>
      </c>
      <c r="L90" s="31">
        <v>1702.85</v>
      </c>
      <c r="M90" s="31">
        <v>2.9035199999999999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2379.9</v>
      </c>
      <c r="D91" s="36">
        <v>2398.9166666666665</v>
      </c>
      <c r="E91" s="36">
        <v>2291.833333333333</v>
      </c>
      <c r="F91" s="36">
        <v>2203.7666666666664</v>
      </c>
      <c r="G91" s="36">
        <v>2096.6833333333329</v>
      </c>
      <c r="H91" s="36">
        <v>2486.9833333333331</v>
      </c>
      <c r="I91" s="36">
        <v>2594.0666666666662</v>
      </c>
      <c r="J91" s="36">
        <v>2682.1333333333332</v>
      </c>
      <c r="K91" s="31">
        <v>2506</v>
      </c>
      <c r="L91" s="31">
        <v>2310.85</v>
      </c>
      <c r="M91" s="31">
        <v>8.8173600000000008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515.29999999999995</v>
      </c>
      <c r="D92" s="36">
        <v>514.19999999999993</v>
      </c>
      <c r="E92" s="36">
        <v>509.09999999999991</v>
      </c>
      <c r="F92" s="36">
        <v>502.9</v>
      </c>
      <c r="G92" s="36">
        <v>497.79999999999995</v>
      </c>
      <c r="H92" s="36">
        <v>520.39999999999986</v>
      </c>
      <c r="I92" s="36">
        <v>525.5</v>
      </c>
      <c r="J92" s="36">
        <v>531.69999999999982</v>
      </c>
      <c r="K92" s="31">
        <v>519.29999999999995</v>
      </c>
      <c r="L92" s="31">
        <v>508</v>
      </c>
      <c r="M92" s="31">
        <v>4.02921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31605.75</v>
      </c>
      <c r="D93" s="36">
        <v>31737.766666666663</v>
      </c>
      <c r="E93" s="36">
        <v>31393.083333333325</v>
      </c>
      <c r="F93" s="36">
        <v>31180.416666666661</v>
      </c>
      <c r="G93" s="36">
        <v>30835.733333333323</v>
      </c>
      <c r="H93" s="36">
        <v>31950.433333333327</v>
      </c>
      <c r="I93" s="36">
        <v>32295.116666666661</v>
      </c>
      <c r="J93" s="36">
        <v>32507.783333333329</v>
      </c>
      <c r="K93" s="31">
        <v>32082.45</v>
      </c>
      <c r="L93" s="31">
        <v>31525.1</v>
      </c>
      <c r="M93" s="31">
        <v>0.25158000000000003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1146.7</v>
      </c>
      <c r="D94" s="36">
        <v>1149.9333333333332</v>
      </c>
      <c r="E94" s="36">
        <v>1137.8666666666663</v>
      </c>
      <c r="F94" s="36">
        <v>1129.0333333333331</v>
      </c>
      <c r="G94" s="36">
        <v>1116.9666666666662</v>
      </c>
      <c r="H94" s="36">
        <v>1158.7666666666664</v>
      </c>
      <c r="I94" s="36">
        <v>1170.8333333333335</v>
      </c>
      <c r="J94" s="36">
        <v>1179.6666666666665</v>
      </c>
      <c r="K94" s="31">
        <v>1162</v>
      </c>
      <c r="L94" s="31">
        <v>1141.0999999999999</v>
      </c>
      <c r="M94" s="31">
        <v>1.11809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5732.5</v>
      </c>
      <c r="D95" s="36">
        <v>5737.95</v>
      </c>
      <c r="E95" s="36">
        <v>5712.65</v>
      </c>
      <c r="F95" s="36">
        <v>5692.8</v>
      </c>
      <c r="G95" s="36">
        <v>5667.5</v>
      </c>
      <c r="H95" s="36">
        <v>5757.7999999999993</v>
      </c>
      <c r="I95" s="36">
        <v>5783.1</v>
      </c>
      <c r="J95" s="36">
        <v>5802.9499999999989</v>
      </c>
      <c r="K95" s="31">
        <v>5763.25</v>
      </c>
      <c r="L95" s="31">
        <v>5718.1</v>
      </c>
      <c r="M95" s="31">
        <v>1.0245200000000001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2262.4</v>
      </c>
      <c r="D96" s="36">
        <v>2258.1333333333332</v>
      </c>
      <c r="E96" s="36">
        <v>2226.2666666666664</v>
      </c>
      <c r="F96" s="36">
        <v>2190.1333333333332</v>
      </c>
      <c r="G96" s="36">
        <v>2158.2666666666664</v>
      </c>
      <c r="H96" s="36">
        <v>2294.2666666666664</v>
      </c>
      <c r="I96" s="36">
        <v>2326.1333333333332</v>
      </c>
      <c r="J96" s="36">
        <v>2362.2666666666664</v>
      </c>
      <c r="K96" s="31">
        <v>2290</v>
      </c>
      <c r="L96" s="31">
        <v>2222</v>
      </c>
      <c r="M96" s="31">
        <v>0.91466999999999998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706.7</v>
      </c>
      <c r="D97" s="36">
        <v>702.83333333333337</v>
      </c>
      <c r="E97" s="36">
        <v>690.9666666666667</v>
      </c>
      <c r="F97" s="36">
        <v>675.23333333333335</v>
      </c>
      <c r="G97" s="36">
        <v>663.36666666666667</v>
      </c>
      <c r="H97" s="36">
        <v>718.56666666666672</v>
      </c>
      <c r="I97" s="36">
        <v>730.43333333333328</v>
      </c>
      <c r="J97" s="36">
        <v>746.16666666666674</v>
      </c>
      <c r="K97" s="31">
        <v>714.7</v>
      </c>
      <c r="L97" s="31">
        <v>687.1</v>
      </c>
      <c r="M97" s="31">
        <v>5.4115500000000001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173.79</v>
      </c>
      <c r="D98" s="36">
        <v>173.30333333333331</v>
      </c>
      <c r="E98" s="36">
        <v>169.73666666666662</v>
      </c>
      <c r="F98" s="36">
        <v>165.68333333333331</v>
      </c>
      <c r="G98" s="36">
        <v>162.11666666666662</v>
      </c>
      <c r="H98" s="36">
        <v>177.35666666666663</v>
      </c>
      <c r="I98" s="36">
        <v>180.92333333333329</v>
      </c>
      <c r="J98" s="36">
        <v>184.97666666666663</v>
      </c>
      <c r="K98" s="31">
        <v>176.87</v>
      </c>
      <c r="L98" s="31">
        <v>169.25</v>
      </c>
      <c r="M98" s="31">
        <v>83.5672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710.55</v>
      </c>
      <c r="D99" s="36">
        <v>713.73333333333323</v>
      </c>
      <c r="E99" s="36">
        <v>702.46666666666647</v>
      </c>
      <c r="F99" s="36">
        <v>694.38333333333321</v>
      </c>
      <c r="G99" s="36">
        <v>683.11666666666645</v>
      </c>
      <c r="H99" s="36">
        <v>721.81666666666649</v>
      </c>
      <c r="I99" s="36">
        <v>733.08333333333314</v>
      </c>
      <c r="J99" s="36">
        <v>741.16666666666652</v>
      </c>
      <c r="K99" s="31">
        <v>725</v>
      </c>
      <c r="L99" s="31">
        <v>705.65</v>
      </c>
      <c r="M99" s="31">
        <v>12.666370000000001</v>
      </c>
      <c r="N99" s="1"/>
      <c r="O99" s="1"/>
    </row>
    <row r="100" spans="1:15" ht="12.75" customHeight="1">
      <c r="A100" s="33">
        <v>90</v>
      </c>
      <c r="B100" s="53" t="s">
        <v>787</v>
      </c>
      <c r="C100" s="31">
        <v>530.20000000000005</v>
      </c>
      <c r="D100" s="36">
        <v>532.81666666666672</v>
      </c>
      <c r="E100" s="36">
        <v>524.68333333333339</v>
      </c>
      <c r="F100" s="36">
        <v>519.16666666666663</v>
      </c>
      <c r="G100" s="36">
        <v>511.0333333333333</v>
      </c>
      <c r="H100" s="36">
        <v>538.33333333333348</v>
      </c>
      <c r="I100" s="36">
        <v>546.46666666666692</v>
      </c>
      <c r="J100" s="36">
        <v>551.98333333333358</v>
      </c>
      <c r="K100" s="31">
        <v>540.95000000000005</v>
      </c>
      <c r="L100" s="31">
        <v>527.29999999999995</v>
      </c>
      <c r="M100" s="31">
        <v>1.1932199999999999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4600.3</v>
      </c>
      <c r="D101" s="36">
        <v>4581.166666666667</v>
      </c>
      <c r="E101" s="36">
        <v>4513.3333333333339</v>
      </c>
      <c r="F101" s="36">
        <v>4426.3666666666668</v>
      </c>
      <c r="G101" s="36">
        <v>4358.5333333333338</v>
      </c>
      <c r="H101" s="36">
        <v>4668.1333333333341</v>
      </c>
      <c r="I101" s="36">
        <v>4735.9666666666681</v>
      </c>
      <c r="J101" s="36">
        <v>4822.9333333333343</v>
      </c>
      <c r="K101" s="31">
        <v>4649</v>
      </c>
      <c r="L101" s="31">
        <v>4494.2</v>
      </c>
      <c r="M101" s="31">
        <v>0.41409000000000001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322.10000000000002</v>
      </c>
      <c r="D102" s="36">
        <v>321.41666666666669</v>
      </c>
      <c r="E102" s="36">
        <v>319.03333333333336</v>
      </c>
      <c r="F102" s="36">
        <v>315.9666666666667</v>
      </c>
      <c r="G102" s="36">
        <v>313.58333333333337</v>
      </c>
      <c r="H102" s="36">
        <v>324.48333333333335</v>
      </c>
      <c r="I102" s="36">
        <v>326.86666666666667</v>
      </c>
      <c r="J102" s="36">
        <v>329.93333333333334</v>
      </c>
      <c r="K102" s="31">
        <v>323.8</v>
      </c>
      <c r="L102" s="31">
        <v>318.35000000000002</v>
      </c>
      <c r="M102" s="31">
        <v>1.93041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283.75</v>
      </c>
      <c r="D103" s="36">
        <v>282.56666666666666</v>
      </c>
      <c r="E103" s="36">
        <v>277.5333333333333</v>
      </c>
      <c r="F103" s="36">
        <v>271.31666666666666</v>
      </c>
      <c r="G103" s="36">
        <v>266.2833333333333</v>
      </c>
      <c r="H103" s="36">
        <v>288.7833333333333</v>
      </c>
      <c r="I103" s="36">
        <v>293.81666666666672</v>
      </c>
      <c r="J103" s="36">
        <v>300.0333333333333</v>
      </c>
      <c r="K103" s="31">
        <v>287.60000000000002</v>
      </c>
      <c r="L103" s="31">
        <v>276.35000000000002</v>
      </c>
      <c r="M103" s="31">
        <v>10.3093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843.75</v>
      </c>
      <c r="D104" s="36">
        <v>841.81666666666661</v>
      </c>
      <c r="E104" s="36">
        <v>837.63333333333321</v>
      </c>
      <c r="F104" s="36">
        <v>831.51666666666665</v>
      </c>
      <c r="G104" s="36">
        <v>827.33333333333326</v>
      </c>
      <c r="H104" s="36">
        <v>847.93333333333317</v>
      </c>
      <c r="I104" s="36">
        <v>852.11666666666656</v>
      </c>
      <c r="J104" s="36">
        <v>858.23333333333312</v>
      </c>
      <c r="K104" s="31">
        <v>846</v>
      </c>
      <c r="L104" s="31">
        <v>835.7</v>
      </c>
      <c r="M104" s="31">
        <v>2.4281799999999998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109.9</v>
      </c>
      <c r="D105" s="36">
        <v>109.74333333333334</v>
      </c>
      <c r="E105" s="36">
        <v>108.23666666666668</v>
      </c>
      <c r="F105" s="36">
        <v>106.57333333333334</v>
      </c>
      <c r="G105" s="36">
        <v>105.06666666666668</v>
      </c>
      <c r="H105" s="36">
        <v>111.40666666666668</v>
      </c>
      <c r="I105" s="36">
        <v>112.91333333333334</v>
      </c>
      <c r="J105" s="36">
        <v>114.57666666666668</v>
      </c>
      <c r="K105" s="31">
        <v>111.25</v>
      </c>
      <c r="L105" s="31">
        <v>108.08</v>
      </c>
      <c r="M105" s="31">
        <v>277.92178999999999</v>
      </c>
      <c r="N105" s="1"/>
      <c r="O105" s="1"/>
    </row>
    <row r="106" spans="1:15" ht="12.75" customHeight="1">
      <c r="A106" s="33">
        <v>96</v>
      </c>
      <c r="B106" s="53" t="s">
        <v>809</v>
      </c>
      <c r="C106" s="31">
        <v>1845.95</v>
      </c>
      <c r="D106" s="36">
        <v>1783.6499999999999</v>
      </c>
      <c r="E106" s="36">
        <v>1667.2999999999997</v>
      </c>
      <c r="F106" s="36">
        <v>1488.6499999999999</v>
      </c>
      <c r="G106" s="36">
        <v>1372.2999999999997</v>
      </c>
      <c r="H106" s="36">
        <v>1962.2999999999997</v>
      </c>
      <c r="I106" s="36">
        <v>2078.6499999999996</v>
      </c>
      <c r="J106" s="36">
        <v>2257.2999999999997</v>
      </c>
      <c r="K106" s="31">
        <v>1900</v>
      </c>
      <c r="L106" s="31">
        <v>1605</v>
      </c>
      <c r="M106" s="31">
        <v>56.854349999999997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204.07</v>
      </c>
      <c r="D107" s="36">
        <v>204.28666666666666</v>
      </c>
      <c r="E107" s="36">
        <v>202.57333333333332</v>
      </c>
      <c r="F107" s="36">
        <v>201.07666666666665</v>
      </c>
      <c r="G107" s="36">
        <v>199.36333333333332</v>
      </c>
      <c r="H107" s="36">
        <v>205.78333333333333</v>
      </c>
      <c r="I107" s="36">
        <v>207.49666666666664</v>
      </c>
      <c r="J107" s="36">
        <v>208.99333333333334</v>
      </c>
      <c r="K107" s="31">
        <v>206</v>
      </c>
      <c r="L107" s="31">
        <v>202.79</v>
      </c>
      <c r="M107" s="31">
        <v>0.76336000000000004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1562.15</v>
      </c>
      <c r="D108" s="36">
        <v>1564.1333333333332</v>
      </c>
      <c r="E108" s="36">
        <v>1534.8666666666663</v>
      </c>
      <c r="F108" s="36">
        <v>1507.583333333333</v>
      </c>
      <c r="G108" s="36">
        <v>1478.3166666666662</v>
      </c>
      <c r="H108" s="36">
        <v>1591.4166666666665</v>
      </c>
      <c r="I108" s="36">
        <v>1620.6833333333334</v>
      </c>
      <c r="J108" s="36">
        <v>1647.9666666666667</v>
      </c>
      <c r="K108" s="31">
        <v>1593.4</v>
      </c>
      <c r="L108" s="31">
        <v>1536.85</v>
      </c>
      <c r="M108" s="31">
        <v>2.4407700000000001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253.4</v>
      </c>
      <c r="D109" s="36">
        <v>254.06666666666669</v>
      </c>
      <c r="E109" s="36">
        <v>251.43333333333339</v>
      </c>
      <c r="F109" s="36">
        <v>249.4666666666667</v>
      </c>
      <c r="G109" s="36">
        <v>246.8333333333334</v>
      </c>
      <c r="H109" s="36">
        <v>256.03333333333342</v>
      </c>
      <c r="I109" s="36">
        <v>258.66666666666663</v>
      </c>
      <c r="J109" s="36">
        <v>260.63333333333338</v>
      </c>
      <c r="K109" s="31">
        <v>256.7</v>
      </c>
      <c r="L109" s="31">
        <v>252.1</v>
      </c>
      <c r="M109" s="31">
        <v>27.315280000000001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2707.55</v>
      </c>
      <c r="D110" s="36">
        <v>2703.1833333333334</v>
      </c>
      <c r="E110" s="36">
        <v>2664.3666666666668</v>
      </c>
      <c r="F110" s="36">
        <v>2621.1833333333334</v>
      </c>
      <c r="G110" s="36">
        <v>2582.3666666666668</v>
      </c>
      <c r="H110" s="36">
        <v>2746.3666666666668</v>
      </c>
      <c r="I110" s="36">
        <v>2785.1833333333334</v>
      </c>
      <c r="J110" s="36">
        <v>2828.3666666666668</v>
      </c>
      <c r="K110" s="31">
        <v>2742</v>
      </c>
      <c r="L110" s="31">
        <v>2660</v>
      </c>
      <c r="M110" s="31">
        <v>2.0880700000000001</v>
      </c>
      <c r="N110" s="1"/>
      <c r="O110" s="1"/>
    </row>
    <row r="111" spans="1:15" ht="12.75" customHeight="1">
      <c r="A111" s="33">
        <v>101</v>
      </c>
      <c r="B111" s="53" t="s">
        <v>850</v>
      </c>
      <c r="C111" s="31">
        <v>882.65</v>
      </c>
      <c r="D111" s="36">
        <v>886.2166666666667</v>
      </c>
      <c r="E111" s="36">
        <v>872.43333333333339</v>
      </c>
      <c r="F111" s="36">
        <v>862.2166666666667</v>
      </c>
      <c r="G111" s="36">
        <v>848.43333333333339</v>
      </c>
      <c r="H111" s="36">
        <v>896.43333333333339</v>
      </c>
      <c r="I111" s="36">
        <v>910.2166666666667</v>
      </c>
      <c r="J111" s="36">
        <v>920.43333333333339</v>
      </c>
      <c r="K111" s="31">
        <v>900</v>
      </c>
      <c r="L111" s="31">
        <v>876</v>
      </c>
      <c r="M111" s="31">
        <v>1.3544499999999999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60.28</v>
      </c>
      <c r="D112" s="36">
        <v>59.696666666666665</v>
      </c>
      <c r="E112" s="36">
        <v>58.943333333333328</v>
      </c>
      <c r="F112" s="36">
        <v>57.606666666666662</v>
      </c>
      <c r="G112" s="36">
        <v>56.853333333333325</v>
      </c>
      <c r="H112" s="36">
        <v>61.033333333333331</v>
      </c>
      <c r="I112" s="36">
        <v>61.786666666666676</v>
      </c>
      <c r="J112" s="36">
        <v>63.123333333333335</v>
      </c>
      <c r="K112" s="31">
        <v>60.45</v>
      </c>
      <c r="L112" s="31">
        <v>58.36</v>
      </c>
      <c r="M112" s="31">
        <v>67.009439999999998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2876.15</v>
      </c>
      <c r="D113" s="36">
        <v>2890.3833333333332</v>
      </c>
      <c r="E113" s="36">
        <v>2825.7666666666664</v>
      </c>
      <c r="F113" s="36">
        <v>2775.3833333333332</v>
      </c>
      <c r="G113" s="36">
        <v>2710.7666666666664</v>
      </c>
      <c r="H113" s="36">
        <v>2940.7666666666664</v>
      </c>
      <c r="I113" s="36">
        <v>3005.3833333333332</v>
      </c>
      <c r="J113" s="36">
        <v>3055.7666666666664</v>
      </c>
      <c r="K113" s="31">
        <v>2955</v>
      </c>
      <c r="L113" s="31">
        <v>2840</v>
      </c>
      <c r="M113" s="31">
        <v>44.116439999999997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720.8</v>
      </c>
      <c r="D114" s="36">
        <v>720.80000000000007</v>
      </c>
      <c r="E114" s="36">
        <v>716.00000000000011</v>
      </c>
      <c r="F114" s="36">
        <v>711.2</v>
      </c>
      <c r="G114" s="36">
        <v>706.40000000000009</v>
      </c>
      <c r="H114" s="36">
        <v>725.60000000000014</v>
      </c>
      <c r="I114" s="36">
        <v>730.40000000000009</v>
      </c>
      <c r="J114" s="36">
        <v>735.20000000000016</v>
      </c>
      <c r="K114" s="31">
        <v>725.6</v>
      </c>
      <c r="L114" s="31">
        <v>716</v>
      </c>
      <c r="M114" s="31">
        <v>0.39317000000000002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2133</v>
      </c>
      <c r="D115" s="36">
        <v>2134.1166666666668</v>
      </c>
      <c r="E115" s="36">
        <v>2113.2333333333336</v>
      </c>
      <c r="F115" s="36">
        <v>2093.4666666666667</v>
      </c>
      <c r="G115" s="36">
        <v>2072.5833333333335</v>
      </c>
      <c r="H115" s="36">
        <v>2153.8833333333337</v>
      </c>
      <c r="I115" s="36">
        <v>2174.7666666666669</v>
      </c>
      <c r="J115" s="36">
        <v>2194.5333333333338</v>
      </c>
      <c r="K115" s="31">
        <v>2155</v>
      </c>
      <c r="L115" s="31">
        <v>2114.35</v>
      </c>
      <c r="M115" s="31">
        <v>0.75997999999999999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9797.0499999999993</v>
      </c>
      <c r="D116" s="36">
        <v>9898.6</v>
      </c>
      <c r="E116" s="36">
        <v>9648.4500000000007</v>
      </c>
      <c r="F116" s="36">
        <v>9499.85</v>
      </c>
      <c r="G116" s="36">
        <v>9249.7000000000007</v>
      </c>
      <c r="H116" s="36">
        <v>10047.200000000001</v>
      </c>
      <c r="I116" s="36">
        <v>10297.349999999999</v>
      </c>
      <c r="J116" s="36">
        <v>10445.950000000001</v>
      </c>
      <c r="K116" s="31">
        <v>10148.75</v>
      </c>
      <c r="L116" s="31">
        <v>9750</v>
      </c>
      <c r="M116" s="31">
        <v>0.18156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776.15</v>
      </c>
      <c r="D117" s="36">
        <v>787.20000000000016</v>
      </c>
      <c r="E117" s="36">
        <v>754.40000000000032</v>
      </c>
      <c r="F117" s="36">
        <v>732.6500000000002</v>
      </c>
      <c r="G117" s="36">
        <v>699.85000000000036</v>
      </c>
      <c r="H117" s="36">
        <v>808.95000000000027</v>
      </c>
      <c r="I117" s="36">
        <v>841.75000000000023</v>
      </c>
      <c r="J117" s="36">
        <v>863.50000000000023</v>
      </c>
      <c r="K117" s="31">
        <v>820</v>
      </c>
      <c r="L117" s="31">
        <v>765.45</v>
      </c>
      <c r="M117" s="31">
        <v>1.71543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496.95</v>
      </c>
      <c r="D118" s="36">
        <v>496.05</v>
      </c>
      <c r="E118" s="36">
        <v>492.15000000000003</v>
      </c>
      <c r="F118" s="36">
        <v>487.35</v>
      </c>
      <c r="G118" s="36">
        <v>483.45000000000005</v>
      </c>
      <c r="H118" s="36">
        <v>500.85</v>
      </c>
      <c r="I118" s="36">
        <v>504.75</v>
      </c>
      <c r="J118" s="36">
        <v>509.55</v>
      </c>
      <c r="K118" s="31">
        <v>499.95</v>
      </c>
      <c r="L118" s="31">
        <v>491.25</v>
      </c>
      <c r="M118" s="31">
        <v>10.03411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496.55</v>
      </c>
      <c r="D119" s="36">
        <v>497.66666666666669</v>
      </c>
      <c r="E119" s="36">
        <v>490.08333333333337</v>
      </c>
      <c r="F119" s="36">
        <v>483.61666666666667</v>
      </c>
      <c r="G119" s="36">
        <v>476.03333333333336</v>
      </c>
      <c r="H119" s="36">
        <v>504.13333333333338</v>
      </c>
      <c r="I119" s="36">
        <v>511.71666666666675</v>
      </c>
      <c r="J119" s="36">
        <v>518.18333333333339</v>
      </c>
      <c r="K119" s="31">
        <v>505.25</v>
      </c>
      <c r="L119" s="31">
        <v>491.2</v>
      </c>
      <c r="M119" s="31">
        <v>7.7479899999999997</v>
      </c>
      <c r="N119" s="1"/>
      <c r="O119" s="1"/>
    </row>
    <row r="120" spans="1:15" ht="12.75" customHeight="1">
      <c r="A120" s="33">
        <v>110</v>
      </c>
      <c r="B120" s="53" t="s">
        <v>851</v>
      </c>
      <c r="C120" s="31">
        <v>986.95</v>
      </c>
      <c r="D120" s="36">
        <v>992.4666666666667</v>
      </c>
      <c r="E120" s="36">
        <v>978.58333333333337</v>
      </c>
      <c r="F120" s="36">
        <v>970.2166666666667</v>
      </c>
      <c r="G120" s="36">
        <v>956.33333333333337</v>
      </c>
      <c r="H120" s="36">
        <v>1000.8333333333334</v>
      </c>
      <c r="I120" s="36">
        <v>1014.7166666666666</v>
      </c>
      <c r="J120" s="36">
        <v>1023.0833333333334</v>
      </c>
      <c r="K120" s="31">
        <v>1006.35</v>
      </c>
      <c r="L120" s="31">
        <v>984.1</v>
      </c>
      <c r="M120" s="31">
        <v>7.5146100000000002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1581.75</v>
      </c>
      <c r="D121" s="36">
        <v>1588.5833333333333</v>
      </c>
      <c r="E121" s="36">
        <v>1562.1666666666665</v>
      </c>
      <c r="F121" s="36">
        <v>1542.5833333333333</v>
      </c>
      <c r="G121" s="36">
        <v>1516.1666666666665</v>
      </c>
      <c r="H121" s="36">
        <v>1608.1666666666665</v>
      </c>
      <c r="I121" s="36">
        <v>1634.583333333333</v>
      </c>
      <c r="J121" s="36">
        <v>1654.1666666666665</v>
      </c>
      <c r="K121" s="31">
        <v>1615</v>
      </c>
      <c r="L121" s="31">
        <v>1569</v>
      </c>
      <c r="M121" s="31">
        <v>1.94862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1349.7</v>
      </c>
      <c r="D122" s="36">
        <v>1357.9333333333332</v>
      </c>
      <c r="E122" s="36">
        <v>1338.8666666666663</v>
      </c>
      <c r="F122" s="36">
        <v>1328.0333333333331</v>
      </c>
      <c r="G122" s="36">
        <v>1308.9666666666662</v>
      </c>
      <c r="H122" s="36">
        <v>1368.7666666666664</v>
      </c>
      <c r="I122" s="36">
        <v>1387.8333333333335</v>
      </c>
      <c r="J122" s="36">
        <v>1398.6666666666665</v>
      </c>
      <c r="K122" s="31">
        <v>1377</v>
      </c>
      <c r="L122" s="31">
        <v>1347.1</v>
      </c>
      <c r="M122" s="31">
        <v>10.380089999999999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1575.5</v>
      </c>
      <c r="D123" s="36">
        <v>1576.7166666666665</v>
      </c>
      <c r="E123" s="36">
        <v>1568.4833333333329</v>
      </c>
      <c r="F123" s="36">
        <v>1561.4666666666665</v>
      </c>
      <c r="G123" s="36">
        <v>1553.2333333333329</v>
      </c>
      <c r="H123" s="36">
        <v>1583.7333333333329</v>
      </c>
      <c r="I123" s="36">
        <v>1591.9666666666665</v>
      </c>
      <c r="J123" s="36">
        <v>1598.9833333333329</v>
      </c>
      <c r="K123" s="31">
        <v>1584.95</v>
      </c>
      <c r="L123" s="31">
        <v>1569.7</v>
      </c>
      <c r="M123" s="31">
        <v>7.4263500000000002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165.99</v>
      </c>
      <c r="D124" s="36">
        <v>165.76666666666668</v>
      </c>
      <c r="E124" s="36">
        <v>164.03333333333336</v>
      </c>
      <c r="F124" s="36">
        <v>162.07666666666668</v>
      </c>
      <c r="G124" s="36">
        <v>160.34333333333336</v>
      </c>
      <c r="H124" s="36">
        <v>167.72333333333336</v>
      </c>
      <c r="I124" s="36">
        <v>169.45666666666665</v>
      </c>
      <c r="J124" s="36">
        <v>171.41333333333336</v>
      </c>
      <c r="K124" s="31">
        <v>167.5</v>
      </c>
      <c r="L124" s="31">
        <v>163.81</v>
      </c>
      <c r="M124" s="31">
        <v>12.731070000000001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1554.2</v>
      </c>
      <c r="D125" s="36">
        <v>1564.5999999999997</v>
      </c>
      <c r="E125" s="36">
        <v>1541.1999999999994</v>
      </c>
      <c r="F125" s="36">
        <v>1528.1999999999996</v>
      </c>
      <c r="G125" s="36">
        <v>1504.7999999999993</v>
      </c>
      <c r="H125" s="36">
        <v>1577.5999999999995</v>
      </c>
      <c r="I125" s="36">
        <v>1600.9999999999995</v>
      </c>
      <c r="J125" s="36">
        <v>1613.9999999999995</v>
      </c>
      <c r="K125" s="31">
        <v>1588</v>
      </c>
      <c r="L125" s="31">
        <v>1551.6</v>
      </c>
      <c r="M125" s="31">
        <v>1.31436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522</v>
      </c>
      <c r="D126" s="36">
        <v>519.5333333333333</v>
      </c>
      <c r="E126" s="36">
        <v>515.61666666666656</v>
      </c>
      <c r="F126" s="36">
        <v>509.23333333333323</v>
      </c>
      <c r="G126" s="36">
        <v>505.31666666666649</v>
      </c>
      <c r="H126" s="36">
        <v>525.91666666666663</v>
      </c>
      <c r="I126" s="36">
        <v>529.83333333333337</v>
      </c>
      <c r="J126" s="36">
        <v>536.2166666666667</v>
      </c>
      <c r="K126" s="31">
        <v>523.45000000000005</v>
      </c>
      <c r="L126" s="31">
        <v>513.15</v>
      </c>
      <c r="M126" s="31">
        <v>107.37456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2155.4499999999998</v>
      </c>
      <c r="D127" s="36">
        <v>2175.0499999999997</v>
      </c>
      <c r="E127" s="36">
        <v>2130.3999999999996</v>
      </c>
      <c r="F127" s="36">
        <v>2105.35</v>
      </c>
      <c r="G127" s="36">
        <v>2060.6999999999998</v>
      </c>
      <c r="H127" s="36">
        <v>2200.0999999999995</v>
      </c>
      <c r="I127" s="36">
        <v>2244.75</v>
      </c>
      <c r="J127" s="36">
        <v>2269.7999999999993</v>
      </c>
      <c r="K127" s="31">
        <v>2219.6999999999998</v>
      </c>
      <c r="L127" s="31">
        <v>2150</v>
      </c>
      <c r="M127" s="31">
        <v>14.311349999999999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6059.65</v>
      </c>
      <c r="D128" s="36">
        <v>6081.4000000000005</v>
      </c>
      <c r="E128" s="36">
        <v>6012.8000000000011</v>
      </c>
      <c r="F128" s="36">
        <v>5965.9500000000007</v>
      </c>
      <c r="G128" s="36">
        <v>5897.3500000000013</v>
      </c>
      <c r="H128" s="36">
        <v>6128.2500000000009</v>
      </c>
      <c r="I128" s="36">
        <v>6196.8500000000013</v>
      </c>
      <c r="J128" s="36">
        <v>6243.7000000000007</v>
      </c>
      <c r="K128" s="31">
        <v>6150</v>
      </c>
      <c r="L128" s="31">
        <v>6034.55</v>
      </c>
      <c r="M128" s="31">
        <v>4.1502299999999996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3547.05</v>
      </c>
      <c r="D129" s="36">
        <v>3550.0166666666664</v>
      </c>
      <c r="E129" s="36">
        <v>3530.0333333333328</v>
      </c>
      <c r="F129" s="36">
        <v>3513.0166666666664</v>
      </c>
      <c r="G129" s="36">
        <v>3493.0333333333328</v>
      </c>
      <c r="H129" s="36">
        <v>3567.0333333333328</v>
      </c>
      <c r="I129" s="36">
        <v>3587.0166666666664</v>
      </c>
      <c r="J129" s="36">
        <v>3604.0333333333328</v>
      </c>
      <c r="K129" s="31">
        <v>3570</v>
      </c>
      <c r="L129" s="31">
        <v>3533</v>
      </c>
      <c r="M129" s="31">
        <v>3.3620299999999999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4546.8999999999996</v>
      </c>
      <c r="D130" s="36">
        <v>4499.3833333333332</v>
      </c>
      <c r="E130" s="36">
        <v>4360.7666666666664</v>
      </c>
      <c r="F130" s="36">
        <v>4174.6333333333332</v>
      </c>
      <c r="G130" s="36">
        <v>4036.0166666666664</v>
      </c>
      <c r="H130" s="36">
        <v>4685.5166666666664</v>
      </c>
      <c r="I130" s="36">
        <v>4824.1333333333332</v>
      </c>
      <c r="J130" s="36">
        <v>5010.2666666666664</v>
      </c>
      <c r="K130" s="31">
        <v>4638</v>
      </c>
      <c r="L130" s="31">
        <v>4313.25</v>
      </c>
      <c r="M130" s="31">
        <v>12.57066</v>
      </c>
      <c r="N130" s="1"/>
      <c r="O130" s="1"/>
    </row>
    <row r="131" spans="1:15" ht="12.75" customHeight="1">
      <c r="A131" s="33">
        <v>121</v>
      </c>
      <c r="B131" s="53" t="s">
        <v>823</v>
      </c>
      <c r="C131" s="31">
        <v>1642.05</v>
      </c>
      <c r="D131" s="36">
        <v>1643.6166666666668</v>
      </c>
      <c r="E131" s="36">
        <v>1608.2333333333336</v>
      </c>
      <c r="F131" s="36">
        <v>1574.4166666666667</v>
      </c>
      <c r="G131" s="36">
        <v>1539.0333333333335</v>
      </c>
      <c r="H131" s="36">
        <v>1677.4333333333336</v>
      </c>
      <c r="I131" s="36">
        <v>1712.8166666666668</v>
      </c>
      <c r="J131" s="36">
        <v>1746.6333333333337</v>
      </c>
      <c r="K131" s="31">
        <v>1679</v>
      </c>
      <c r="L131" s="31">
        <v>1609.8</v>
      </c>
      <c r="M131" s="31">
        <v>0.40394999999999998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968.3</v>
      </c>
      <c r="D132" s="36">
        <v>972.51666666666677</v>
      </c>
      <c r="E132" s="36">
        <v>955.23333333333358</v>
      </c>
      <c r="F132" s="36">
        <v>942.16666666666686</v>
      </c>
      <c r="G132" s="36">
        <v>924.88333333333367</v>
      </c>
      <c r="H132" s="36">
        <v>985.58333333333348</v>
      </c>
      <c r="I132" s="36">
        <v>1002.8666666666666</v>
      </c>
      <c r="J132" s="36">
        <v>1015.9333333333334</v>
      </c>
      <c r="K132" s="31">
        <v>989.8</v>
      </c>
      <c r="L132" s="31">
        <v>959.45</v>
      </c>
      <c r="M132" s="31">
        <v>23.16816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1740.85</v>
      </c>
      <c r="D133" s="36">
        <v>1742.7166666666665</v>
      </c>
      <c r="E133" s="36">
        <v>1711.4833333333329</v>
      </c>
      <c r="F133" s="36">
        <v>1682.1166666666663</v>
      </c>
      <c r="G133" s="36">
        <v>1650.8833333333328</v>
      </c>
      <c r="H133" s="36">
        <v>1772.083333333333</v>
      </c>
      <c r="I133" s="36">
        <v>1803.3166666666666</v>
      </c>
      <c r="J133" s="36">
        <v>1832.6833333333332</v>
      </c>
      <c r="K133" s="31">
        <v>1773.95</v>
      </c>
      <c r="L133" s="31">
        <v>1713.35</v>
      </c>
      <c r="M133" s="31">
        <v>4.3978099999999998</v>
      </c>
      <c r="N133" s="1"/>
      <c r="O133" s="1"/>
    </row>
    <row r="134" spans="1:15" ht="12.75" customHeight="1">
      <c r="A134" s="33">
        <v>124</v>
      </c>
      <c r="B134" s="53" t="s">
        <v>793</v>
      </c>
      <c r="C134" s="31">
        <v>5425.15</v>
      </c>
      <c r="D134" s="36">
        <v>5437.916666666667</v>
      </c>
      <c r="E134" s="36">
        <v>5387.2333333333336</v>
      </c>
      <c r="F134" s="36">
        <v>5349.3166666666666</v>
      </c>
      <c r="G134" s="36">
        <v>5298.6333333333332</v>
      </c>
      <c r="H134" s="36">
        <v>5475.8333333333339</v>
      </c>
      <c r="I134" s="36">
        <v>5526.5166666666664</v>
      </c>
      <c r="J134" s="36">
        <v>5564.4333333333343</v>
      </c>
      <c r="K134" s="31">
        <v>5488.6</v>
      </c>
      <c r="L134" s="31">
        <v>5400</v>
      </c>
      <c r="M134" s="31">
        <v>9.6979999999999997E-2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1226.45</v>
      </c>
      <c r="D135" s="36">
        <v>1225.5</v>
      </c>
      <c r="E135" s="36">
        <v>1209</v>
      </c>
      <c r="F135" s="36">
        <v>1191.55</v>
      </c>
      <c r="G135" s="36">
        <v>1175.05</v>
      </c>
      <c r="H135" s="36">
        <v>1242.95</v>
      </c>
      <c r="I135" s="36">
        <v>1259.45</v>
      </c>
      <c r="J135" s="36">
        <v>1276.9000000000001</v>
      </c>
      <c r="K135" s="31">
        <v>1242</v>
      </c>
      <c r="L135" s="31">
        <v>1208.05</v>
      </c>
      <c r="M135" s="31">
        <v>1.84138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453.6</v>
      </c>
      <c r="D136" s="36">
        <v>450.51666666666671</v>
      </c>
      <c r="E136" s="36">
        <v>445.73333333333341</v>
      </c>
      <c r="F136" s="36">
        <v>437.86666666666667</v>
      </c>
      <c r="G136" s="36">
        <v>433.08333333333337</v>
      </c>
      <c r="H136" s="36">
        <v>458.38333333333344</v>
      </c>
      <c r="I136" s="36">
        <v>463.16666666666674</v>
      </c>
      <c r="J136" s="36">
        <v>471.03333333333347</v>
      </c>
      <c r="K136" s="31">
        <v>455.3</v>
      </c>
      <c r="L136" s="31">
        <v>442.65</v>
      </c>
      <c r="M136" s="31">
        <v>41.02713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3754.85</v>
      </c>
      <c r="D137" s="36">
        <v>3759.7833333333333</v>
      </c>
      <c r="E137" s="36">
        <v>3715.0666666666666</v>
      </c>
      <c r="F137" s="36">
        <v>3675.2833333333333</v>
      </c>
      <c r="G137" s="36">
        <v>3630.5666666666666</v>
      </c>
      <c r="H137" s="36">
        <v>3799.5666666666666</v>
      </c>
      <c r="I137" s="36">
        <v>3844.2833333333328</v>
      </c>
      <c r="J137" s="36">
        <v>3884.0666666666666</v>
      </c>
      <c r="K137" s="31">
        <v>3804.5</v>
      </c>
      <c r="L137" s="31">
        <v>3720</v>
      </c>
      <c r="M137" s="31">
        <v>5.6224299999999996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1820.95</v>
      </c>
      <c r="D138" s="36">
        <v>1810</v>
      </c>
      <c r="E138" s="36">
        <v>1791</v>
      </c>
      <c r="F138" s="36">
        <v>1761.05</v>
      </c>
      <c r="G138" s="36">
        <v>1742.05</v>
      </c>
      <c r="H138" s="36">
        <v>1839.95</v>
      </c>
      <c r="I138" s="36">
        <v>1858.95</v>
      </c>
      <c r="J138" s="36">
        <v>1888.9</v>
      </c>
      <c r="K138" s="31">
        <v>1829</v>
      </c>
      <c r="L138" s="31">
        <v>1780.05</v>
      </c>
      <c r="M138" s="31">
        <v>3.4641099999999998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1142.45</v>
      </c>
      <c r="D139" s="36">
        <v>1127.9166666666667</v>
      </c>
      <c r="E139" s="36">
        <v>1099.8333333333335</v>
      </c>
      <c r="F139" s="36">
        <v>1057.2166666666667</v>
      </c>
      <c r="G139" s="36">
        <v>1029.1333333333334</v>
      </c>
      <c r="H139" s="36">
        <v>1170.5333333333335</v>
      </c>
      <c r="I139" s="36">
        <v>1198.616666666667</v>
      </c>
      <c r="J139" s="36">
        <v>1241.2333333333336</v>
      </c>
      <c r="K139" s="31">
        <v>1156</v>
      </c>
      <c r="L139" s="31">
        <v>1085.3</v>
      </c>
      <c r="M139" s="31">
        <v>1.17808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857.2</v>
      </c>
      <c r="D140" s="36">
        <v>861.71666666666658</v>
      </c>
      <c r="E140" s="36">
        <v>850.78333333333319</v>
      </c>
      <c r="F140" s="36">
        <v>844.36666666666656</v>
      </c>
      <c r="G140" s="36">
        <v>833.43333333333317</v>
      </c>
      <c r="H140" s="36">
        <v>868.13333333333321</v>
      </c>
      <c r="I140" s="36">
        <v>879.06666666666661</v>
      </c>
      <c r="J140" s="36">
        <v>885.48333333333323</v>
      </c>
      <c r="K140" s="31">
        <v>872.65</v>
      </c>
      <c r="L140" s="31">
        <v>855.3</v>
      </c>
      <c r="M140" s="31">
        <v>15.52098</v>
      </c>
      <c r="N140" s="1"/>
      <c r="O140" s="1"/>
    </row>
    <row r="141" spans="1:15" ht="12.75" customHeight="1">
      <c r="A141" s="33">
        <v>131</v>
      </c>
      <c r="B141" s="53" t="s">
        <v>852</v>
      </c>
      <c r="C141" s="31">
        <v>2265.6999999999998</v>
      </c>
      <c r="D141" s="36">
        <v>2273.7833333333333</v>
      </c>
      <c r="E141" s="36">
        <v>2242.5166666666664</v>
      </c>
      <c r="F141" s="36">
        <v>2219.333333333333</v>
      </c>
      <c r="G141" s="36">
        <v>2188.0666666666662</v>
      </c>
      <c r="H141" s="36">
        <v>2296.9666666666667</v>
      </c>
      <c r="I141" s="36">
        <v>2328.233333333334</v>
      </c>
      <c r="J141" s="36">
        <v>2351.416666666667</v>
      </c>
      <c r="K141" s="31">
        <v>2305.0500000000002</v>
      </c>
      <c r="L141" s="31">
        <v>2250.6</v>
      </c>
      <c r="M141" s="31">
        <v>1.6032599999999999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621.29999999999995</v>
      </c>
      <c r="D142" s="36">
        <v>620.34999999999991</v>
      </c>
      <c r="E142" s="36">
        <v>615.79999999999984</v>
      </c>
      <c r="F142" s="36">
        <v>610.29999999999995</v>
      </c>
      <c r="G142" s="36">
        <v>605.74999999999989</v>
      </c>
      <c r="H142" s="36">
        <v>625.8499999999998</v>
      </c>
      <c r="I142" s="36">
        <v>630.4</v>
      </c>
      <c r="J142" s="36">
        <v>635.89999999999975</v>
      </c>
      <c r="K142" s="31">
        <v>624.9</v>
      </c>
      <c r="L142" s="31">
        <v>614.85</v>
      </c>
      <c r="M142" s="31">
        <v>23.323979999999999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1768.95</v>
      </c>
      <c r="D143" s="36">
        <v>1770.3833333333332</v>
      </c>
      <c r="E143" s="36">
        <v>1754.4166666666665</v>
      </c>
      <c r="F143" s="36">
        <v>1739.8833333333332</v>
      </c>
      <c r="G143" s="36">
        <v>1723.9166666666665</v>
      </c>
      <c r="H143" s="36">
        <v>1784.9166666666665</v>
      </c>
      <c r="I143" s="36">
        <v>1800.8833333333332</v>
      </c>
      <c r="J143" s="36">
        <v>1815.4166666666665</v>
      </c>
      <c r="K143" s="31">
        <v>1786.35</v>
      </c>
      <c r="L143" s="31">
        <v>1755.85</v>
      </c>
      <c r="M143" s="31">
        <v>5.2521699999999996</v>
      </c>
      <c r="N143" s="1"/>
      <c r="O143" s="1"/>
    </row>
    <row r="144" spans="1:15" ht="12.75" customHeight="1">
      <c r="A144" s="33">
        <v>134</v>
      </c>
      <c r="B144" s="53" t="s">
        <v>794</v>
      </c>
      <c r="C144" s="31">
        <v>2867.9</v>
      </c>
      <c r="D144" s="36">
        <v>2880.1166666666668</v>
      </c>
      <c r="E144" s="36">
        <v>2841.3833333333337</v>
      </c>
      <c r="F144" s="36">
        <v>2814.8666666666668</v>
      </c>
      <c r="G144" s="36">
        <v>2776.1333333333337</v>
      </c>
      <c r="H144" s="36">
        <v>2906.6333333333337</v>
      </c>
      <c r="I144" s="36">
        <v>2945.3666666666672</v>
      </c>
      <c r="J144" s="36">
        <v>2971.8833333333337</v>
      </c>
      <c r="K144" s="31">
        <v>2918.85</v>
      </c>
      <c r="L144" s="31">
        <v>2853.6</v>
      </c>
      <c r="M144" s="31">
        <v>3.3361900000000002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955.55</v>
      </c>
      <c r="D145" s="36">
        <v>954.91666666666663</v>
      </c>
      <c r="E145" s="36">
        <v>939.33333333333326</v>
      </c>
      <c r="F145" s="36">
        <v>923.11666666666667</v>
      </c>
      <c r="G145" s="36">
        <v>907.5333333333333</v>
      </c>
      <c r="H145" s="36">
        <v>971.13333333333321</v>
      </c>
      <c r="I145" s="36">
        <v>986.71666666666647</v>
      </c>
      <c r="J145" s="36">
        <v>1002.9333333333332</v>
      </c>
      <c r="K145" s="31">
        <v>970.5</v>
      </c>
      <c r="L145" s="31">
        <v>938.7</v>
      </c>
      <c r="M145" s="31">
        <v>7.6018299999999996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2874.25</v>
      </c>
      <c r="D146" s="36">
        <v>2885.9666666666672</v>
      </c>
      <c r="E146" s="36">
        <v>2852.0833333333344</v>
      </c>
      <c r="F146" s="36">
        <v>2829.9166666666674</v>
      </c>
      <c r="G146" s="36">
        <v>2796.0333333333347</v>
      </c>
      <c r="H146" s="36">
        <v>2908.1333333333341</v>
      </c>
      <c r="I146" s="36">
        <v>2942.0166666666673</v>
      </c>
      <c r="J146" s="36">
        <v>2964.1833333333338</v>
      </c>
      <c r="K146" s="31">
        <v>2919.85</v>
      </c>
      <c r="L146" s="31">
        <v>2863.8</v>
      </c>
      <c r="M146" s="31">
        <v>1.07996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432.25</v>
      </c>
      <c r="D147" s="36">
        <v>427.88333333333338</v>
      </c>
      <c r="E147" s="36">
        <v>421.96666666666675</v>
      </c>
      <c r="F147" s="36">
        <v>411.68333333333339</v>
      </c>
      <c r="G147" s="36">
        <v>405.76666666666677</v>
      </c>
      <c r="H147" s="36">
        <v>438.16666666666674</v>
      </c>
      <c r="I147" s="36">
        <v>444.08333333333337</v>
      </c>
      <c r="J147" s="36">
        <v>454.36666666666673</v>
      </c>
      <c r="K147" s="31">
        <v>433.8</v>
      </c>
      <c r="L147" s="31">
        <v>417.6</v>
      </c>
      <c r="M147" s="31">
        <v>64.205939999999998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169.76</v>
      </c>
      <c r="D148" s="36">
        <v>170.92</v>
      </c>
      <c r="E148" s="36">
        <v>167.93999999999997</v>
      </c>
      <c r="F148" s="36">
        <v>166.11999999999998</v>
      </c>
      <c r="G148" s="36">
        <v>163.13999999999996</v>
      </c>
      <c r="H148" s="36">
        <v>172.73999999999998</v>
      </c>
      <c r="I148" s="36">
        <v>175.72</v>
      </c>
      <c r="J148" s="36">
        <v>177.54</v>
      </c>
      <c r="K148" s="31">
        <v>173.9</v>
      </c>
      <c r="L148" s="31">
        <v>169.1</v>
      </c>
      <c r="M148" s="31">
        <v>12.898070000000001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4669.8999999999996</v>
      </c>
      <c r="D149" s="36">
        <v>4658.4666666666662</v>
      </c>
      <c r="E149" s="36">
        <v>4626.9833333333327</v>
      </c>
      <c r="F149" s="36">
        <v>4584.0666666666666</v>
      </c>
      <c r="G149" s="36">
        <v>4552.583333333333</v>
      </c>
      <c r="H149" s="36">
        <v>4701.3833333333323</v>
      </c>
      <c r="I149" s="36">
        <v>4732.8666666666659</v>
      </c>
      <c r="J149" s="36">
        <v>4775.7833333333319</v>
      </c>
      <c r="K149" s="31">
        <v>4689.95</v>
      </c>
      <c r="L149" s="31">
        <v>4615.55</v>
      </c>
      <c r="M149" s="31">
        <v>2.3237399999999999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12779.95</v>
      </c>
      <c r="D150" s="36">
        <v>12678.25</v>
      </c>
      <c r="E150" s="36">
        <v>12521.5</v>
      </c>
      <c r="F150" s="36">
        <v>12263.05</v>
      </c>
      <c r="G150" s="36">
        <v>12106.3</v>
      </c>
      <c r="H150" s="36">
        <v>12936.7</v>
      </c>
      <c r="I150" s="36">
        <v>13093.45</v>
      </c>
      <c r="J150" s="36">
        <v>13351.900000000001</v>
      </c>
      <c r="K150" s="31">
        <v>12835</v>
      </c>
      <c r="L150" s="31">
        <v>12419.8</v>
      </c>
      <c r="M150" s="31">
        <v>7.1039700000000003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3310.9</v>
      </c>
      <c r="D151" s="36">
        <v>3313.2333333333336</v>
      </c>
      <c r="E151" s="36">
        <v>3287.666666666667</v>
      </c>
      <c r="F151" s="36">
        <v>3264.4333333333334</v>
      </c>
      <c r="G151" s="36">
        <v>3238.8666666666668</v>
      </c>
      <c r="H151" s="36">
        <v>3336.4666666666672</v>
      </c>
      <c r="I151" s="36">
        <v>3362.0333333333338</v>
      </c>
      <c r="J151" s="36">
        <v>3385.2666666666673</v>
      </c>
      <c r="K151" s="31">
        <v>3338.8</v>
      </c>
      <c r="L151" s="31">
        <v>3290</v>
      </c>
      <c r="M151" s="31">
        <v>0.86658999999999997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6911.35</v>
      </c>
      <c r="D152" s="36">
        <v>6884.3166666666666</v>
      </c>
      <c r="E152" s="36">
        <v>6844.6333333333332</v>
      </c>
      <c r="F152" s="36">
        <v>6777.916666666667</v>
      </c>
      <c r="G152" s="36">
        <v>6738.2333333333336</v>
      </c>
      <c r="H152" s="36">
        <v>6951.0333333333328</v>
      </c>
      <c r="I152" s="36">
        <v>6990.7166666666653</v>
      </c>
      <c r="J152" s="36">
        <v>7057.4333333333325</v>
      </c>
      <c r="K152" s="31">
        <v>6924</v>
      </c>
      <c r="L152" s="31">
        <v>6817.6</v>
      </c>
      <c r="M152" s="31">
        <v>1.6184700000000001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773.65</v>
      </c>
      <c r="D153" s="36">
        <v>775.68333333333339</v>
      </c>
      <c r="E153" s="36">
        <v>757.36666666666679</v>
      </c>
      <c r="F153" s="36">
        <v>741.08333333333337</v>
      </c>
      <c r="G153" s="36">
        <v>722.76666666666677</v>
      </c>
      <c r="H153" s="36">
        <v>791.96666666666681</v>
      </c>
      <c r="I153" s="36">
        <v>810.28333333333342</v>
      </c>
      <c r="J153" s="36">
        <v>826.56666666666683</v>
      </c>
      <c r="K153" s="31">
        <v>794</v>
      </c>
      <c r="L153" s="31">
        <v>759.4</v>
      </c>
      <c r="M153" s="31">
        <v>4.4604999999999997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371.15</v>
      </c>
      <c r="D154" s="36">
        <v>374.61666666666662</v>
      </c>
      <c r="E154" s="36">
        <v>366.13333333333321</v>
      </c>
      <c r="F154" s="36">
        <v>361.11666666666662</v>
      </c>
      <c r="G154" s="36">
        <v>352.63333333333321</v>
      </c>
      <c r="H154" s="36">
        <v>379.63333333333321</v>
      </c>
      <c r="I154" s="36">
        <v>388.11666666666667</v>
      </c>
      <c r="J154" s="36">
        <v>393.13333333333321</v>
      </c>
      <c r="K154" s="31">
        <v>383.1</v>
      </c>
      <c r="L154" s="31">
        <v>369.6</v>
      </c>
      <c r="M154" s="31">
        <v>4.9794099999999997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249.19</v>
      </c>
      <c r="D155" s="36">
        <v>250.74333333333334</v>
      </c>
      <c r="E155" s="36">
        <v>245.99666666666667</v>
      </c>
      <c r="F155" s="36">
        <v>242.80333333333334</v>
      </c>
      <c r="G155" s="36">
        <v>238.05666666666667</v>
      </c>
      <c r="H155" s="36">
        <v>253.93666666666667</v>
      </c>
      <c r="I155" s="36">
        <v>258.68333333333334</v>
      </c>
      <c r="J155" s="36">
        <v>261.87666666666667</v>
      </c>
      <c r="K155" s="31">
        <v>255.49</v>
      </c>
      <c r="L155" s="31">
        <v>247.55</v>
      </c>
      <c r="M155" s="31">
        <v>41.202350000000003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38.880000000000003</v>
      </c>
      <c r="D156" s="36">
        <v>39.163333333333334</v>
      </c>
      <c r="E156" s="36">
        <v>38.516666666666666</v>
      </c>
      <c r="F156" s="36">
        <v>38.153333333333329</v>
      </c>
      <c r="G156" s="36">
        <v>37.506666666666661</v>
      </c>
      <c r="H156" s="36">
        <v>39.526666666666671</v>
      </c>
      <c r="I156" s="36">
        <v>40.173333333333332</v>
      </c>
      <c r="J156" s="36">
        <v>40.536666666666676</v>
      </c>
      <c r="K156" s="31">
        <v>39.81</v>
      </c>
      <c r="L156" s="31">
        <v>38.799999999999997</v>
      </c>
      <c r="M156" s="31">
        <v>128.90277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4813.3</v>
      </c>
      <c r="D157" s="36">
        <v>4813.7666666666664</v>
      </c>
      <c r="E157" s="36">
        <v>4779.5333333333328</v>
      </c>
      <c r="F157" s="36">
        <v>4745.7666666666664</v>
      </c>
      <c r="G157" s="36">
        <v>4711.5333333333328</v>
      </c>
      <c r="H157" s="36">
        <v>4847.5333333333328</v>
      </c>
      <c r="I157" s="36">
        <v>4881.7666666666664</v>
      </c>
      <c r="J157" s="36">
        <v>4915.5333333333328</v>
      </c>
      <c r="K157" s="31">
        <v>4848</v>
      </c>
      <c r="L157" s="31">
        <v>4780</v>
      </c>
      <c r="M157" s="31">
        <v>2.80722</v>
      </c>
      <c r="N157" s="1"/>
      <c r="O157" s="1"/>
    </row>
    <row r="158" spans="1:15" ht="12.75" customHeight="1">
      <c r="A158" s="33">
        <v>148</v>
      </c>
      <c r="B158" s="53" t="s">
        <v>853</v>
      </c>
      <c r="C158" s="31">
        <v>605.29999999999995</v>
      </c>
      <c r="D158" s="36">
        <v>607.05000000000007</v>
      </c>
      <c r="E158" s="36">
        <v>603.00000000000011</v>
      </c>
      <c r="F158" s="36">
        <v>600.70000000000005</v>
      </c>
      <c r="G158" s="36">
        <v>596.65000000000009</v>
      </c>
      <c r="H158" s="36">
        <v>609.35000000000014</v>
      </c>
      <c r="I158" s="36">
        <v>613.40000000000009</v>
      </c>
      <c r="J158" s="36">
        <v>615.70000000000016</v>
      </c>
      <c r="K158" s="31">
        <v>611.1</v>
      </c>
      <c r="L158" s="31">
        <v>604.75</v>
      </c>
      <c r="M158" s="31">
        <v>2.8153000000000001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632.9</v>
      </c>
      <c r="D159" s="36">
        <v>623.75</v>
      </c>
      <c r="E159" s="36">
        <v>612.15</v>
      </c>
      <c r="F159" s="36">
        <v>591.4</v>
      </c>
      <c r="G159" s="36">
        <v>579.79999999999995</v>
      </c>
      <c r="H159" s="36">
        <v>644.5</v>
      </c>
      <c r="I159" s="36">
        <v>656.09999999999991</v>
      </c>
      <c r="J159" s="36">
        <v>676.85</v>
      </c>
      <c r="K159" s="31">
        <v>635.35</v>
      </c>
      <c r="L159" s="31">
        <v>603</v>
      </c>
      <c r="M159" s="31">
        <v>4.7197500000000003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804</v>
      </c>
      <c r="D160" s="36">
        <v>811.16666666666663</v>
      </c>
      <c r="E160" s="36">
        <v>793.83333333333326</v>
      </c>
      <c r="F160" s="36">
        <v>783.66666666666663</v>
      </c>
      <c r="G160" s="36">
        <v>766.33333333333326</v>
      </c>
      <c r="H160" s="36">
        <v>821.33333333333326</v>
      </c>
      <c r="I160" s="36">
        <v>838.66666666666652</v>
      </c>
      <c r="J160" s="36">
        <v>848.83333333333326</v>
      </c>
      <c r="K160" s="31">
        <v>828.5</v>
      </c>
      <c r="L160" s="31">
        <v>801</v>
      </c>
      <c r="M160" s="31">
        <v>2.6830500000000002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2491</v>
      </c>
      <c r="D161" s="36">
        <v>2495.7999999999997</v>
      </c>
      <c r="E161" s="36">
        <v>2445.1999999999994</v>
      </c>
      <c r="F161" s="36">
        <v>2399.3999999999996</v>
      </c>
      <c r="G161" s="36">
        <v>2348.7999999999993</v>
      </c>
      <c r="H161" s="36">
        <v>2541.5999999999995</v>
      </c>
      <c r="I161" s="36">
        <v>2592.1999999999998</v>
      </c>
      <c r="J161" s="36">
        <v>2637.9999999999995</v>
      </c>
      <c r="K161" s="31">
        <v>2546.4</v>
      </c>
      <c r="L161" s="31">
        <v>2450</v>
      </c>
      <c r="M161" s="31">
        <v>1.0450999999999999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220.7</v>
      </c>
      <c r="D162" s="36">
        <v>221.4</v>
      </c>
      <c r="E162" s="36">
        <v>216.4</v>
      </c>
      <c r="F162" s="36">
        <v>212.1</v>
      </c>
      <c r="G162" s="36">
        <v>207.1</v>
      </c>
      <c r="H162" s="36">
        <v>225.70000000000002</v>
      </c>
      <c r="I162" s="36">
        <v>230.70000000000002</v>
      </c>
      <c r="J162" s="36">
        <v>235.00000000000003</v>
      </c>
      <c r="K162" s="31">
        <v>226.4</v>
      </c>
      <c r="L162" s="31">
        <v>217.1</v>
      </c>
      <c r="M162" s="31">
        <v>59.900480000000002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81.25</v>
      </c>
      <c r="D163" s="36">
        <v>81.926666666666662</v>
      </c>
      <c r="E163" s="36">
        <v>80.073333333333323</v>
      </c>
      <c r="F163" s="36">
        <v>78.896666666666661</v>
      </c>
      <c r="G163" s="36">
        <v>77.043333333333322</v>
      </c>
      <c r="H163" s="36">
        <v>83.103333333333325</v>
      </c>
      <c r="I163" s="36">
        <v>84.956666666666649</v>
      </c>
      <c r="J163" s="36">
        <v>86.133333333333326</v>
      </c>
      <c r="K163" s="31">
        <v>83.78</v>
      </c>
      <c r="L163" s="31">
        <v>80.75</v>
      </c>
      <c r="M163" s="31">
        <v>64.173739999999995</v>
      </c>
      <c r="N163" s="1"/>
      <c r="O163" s="1"/>
    </row>
    <row r="164" spans="1:15" ht="12.75" customHeight="1">
      <c r="A164" s="33">
        <v>154</v>
      </c>
      <c r="B164" s="53" t="s">
        <v>795</v>
      </c>
      <c r="C164" s="31">
        <v>1193.25</v>
      </c>
      <c r="D164" s="36">
        <v>1199.4333333333332</v>
      </c>
      <c r="E164" s="36">
        <v>1174.9166666666663</v>
      </c>
      <c r="F164" s="36">
        <v>1156.583333333333</v>
      </c>
      <c r="G164" s="36">
        <v>1132.0666666666662</v>
      </c>
      <c r="H164" s="36">
        <v>1217.7666666666664</v>
      </c>
      <c r="I164" s="36">
        <v>1242.2833333333333</v>
      </c>
      <c r="J164" s="36">
        <v>1260.6166666666666</v>
      </c>
      <c r="K164" s="31">
        <v>1223.95</v>
      </c>
      <c r="L164" s="31">
        <v>1181.0999999999999</v>
      </c>
      <c r="M164" s="31">
        <v>0.95233999999999996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3728.8</v>
      </c>
      <c r="D165" s="36">
        <v>3744.5</v>
      </c>
      <c r="E165" s="36">
        <v>3704.05</v>
      </c>
      <c r="F165" s="36">
        <v>3679.3</v>
      </c>
      <c r="G165" s="36">
        <v>3638.8500000000004</v>
      </c>
      <c r="H165" s="36">
        <v>3769.25</v>
      </c>
      <c r="I165" s="36">
        <v>3809.7</v>
      </c>
      <c r="J165" s="36">
        <v>3834.45</v>
      </c>
      <c r="K165" s="31">
        <v>3784.95</v>
      </c>
      <c r="L165" s="31">
        <v>3719.75</v>
      </c>
      <c r="M165" s="31">
        <v>1.11006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496.95</v>
      </c>
      <c r="D166" s="36">
        <v>497.18333333333334</v>
      </c>
      <c r="E166" s="36">
        <v>493.91666666666669</v>
      </c>
      <c r="F166" s="36">
        <v>490.88333333333333</v>
      </c>
      <c r="G166" s="36">
        <v>487.61666666666667</v>
      </c>
      <c r="H166" s="36">
        <v>500.2166666666667</v>
      </c>
      <c r="I166" s="36">
        <v>503.48333333333335</v>
      </c>
      <c r="J166" s="36">
        <v>506.51666666666671</v>
      </c>
      <c r="K166" s="31">
        <v>500.45</v>
      </c>
      <c r="L166" s="31">
        <v>494.15</v>
      </c>
      <c r="M166" s="31">
        <v>17.364719999999998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485.25</v>
      </c>
      <c r="D167" s="36">
        <v>484.2833333333333</v>
      </c>
      <c r="E167" s="36">
        <v>481.01666666666659</v>
      </c>
      <c r="F167" s="36">
        <v>476.7833333333333</v>
      </c>
      <c r="G167" s="36">
        <v>473.51666666666659</v>
      </c>
      <c r="H167" s="36">
        <v>488.51666666666659</v>
      </c>
      <c r="I167" s="36">
        <v>491.78333333333325</v>
      </c>
      <c r="J167" s="36">
        <v>496.01666666666659</v>
      </c>
      <c r="K167" s="31">
        <v>487.55</v>
      </c>
      <c r="L167" s="31">
        <v>480.05</v>
      </c>
      <c r="M167" s="31">
        <v>0.91344999999999998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192.63</v>
      </c>
      <c r="D168" s="36">
        <v>193.86666666666667</v>
      </c>
      <c r="E168" s="36">
        <v>190.05333333333334</v>
      </c>
      <c r="F168" s="36">
        <v>187.47666666666666</v>
      </c>
      <c r="G168" s="36">
        <v>183.66333333333333</v>
      </c>
      <c r="H168" s="36">
        <v>196.44333333333336</v>
      </c>
      <c r="I168" s="36">
        <v>200.25666666666669</v>
      </c>
      <c r="J168" s="36">
        <v>202.83333333333337</v>
      </c>
      <c r="K168" s="31">
        <v>197.68</v>
      </c>
      <c r="L168" s="31">
        <v>191.29</v>
      </c>
      <c r="M168" s="31">
        <v>47.28087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202.69</v>
      </c>
      <c r="D169" s="36">
        <v>203.50333333333333</v>
      </c>
      <c r="E169" s="36">
        <v>201.30666666666667</v>
      </c>
      <c r="F169" s="36">
        <v>199.92333333333335</v>
      </c>
      <c r="G169" s="36">
        <v>197.72666666666669</v>
      </c>
      <c r="H169" s="36">
        <v>204.88666666666666</v>
      </c>
      <c r="I169" s="36">
        <v>207.08333333333331</v>
      </c>
      <c r="J169" s="36">
        <v>208.46666666666664</v>
      </c>
      <c r="K169" s="31">
        <v>205.7</v>
      </c>
      <c r="L169" s="31">
        <v>202.12</v>
      </c>
      <c r="M169" s="31">
        <v>115.39502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926.5</v>
      </c>
      <c r="D170" s="36">
        <v>929.7166666666667</v>
      </c>
      <c r="E170" s="36">
        <v>919.43333333333339</v>
      </c>
      <c r="F170" s="36">
        <v>912.36666666666667</v>
      </c>
      <c r="G170" s="36">
        <v>902.08333333333337</v>
      </c>
      <c r="H170" s="36">
        <v>936.78333333333342</v>
      </c>
      <c r="I170" s="36">
        <v>947.06666666666672</v>
      </c>
      <c r="J170" s="36">
        <v>954.13333333333344</v>
      </c>
      <c r="K170" s="31">
        <v>940</v>
      </c>
      <c r="L170" s="31">
        <v>922.65</v>
      </c>
      <c r="M170" s="31">
        <v>1.09964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5225.3999999999996</v>
      </c>
      <c r="D171" s="36">
        <v>5243.9000000000005</v>
      </c>
      <c r="E171" s="36">
        <v>5192.5000000000009</v>
      </c>
      <c r="F171" s="36">
        <v>5159.6000000000004</v>
      </c>
      <c r="G171" s="36">
        <v>5108.2000000000007</v>
      </c>
      <c r="H171" s="36">
        <v>5276.8000000000011</v>
      </c>
      <c r="I171" s="36">
        <v>5328.2000000000007</v>
      </c>
      <c r="J171" s="36">
        <v>5361.1000000000013</v>
      </c>
      <c r="K171" s="31">
        <v>5295.3</v>
      </c>
      <c r="L171" s="31">
        <v>5211</v>
      </c>
      <c r="M171" s="31">
        <v>0.14799000000000001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1447.85</v>
      </c>
      <c r="D172" s="36">
        <v>1445.8833333333332</v>
      </c>
      <c r="E172" s="36">
        <v>1426.9666666666665</v>
      </c>
      <c r="F172" s="36">
        <v>1406.0833333333333</v>
      </c>
      <c r="G172" s="36">
        <v>1387.1666666666665</v>
      </c>
      <c r="H172" s="36">
        <v>1466.7666666666664</v>
      </c>
      <c r="I172" s="36">
        <v>1485.6833333333334</v>
      </c>
      <c r="J172" s="36">
        <v>1506.5666666666664</v>
      </c>
      <c r="K172" s="31">
        <v>1464.8</v>
      </c>
      <c r="L172" s="31">
        <v>1425</v>
      </c>
      <c r="M172" s="31">
        <v>1.6099399999999999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295.10000000000002</v>
      </c>
      <c r="D173" s="36">
        <v>292.93333333333334</v>
      </c>
      <c r="E173" s="36">
        <v>289.36666666666667</v>
      </c>
      <c r="F173" s="36">
        <v>283.63333333333333</v>
      </c>
      <c r="G173" s="36">
        <v>280.06666666666666</v>
      </c>
      <c r="H173" s="36">
        <v>298.66666666666669</v>
      </c>
      <c r="I173" s="36">
        <v>302.23333333333341</v>
      </c>
      <c r="J173" s="36">
        <v>307.9666666666667</v>
      </c>
      <c r="K173" s="31">
        <v>296.5</v>
      </c>
      <c r="L173" s="31">
        <v>287.2</v>
      </c>
      <c r="M173" s="31">
        <v>7.0052300000000001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337.35</v>
      </c>
      <c r="D174" s="36">
        <v>328.93333333333334</v>
      </c>
      <c r="E174" s="36">
        <v>313.9666666666667</v>
      </c>
      <c r="F174" s="36">
        <v>290.58333333333337</v>
      </c>
      <c r="G174" s="36">
        <v>275.61666666666673</v>
      </c>
      <c r="H174" s="36">
        <v>352.31666666666666</v>
      </c>
      <c r="I174" s="36">
        <v>367.28333333333325</v>
      </c>
      <c r="J174" s="36">
        <v>390.66666666666663</v>
      </c>
      <c r="K174" s="31">
        <v>343.9</v>
      </c>
      <c r="L174" s="31">
        <v>305.55</v>
      </c>
      <c r="M174" s="31">
        <v>367.47255999999999</v>
      </c>
      <c r="N174" s="1"/>
      <c r="O174" s="1"/>
    </row>
    <row r="175" spans="1:15" ht="12.75" customHeight="1">
      <c r="A175" s="33">
        <v>165</v>
      </c>
      <c r="B175" s="53" t="s">
        <v>796</v>
      </c>
      <c r="C175" s="31">
        <v>709.55</v>
      </c>
      <c r="D175" s="36">
        <v>710.56666666666661</v>
      </c>
      <c r="E175" s="36">
        <v>703.33333333333326</v>
      </c>
      <c r="F175" s="36">
        <v>697.11666666666667</v>
      </c>
      <c r="G175" s="36">
        <v>689.88333333333333</v>
      </c>
      <c r="H175" s="36">
        <v>716.78333333333319</v>
      </c>
      <c r="I175" s="36">
        <v>724.01666666666654</v>
      </c>
      <c r="J175" s="36">
        <v>730.23333333333312</v>
      </c>
      <c r="K175" s="31">
        <v>717.8</v>
      </c>
      <c r="L175" s="31">
        <v>704.35</v>
      </c>
      <c r="M175" s="31">
        <v>4.48515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523.20000000000005</v>
      </c>
      <c r="D176" s="36">
        <v>528.31666666666672</v>
      </c>
      <c r="E176" s="36">
        <v>514.13333333333344</v>
      </c>
      <c r="F176" s="36">
        <v>505.06666666666672</v>
      </c>
      <c r="G176" s="36">
        <v>490.88333333333344</v>
      </c>
      <c r="H176" s="36">
        <v>537.38333333333344</v>
      </c>
      <c r="I176" s="36">
        <v>551.56666666666661</v>
      </c>
      <c r="J176" s="36">
        <v>560.63333333333344</v>
      </c>
      <c r="K176" s="31">
        <v>542.5</v>
      </c>
      <c r="L176" s="31">
        <v>519.25</v>
      </c>
      <c r="M176" s="31">
        <v>20.34984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238.93</v>
      </c>
      <c r="D177" s="36">
        <v>237.35333333333332</v>
      </c>
      <c r="E177" s="36">
        <v>235.10666666666665</v>
      </c>
      <c r="F177" s="36">
        <v>231.28333333333333</v>
      </c>
      <c r="G177" s="36">
        <v>229.03666666666666</v>
      </c>
      <c r="H177" s="36">
        <v>241.17666666666665</v>
      </c>
      <c r="I177" s="36">
        <v>243.42333333333332</v>
      </c>
      <c r="J177" s="36">
        <v>247.24666666666664</v>
      </c>
      <c r="K177" s="31">
        <v>239.6</v>
      </c>
      <c r="L177" s="31">
        <v>233.53</v>
      </c>
      <c r="M177" s="31">
        <v>190.04338000000001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1300.3</v>
      </c>
      <c r="D178" s="36">
        <v>1300.1166666666668</v>
      </c>
      <c r="E178" s="36">
        <v>1275.2333333333336</v>
      </c>
      <c r="F178" s="36">
        <v>1250.1666666666667</v>
      </c>
      <c r="G178" s="36">
        <v>1225.2833333333335</v>
      </c>
      <c r="H178" s="36">
        <v>1325.1833333333336</v>
      </c>
      <c r="I178" s="36">
        <v>1350.0666666666668</v>
      </c>
      <c r="J178" s="36">
        <v>1375.1333333333337</v>
      </c>
      <c r="K178" s="31">
        <v>1325</v>
      </c>
      <c r="L178" s="31">
        <v>1275.05</v>
      </c>
      <c r="M178" s="31">
        <v>4.13889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96.29</v>
      </c>
      <c r="D179" s="36">
        <v>96.676666666666677</v>
      </c>
      <c r="E179" s="36">
        <v>95.623333333333349</v>
      </c>
      <c r="F179" s="36">
        <v>94.956666666666678</v>
      </c>
      <c r="G179" s="36">
        <v>93.90333333333335</v>
      </c>
      <c r="H179" s="36">
        <v>97.343333333333348</v>
      </c>
      <c r="I179" s="36">
        <v>98.39666666666669</v>
      </c>
      <c r="J179" s="36">
        <v>99.063333333333347</v>
      </c>
      <c r="K179" s="31">
        <v>97.73</v>
      </c>
      <c r="L179" s="31">
        <v>96.01</v>
      </c>
      <c r="M179" s="31">
        <v>281.04300999999998</v>
      </c>
      <c r="N179" s="1"/>
      <c r="O179" s="1"/>
    </row>
    <row r="180" spans="1:15" ht="12.75" customHeight="1">
      <c r="A180" s="33">
        <v>170</v>
      </c>
      <c r="B180" s="53" t="s">
        <v>783</v>
      </c>
      <c r="C180" s="31">
        <v>1921.65</v>
      </c>
      <c r="D180" s="36">
        <v>1950.0833333333333</v>
      </c>
      <c r="E180" s="36">
        <v>1887.5666666666666</v>
      </c>
      <c r="F180" s="36">
        <v>1853.4833333333333</v>
      </c>
      <c r="G180" s="36">
        <v>1790.9666666666667</v>
      </c>
      <c r="H180" s="36">
        <v>1984.1666666666665</v>
      </c>
      <c r="I180" s="36">
        <v>2046.6833333333334</v>
      </c>
      <c r="J180" s="36">
        <v>2080.7666666666664</v>
      </c>
      <c r="K180" s="31">
        <v>2012.6</v>
      </c>
      <c r="L180" s="31">
        <v>1916</v>
      </c>
      <c r="M180" s="31">
        <v>7.91411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399.6</v>
      </c>
      <c r="D181" s="36">
        <v>395.86666666666662</v>
      </c>
      <c r="E181" s="36">
        <v>388.98333333333323</v>
      </c>
      <c r="F181" s="36">
        <v>378.36666666666662</v>
      </c>
      <c r="G181" s="36">
        <v>371.48333333333323</v>
      </c>
      <c r="H181" s="36">
        <v>406.48333333333323</v>
      </c>
      <c r="I181" s="36">
        <v>413.36666666666656</v>
      </c>
      <c r="J181" s="36">
        <v>423.98333333333323</v>
      </c>
      <c r="K181" s="31">
        <v>402.75</v>
      </c>
      <c r="L181" s="31">
        <v>385.25</v>
      </c>
      <c r="M181" s="31">
        <v>13.93872</v>
      </c>
      <c r="N181" s="1"/>
      <c r="O181" s="1"/>
    </row>
    <row r="182" spans="1:15" ht="12.75" customHeight="1">
      <c r="A182" s="33">
        <v>172</v>
      </c>
      <c r="B182" s="53" t="s">
        <v>824</v>
      </c>
      <c r="C182" s="31">
        <v>7931.5</v>
      </c>
      <c r="D182" s="36">
        <v>7945.7666666666664</v>
      </c>
      <c r="E182" s="36">
        <v>7867.7333333333327</v>
      </c>
      <c r="F182" s="36">
        <v>7803.9666666666662</v>
      </c>
      <c r="G182" s="36">
        <v>7725.9333333333325</v>
      </c>
      <c r="H182" s="36">
        <v>8009.5333333333328</v>
      </c>
      <c r="I182" s="36">
        <v>8087.5666666666657</v>
      </c>
      <c r="J182" s="36">
        <v>8151.333333333333</v>
      </c>
      <c r="K182" s="31">
        <v>8023.8</v>
      </c>
      <c r="L182" s="31">
        <v>7882</v>
      </c>
      <c r="M182" s="31">
        <v>0.12052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1961</v>
      </c>
      <c r="D183" s="36">
        <v>1969</v>
      </c>
      <c r="E183" s="36">
        <v>1943</v>
      </c>
      <c r="F183" s="36">
        <v>1925</v>
      </c>
      <c r="G183" s="36">
        <v>1899</v>
      </c>
      <c r="H183" s="36">
        <v>1987</v>
      </c>
      <c r="I183" s="36">
        <v>2013</v>
      </c>
      <c r="J183" s="36">
        <v>2031</v>
      </c>
      <c r="K183" s="31">
        <v>1995</v>
      </c>
      <c r="L183" s="31">
        <v>1951</v>
      </c>
      <c r="M183" s="31">
        <v>1.3615299999999999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2931.35</v>
      </c>
      <c r="D184" s="36">
        <v>2935.7666666666664</v>
      </c>
      <c r="E184" s="36">
        <v>2901.583333333333</v>
      </c>
      <c r="F184" s="36">
        <v>2871.8166666666666</v>
      </c>
      <c r="G184" s="36">
        <v>2837.6333333333332</v>
      </c>
      <c r="H184" s="36">
        <v>2965.5333333333328</v>
      </c>
      <c r="I184" s="36">
        <v>2999.7166666666662</v>
      </c>
      <c r="J184" s="36">
        <v>3029.4833333333327</v>
      </c>
      <c r="K184" s="31">
        <v>2969.95</v>
      </c>
      <c r="L184" s="31">
        <v>2906</v>
      </c>
      <c r="M184" s="31">
        <v>0.79417000000000004</v>
      </c>
      <c r="N184" s="1"/>
      <c r="O184" s="1"/>
    </row>
    <row r="185" spans="1:15" ht="12.75" customHeight="1">
      <c r="A185" s="33">
        <v>175</v>
      </c>
      <c r="B185" s="53" t="s">
        <v>825</v>
      </c>
      <c r="C185" s="31">
        <v>994.2</v>
      </c>
      <c r="D185" s="36">
        <v>995.06666666666661</v>
      </c>
      <c r="E185" s="36">
        <v>979.13333333333321</v>
      </c>
      <c r="F185" s="36">
        <v>964.06666666666661</v>
      </c>
      <c r="G185" s="36">
        <v>948.13333333333321</v>
      </c>
      <c r="H185" s="36">
        <v>1010.1333333333332</v>
      </c>
      <c r="I185" s="36">
        <v>1026.0666666666666</v>
      </c>
      <c r="J185" s="36">
        <v>1041.1333333333332</v>
      </c>
      <c r="K185" s="31">
        <v>1011</v>
      </c>
      <c r="L185" s="31">
        <v>980</v>
      </c>
      <c r="M185" s="31">
        <v>1.0640499999999999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1631.5</v>
      </c>
      <c r="D186" s="36">
        <v>1612.3333333333333</v>
      </c>
      <c r="E186" s="36">
        <v>1584.9666666666665</v>
      </c>
      <c r="F186" s="36">
        <v>1538.4333333333332</v>
      </c>
      <c r="G186" s="36">
        <v>1511.0666666666664</v>
      </c>
      <c r="H186" s="36">
        <v>1658.8666666666666</v>
      </c>
      <c r="I186" s="36">
        <v>1686.2333333333333</v>
      </c>
      <c r="J186" s="36">
        <v>1732.7666666666667</v>
      </c>
      <c r="K186" s="31">
        <v>1639.7</v>
      </c>
      <c r="L186" s="31">
        <v>1565.8</v>
      </c>
      <c r="M186" s="31">
        <v>24.467099999999999</v>
      </c>
      <c r="N186" s="1"/>
      <c r="O186" s="1"/>
    </row>
    <row r="187" spans="1:15" ht="12.75" customHeight="1">
      <c r="A187" s="33">
        <v>177</v>
      </c>
      <c r="B187" s="53" t="s">
        <v>799</v>
      </c>
      <c r="C187" s="31">
        <v>1106.25</v>
      </c>
      <c r="D187" s="36">
        <v>1108.8166666666666</v>
      </c>
      <c r="E187" s="36">
        <v>1095.4333333333332</v>
      </c>
      <c r="F187" s="36">
        <v>1084.6166666666666</v>
      </c>
      <c r="G187" s="36">
        <v>1071.2333333333331</v>
      </c>
      <c r="H187" s="36">
        <v>1119.6333333333332</v>
      </c>
      <c r="I187" s="36">
        <v>1133.0166666666664</v>
      </c>
      <c r="J187" s="36">
        <v>1143.8333333333333</v>
      </c>
      <c r="K187" s="31">
        <v>1122.2</v>
      </c>
      <c r="L187" s="31">
        <v>1098</v>
      </c>
      <c r="M187" s="31">
        <v>3.5537200000000002</v>
      </c>
      <c r="N187" s="1"/>
      <c r="O187" s="1"/>
    </row>
    <row r="188" spans="1:15" ht="12.75" customHeight="1">
      <c r="A188" s="33">
        <v>178</v>
      </c>
      <c r="B188" s="53" t="s">
        <v>826</v>
      </c>
      <c r="C188" s="31">
        <v>994.15</v>
      </c>
      <c r="D188" s="36">
        <v>995.4666666666667</v>
      </c>
      <c r="E188" s="36">
        <v>983.68333333333339</v>
      </c>
      <c r="F188" s="36">
        <v>973.2166666666667</v>
      </c>
      <c r="G188" s="36">
        <v>961.43333333333339</v>
      </c>
      <c r="H188" s="36">
        <v>1005.9333333333334</v>
      </c>
      <c r="I188" s="36">
        <v>1017.7166666666667</v>
      </c>
      <c r="J188" s="36">
        <v>1028.1833333333334</v>
      </c>
      <c r="K188" s="31">
        <v>1007.25</v>
      </c>
      <c r="L188" s="31">
        <v>985</v>
      </c>
      <c r="M188" s="31">
        <v>2.66811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5238.6000000000004</v>
      </c>
      <c r="D189" s="36">
        <v>5067.0666666666666</v>
      </c>
      <c r="E189" s="36">
        <v>4691.5333333333328</v>
      </c>
      <c r="F189" s="36">
        <v>4144.4666666666662</v>
      </c>
      <c r="G189" s="36">
        <v>3768.9333333333325</v>
      </c>
      <c r="H189" s="36">
        <v>5614.1333333333332</v>
      </c>
      <c r="I189" s="36">
        <v>5989.6666666666679</v>
      </c>
      <c r="J189" s="36">
        <v>6536.7333333333336</v>
      </c>
      <c r="K189" s="31">
        <v>5442.6</v>
      </c>
      <c r="L189" s="31">
        <v>4520</v>
      </c>
      <c r="M189" s="31">
        <v>12.770960000000001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1403.65</v>
      </c>
      <c r="D190" s="36">
        <v>1401.0833333333333</v>
      </c>
      <c r="E190" s="36">
        <v>1388.6166666666666</v>
      </c>
      <c r="F190" s="36">
        <v>1373.5833333333333</v>
      </c>
      <c r="G190" s="36">
        <v>1361.1166666666666</v>
      </c>
      <c r="H190" s="36">
        <v>1416.1166666666666</v>
      </c>
      <c r="I190" s="36">
        <v>1428.5833333333333</v>
      </c>
      <c r="J190" s="36">
        <v>1443.6166666666666</v>
      </c>
      <c r="K190" s="31">
        <v>1413.55</v>
      </c>
      <c r="L190" s="31">
        <v>1386.05</v>
      </c>
      <c r="M190" s="31">
        <v>3.7143600000000001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915.95</v>
      </c>
      <c r="D191" s="36">
        <v>911.43333333333339</v>
      </c>
      <c r="E191" s="36">
        <v>903.11666666666679</v>
      </c>
      <c r="F191" s="36">
        <v>890.28333333333342</v>
      </c>
      <c r="G191" s="36">
        <v>881.96666666666681</v>
      </c>
      <c r="H191" s="36">
        <v>924.26666666666677</v>
      </c>
      <c r="I191" s="36">
        <v>932.58333333333337</v>
      </c>
      <c r="J191" s="36">
        <v>945.41666666666674</v>
      </c>
      <c r="K191" s="31">
        <v>919.75</v>
      </c>
      <c r="L191" s="31">
        <v>898.6</v>
      </c>
      <c r="M191" s="31">
        <v>0.77354999999999996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2926</v>
      </c>
      <c r="D192" s="36">
        <v>2924.6333333333332</v>
      </c>
      <c r="E192" s="36">
        <v>2889.3666666666663</v>
      </c>
      <c r="F192" s="36">
        <v>2852.7333333333331</v>
      </c>
      <c r="G192" s="36">
        <v>2817.4666666666662</v>
      </c>
      <c r="H192" s="36">
        <v>2961.2666666666664</v>
      </c>
      <c r="I192" s="36">
        <v>2996.5333333333328</v>
      </c>
      <c r="J192" s="36">
        <v>3033.1666666666665</v>
      </c>
      <c r="K192" s="31">
        <v>2959.9</v>
      </c>
      <c r="L192" s="31">
        <v>2888</v>
      </c>
      <c r="M192" s="31">
        <v>7.01633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663.6</v>
      </c>
      <c r="D193" s="36">
        <v>663.5</v>
      </c>
      <c r="E193" s="36">
        <v>658.35</v>
      </c>
      <c r="F193" s="36">
        <v>653.1</v>
      </c>
      <c r="G193" s="36">
        <v>647.95000000000005</v>
      </c>
      <c r="H193" s="36">
        <v>668.75</v>
      </c>
      <c r="I193" s="36">
        <v>673.90000000000009</v>
      </c>
      <c r="J193" s="36">
        <v>679.15</v>
      </c>
      <c r="K193" s="31">
        <v>668.65</v>
      </c>
      <c r="L193" s="31">
        <v>658.25</v>
      </c>
      <c r="M193" s="31">
        <v>8.8881399999999999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532.35</v>
      </c>
      <c r="D194" s="36">
        <v>533.7833333333333</v>
      </c>
      <c r="E194" s="36">
        <v>527.06666666666661</v>
      </c>
      <c r="F194" s="36">
        <v>521.7833333333333</v>
      </c>
      <c r="G194" s="36">
        <v>515.06666666666661</v>
      </c>
      <c r="H194" s="36">
        <v>539.06666666666661</v>
      </c>
      <c r="I194" s="36">
        <v>545.7833333333333</v>
      </c>
      <c r="J194" s="36">
        <v>551.06666666666661</v>
      </c>
      <c r="K194" s="31">
        <v>540.5</v>
      </c>
      <c r="L194" s="31">
        <v>528.5</v>
      </c>
      <c r="M194" s="31">
        <v>6.7436999999999996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2598.4</v>
      </c>
      <c r="D195" s="36">
        <v>2596.8666666666668</v>
      </c>
      <c r="E195" s="36">
        <v>2558.5833333333335</v>
      </c>
      <c r="F195" s="36">
        <v>2518.7666666666669</v>
      </c>
      <c r="G195" s="36">
        <v>2480.4833333333336</v>
      </c>
      <c r="H195" s="36">
        <v>2636.6833333333334</v>
      </c>
      <c r="I195" s="36">
        <v>2674.9666666666662</v>
      </c>
      <c r="J195" s="36">
        <v>2714.7833333333333</v>
      </c>
      <c r="K195" s="31">
        <v>2635.15</v>
      </c>
      <c r="L195" s="31">
        <v>2557.0500000000002</v>
      </c>
      <c r="M195" s="31">
        <v>6.8202800000000003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1388</v>
      </c>
      <c r="D196" s="36">
        <v>1397.6666666666667</v>
      </c>
      <c r="E196" s="36">
        <v>1375.3333333333335</v>
      </c>
      <c r="F196" s="36">
        <v>1362.6666666666667</v>
      </c>
      <c r="G196" s="36">
        <v>1340.3333333333335</v>
      </c>
      <c r="H196" s="36">
        <v>1410.3333333333335</v>
      </c>
      <c r="I196" s="36">
        <v>1432.666666666667</v>
      </c>
      <c r="J196" s="36">
        <v>1445.3333333333335</v>
      </c>
      <c r="K196" s="31">
        <v>1420</v>
      </c>
      <c r="L196" s="31">
        <v>1385</v>
      </c>
      <c r="M196" s="31">
        <v>8.4694599999999998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2444.65</v>
      </c>
      <c r="D197" s="36">
        <v>2451.65</v>
      </c>
      <c r="E197" s="36">
        <v>2413.3000000000002</v>
      </c>
      <c r="F197" s="36">
        <v>2381.9500000000003</v>
      </c>
      <c r="G197" s="36">
        <v>2343.6000000000004</v>
      </c>
      <c r="H197" s="36">
        <v>2483</v>
      </c>
      <c r="I197" s="36">
        <v>2521.3499999999995</v>
      </c>
      <c r="J197" s="36">
        <v>2552.6999999999998</v>
      </c>
      <c r="K197" s="31">
        <v>2490</v>
      </c>
      <c r="L197" s="31">
        <v>2420.3000000000002</v>
      </c>
      <c r="M197" s="31">
        <v>0.32451000000000002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131.24</v>
      </c>
      <c r="D198" s="36">
        <v>131.28</v>
      </c>
      <c r="E198" s="36">
        <v>129.96</v>
      </c>
      <c r="F198" s="36">
        <v>128.68</v>
      </c>
      <c r="G198" s="36">
        <v>127.36000000000001</v>
      </c>
      <c r="H198" s="36">
        <v>132.56</v>
      </c>
      <c r="I198" s="36">
        <v>133.88</v>
      </c>
      <c r="J198" s="36">
        <v>135.16</v>
      </c>
      <c r="K198" s="31">
        <v>132.6</v>
      </c>
      <c r="L198" s="31">
        <v>130</v>
      </c>
      <c r="M198" s="31">
        <v>4.5869499999999999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3377.5</v>
      </c>
      <c r="D199" s="36">
        <v>3393.7000000000003</v>
      </c>
      <c r="E199" s="36">
        <v>3318.1500000000005</v>
      </c>
      <c r="F199" s="36">
        <v>3258.8</v>
      </c>
      <c r="G199" s="36">
        <v>3183.2500000000005</v>
      </c>
      <c r="H199" s="36">
        <v>3453.0500000000006</v>
      </c>
      <c r="I199" s="36">
        <v>3528.6000000000008</v>
      </c>
      <c r="J199" s="36">
        <v>3587.9500000000007</v>
      </c>
      <c r="K199" s="31">
        <v>3469.25</v>
      </c>
      <c r="L199" s="31">
        <v>3334.35</v>
      </c>
      <c r="M199" s="31">
        <v>0.69986999999999999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590.75</v>
      </c>
      <c r="D200" s="36">
        <v>595.19999999999993</v>
      </c>
      <c r="E200" s="36">
        <v>584.54999999999984</v>
      </c>
      <c r="F200" s="36">
        <v>578.34999999999991</v>
      </c>
      <c r="G200" s="36">
        <v>567.69999999999982</v>
      </c>
      <c r="H200" s="36">
        <v>601.39999999999986</v>
      </c>
      <c r="I200" s="36">
        <v>612.04999999999995</v>
      </c>
      <c r="J200" s="36">
        <v>618.24999999999989</v>
      </c>
      <c r="K200" s="31">
        <v>605.85</v>
      </c>
      <c r="L200" s="31">
        <v>589</v>
      </c>
      <c r="M200" s="31">
        <v>7.8383200000000004</v>
      </c>
      <c r="N200" s="1"/>
      <c r="O200" s="1"/>
    </row>
    <row r="201" spans="1:15" ht="12.75" customHeight="1">
      <c r="A201" s="33">
        <v>191</v>
      </c>
      <c r="B201" s="53" t="s">
        <v>854</v>
      </c>
      <c r="C201" s="31">
        <v>366.2</v>
      </c>
      <c r="D201" s="36">
        <v>365.7</v>
      </c>
      <c r="E201" s="36">
        <v>361.5</v>
      </c>
      <c r="F201" s="36">
        <v>356.8</v>
      </c>
      <c r="G201" s="36">
        <v>352.6</v>
      </c>
      <c r="H201" s="36">
        <v>370.4</v>
      </c>
      <c r="I201" s="36">
        <v>374.59999999999991</v>
      </c>
      <c r="J201" s="36">
        <v>379.29999999999995</v>
      </c>
      <c r="K201" s="31">
        <v>369.9</v>
      </c>
      <c r="L201" s="31">
        <v>361</v>
      </c>
      <c r="M201" s="31">
        <v>6.0763800000000003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650.15</v>
      </c>
      <c r="D202" s="36">
        <v>652.65</v>
      </c>
      <c r="E202" s="36">
        <v>645.69999999999993</v>
      </c>
      <c r="F202" s="36">
        <v>641.25</v>
      </c>
      <c r="G202" s="36">
        <v>634.29999999999995</v>
      </c>
      <c r="H202" s="36">
        <v>657.09999999999991</v>
      </c>
      <c r="I202" s="36">
        <v>664.05</v>
      </c>
      <c r="J202" s="36">
        <v>668.49999999999989</v>
      </c>
      <c r="K202" s="31">
        <v>659.6</v>
      </c>
      <c r="L202" s="31">
        <v>648.20000000000005</v>
      </c>
      <c r="M202" s="31">
        <v>4.1419899999999998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233.22</v>
      </c>
      <c r="D203" s="36">
        <v>232.84333333333333</v>
      </c>
      <c r="E203" s="36">
        <v>230.38666666666666</v>
      </c>
      <c r="F203" s="36">
        <v>227.55333333333331</v>
      </c>
      <c r="G203" s="36">
        <v>225.09666666666664</v>
      </c>
      <c r="H203" s="36">
        <v>235.67666666666668</v>
      </c>
      <c r="I203" s="36">
        <v>238.13333333333333</v>
      </c>
      <c r="J203" s="36">
        <v>240.9666666666667</v>
      </c>
      <c r="K203" s="31">
        <v>235.3</v>
      </c>
      <c r="L203" s="31">
        <v>230.01</v>
      </c>
      <c r="M203" s="31">
        <v>32.127519999999997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226.23</v>
      </c>
      <c r="D204" s="36">
        <v>225.79333333333332</v>
      </c>
      <c r="E204" s="36">
        <v>224.08666666666664</v>
      </c>
      <c r="F204" s="36">
        <v>221.94333333333333</v>
      </c>
      <c r="G204" s="36">
        <v>220.23666666666665</v>
      </c>
      <c r="H204" s="36">
        <v>227.93666666666664</v>
      </c>
      <c r="I204" s="36">
        <v>229.64333333333329</v>
      </c>
      <c r="J204" s="36">
        <v>231.78666666666663</v>
      </c>
      <c r="K204" s="31">
        <v>227.5</v>
      </c>
      <c r="L204" s="31">
        <v>223.65</v>
      </c>
      <c r="M204" s="31">
        <v>9.6358899999999998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320.05</v>
      </c>
      <c r="D205" s="36">
        <v>323.75</v>
      </c>
      <c r="E205" s="36">
        <v>315.3</v>
      </c>
      <c r="F205" s="36">
        <v>310.55</v>
      </c>
      <c r="G205" s="36">
        <v>302.10000000000002</v>
      </c>
      <c r="H205" s="36">
        <v>328.5</v>
      </c>
      <c r="I205" s="36">
        <v>336.95000000000005</v>
      </c>
      <c r="J205" s="36">
        <v>341.7</v>
      </c>
      <c r="K205" s="31">
        <v>332.2</v>
      </c>
      <c r="L205" s="31">
        <v>319</v>
      </c>
      <c r="M205" s="31">
        <v>9.7819900000000004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2023.2</v>
      </c>
      <c r="D206" s="36">
        <v>2016.1000000000001</v>
      </c>
      <c r="E206" s="36">
        <v>1997.2500000000002</v>
      </c>
      <c r="F206" s="36">
        <v>1971.3000000000002</v>
      </c>
      <c r="G206" s="36">
        <v>1952.4500000000003</v>
      </c>
      <c r="H206" s="36">
        <v>2042.0500000000002</v>
      </c>
      <c r="I206" s="36">
        <v>2060.9</v>
      </c>
      <c r="J206" s="36">
        <v>2086.8500000000004</v>
      </c>
      <c r="K206" s="31">
        <v>2034.95</v>
      </c>
      <c r="L206" s="31">
        <v>1990.15</v>
      </c>
      <c r="M206" s="31">
        <v>0.98558999999999997</v>
      </c>
      <c r="N206" s="1"/>
      <c r="O206" s="1"/>
    </row>
    <row r="207" spans="1:15" ht="12.75" customHeight="1">
      <c r="A207" s="33">
        <v>197</v>
      </c>
      <c r="B207" s="53" t="s">
        <v>855</v>
      </c>
      <c r="C207" s="31">
        <v>656.55</v>
      </c>
      <c r="D207" s="36">
        <v>658.15</v>
      </c>
      <c r="E207" s="36">
        <v>638.9</v>
      </c>
      <c r="F207" s="36">
        <v>621.25</v>
      </c>
      <c r="G207" s="36">
        <v>602</v>
      </c>
      <c r="H207" s="36">
        <v>675.8</v>
      </c>
      <c r="I207" s="36">
        <v>695.05</v>
      </c>
      <c r="J207" s="36">
        <v>712.69999999999993</v>
      </c>
      <c r="K207" s="31">
        <v>677.4</v>
      </c>
      <c r="L207" s="31">
        <v>640.5</v>
      </c>
      <c r="M207" s="31">
        <v>42.789340000000003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1678.5</v>
      </c>
      <c r="D208" s="36">
        <v>1674.1833333333334</v>
      </c>
      <c r="E208" s="36">
        <v>1663.3666666666668</v>
      </c>
      <c r="F208" s="36">
        <v>1648.2333333333333</v>
      </c>
      <c r="G208" s="36">
        <v>1637.4166666666667</v>
      </c>
      <c r="H208" s="36">
        <v>1689.3166666666668</v>
      </c>
      <c r="I208" s="36">
        <v>1700.1333333333334</v>
      </c>
      <c r="J208" s="36">
        <v>1715.2666666666669</v>
      </c>
      <c r="K208" s="31">
        <v>1685</v>
      </c>
      <c r="L208" s="31">
        <v>1659.05</v>
      </c>
      <c r="M208" s="31">
        <v>16.319469999999999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4196.1499999999996</v>
      </c>
      <c r="D209" s="36">
        <v>4200.6833333333334</v>
      </c>
      <c r="E209" s="36">
        <v>4157.5166666666664</v>
      </c>
      <c r="F209" s="36">
        <v>4118.8833333333332</v>
      </c>
      <c r="G209" s="36">
        <v>4075.7166666666662</v>
      </c>
      <c r="H209" s="36">
        <v>4239.3166666666666</v>
      </c>
      <c r="I209" s="36">
        <v>4282.4833333333327</v>
      </c>
      <c r="J209" s="36">
        <v>4321.1166666666668</v>
      </c>
      <c r="K209" s="31">
        <v>4243.8500000000004</v>
      </c>
      <c r="L209" s="31">
        <v>4162.05</v>
      </c>
      <c r="M209" s="31">
        <v>8.8437599999999996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1631.55</v>
      </c>
      <c r="D210" s="36">
        <v>1630.9666666666665</v>
      </c>
      <c r="E210" s="36">
        <v>1624.2833333333328</v>
      </c>
      <c r="F210" s="36">
        <v>1617.0166666666664</v>
      </c>
      <c r="G210" s="36">
        <v>1610.3333333333328</v>
      </c>
      <c r="H210" s="36">
        <v>1638.2333333333329</v>
      </c>
      <c r="I210" s="36">
        <v>1644.9166666666667</v>
      </c>
      <c r="J210" s="36">
        <v>1652.1833333333329</v>
      </c>
      <c r="K210" s="31">
        <v>1637.65</v>
      </c>
      <c r="L210" s="31">
        <v>1623.7</v>
      </c>
      <c r="M210" s="31">
        <v>97.510819999999995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685.7</v>
      </c>
      <c r="D211" s="36">
        <v>684.5333333333333</v>
      </c>
      <c r="E211" s="36">
        <v>679.66666666666663</v>
      </c>
      <c r="F211" s="36">
        <v>673.63333333333333</v>
      </c>
      <c r="G211" s="36">
        <v>668.76666666666665</v>
      </c>
      <c r="H211" s="36">
        <v>690.56666666666661</v>
      </c>
      <c r="I211" s="36">
        <v>695.43333333333339</v>
      </c>
      <c r="J211" s="36">
        <v>701.46666666666658</v>
      </c>
      <c r="K211" s="31">
        <v>689.4</v>
      </c>
      <c r="L211" s="31">
        <v>678.5</v>
      </c>
      <c r="M211" s="31">
        <v>23.528929999999999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137.54</v>
      </c>
      <c r="D212" s="36">
        <v>135.88333333333333</v>
      </c>
      <c r="E212" s="36">
        <v>133.37666666666667</v>
      </c>
      <c r="F212" s="36">
        <v>129.21333333333334</v>
      </c>
      <c r="G212" s="36">
        <v>126.70666666666668</v>
      </c>
      <c r="H212" s="36">
        <v>140.04666666666665</v>
      </c>
      <c r="I212" s="36">
        <v>142.55333333333331</v>
      </c>
      <c r="J212" s="36">
        <v>146.71666666666664</v>
      </c>
      <c r="K212" s="31">
        <v>138.38999999999999</v>
      </c>
      <c r="L212" s="31">
        <v>131.72</v>
      </c>
      <c r="M212" s="31">
        <v>394.67432000000002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773.25</v>
      </c>
      <c r="D213" s="36">
        <v>771.30000000000007</v>
      </c>
      <c r="E213" s="36">
        <v>766.60000000000014</v>
      </c>
      <c r="F213" s="36">
        <v>759.95</v>
      </c>
      <c r="G213" s="36">
        <v>755.25000000000011</v>
      </c>
      <c r="H213" s="36">
        <v>777.95000000000016</v>
      </c>
      <c r="I213" s="36">
        <v>782.6500000000002</v>
      </c>
      <c r="J213" s="36">
        <v>789.30000000000018</v>
      </c>
      <c r="K213" s="31">
        <v>776</v>
      </c>
      <c r="L213" s="31">
        <v>764.65</v>
      </c>
      <c r="M213" s="31">
        <v>3.5609600000000001</v>
      </c>
      <c r="N213" s="1"/>
      <c r="O213" s="1"/>
    </row>
    <row r="214" spans="1:15" ht="12.75" customHeight="1">
      <c r="A214" s="33">
        <v>204</v>
      </c>
      <c r="B214" s="53" t="s">
        <v>856</v>
      </c>
      <c r="C214" s="31">
        <v>1205.05</v>
      </c>
      <c r="D214" s="36">
        <v>1203.2666666666667</v>
      </c>
      <c r="E214" s="36">
        <v>1191.7833333333333</v>
      </c>
      <c r="F214" s="36">
        <v>1178.5166666666667</v>
      </c>
      <c r="G214" s="36">
        <v>1167.0333333333333</v>
      </c>
      <c r="H214" s="36">
        <v>1216.5333333333333</v>
      </c>
      <c r="I214" s="36">
        <v>1228.0166666666664</v>
      </c>
      <c r="J214" s="36">
        <v>1241.2833333333333</v>
      </c>
      <c r="K214" s="31">
        <v>1214.75</v>
      </c>
      <c r="L214" s="31">
        <v>1190</v>
      </c>
      <c r="M214" s="31">
        <v>0.16955000000000001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1881.85</v>
      </c>
      <c r="D215" s="36">
        <v>1883.05</v>
      </c>
      <c r="E215" s="36">
        <v>1868.8</v>
      </c>
      <c r="F215" s="36">
        <v>1855.75</v>
      </c>
      <c r="G215" s="36">
        <v>1841.5</v>
      </c>
      <c r="H215" s="36">
        <v>1896.1</v>
      </c>
      <c r="I215" s="36">
        <v>1910.35</v>
      </c>
      <c r="J215" s="36">
        <v>1923.3999999999999</v>
      </c>
      <c r="K215" s="31">
        <v>1897.3</v>
      </c>
      <c r="L215" s="31">
        <v>1870</v>
      </c>
      <c r="M215" s="31">
        <v>6.22654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5188.8999999999996</v>
      </c>
      <c r="D216" s="36">
        <v>5173.4833333333336</v>
      </c>
      <c r="E216" s="36">
        <v>5122.9666666666672</v>
      </c>
      <c r="F216" s="36">
        <v>5057.0333333333338</v>
      </c>
      <c r="G216" s="36">
        <v>5006.5166666666673</v>
      </c>
      <c r="H216" s="36">
        <v>5239.416666666667</v>
      </c>
      <c r="I216" s="36">
        <v>5289.9333333333334</v>
      </c>
      <c r="J216" s="36">
        <v>5355.8666666666668</v>
      </c>
      <c r="K216" s="31">
        <v>5224</v>
      </c>
      <c r="L216" s="31">
        <v>5107.55</v>
      </c>
      <c r="M216" s="31">
        <v>7.1491499999999997</v>
      </c>
      <c r="N216" s="1"/>
      <c r="O216" s="1"/>
    </row>
    <row r="217" spans="1:15" ht="12.75" customHeight="1">
      <c r="A217" s="33">
        <v>207</v>
      </c>
      <c r="B217" s="53" t="s">
        <v>857</v>
      </c>
      <c r="C217" s="31">
        <v>488.25</v>
      </c>
      <c r="D217" s="36">
        <v>483.09999999999997</v>
      </c>
      <c r="E217" s="36">
        <v>472.14999999999992</v>
      </c>
      <c r="F217" s="36">
        <v>456.04999999999995</v>
      </c>
      <c r="G217" s="36">
        <v>445.09999999999991</v>
      </c>
      <c r="H217" s="36">
        <v>499.19999999999993</v>
      </c>
      <c r="I217" s="36">
        <v>510.15</v>
      </c>
      <c r="J217" s="36">
        <v>526.25</v>
      </c>
      <c r="K217" s="31">
        <v>494.05</v>
      </c>
      <c r="L217" s="31">
        <v>467</v>
      </c>
      <c r="M217" s="31">
        <v>24.750109999999999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658.85</v>
      </c>
      <c r="D218" s="36">
        <v>651.88333333333333</v>
      </c>
      <c r="E218" s="36">
        <v>643.4666666666667</v>
      </c>
      <c r="F218" s="36">
        <v>628.08333333333337</v>
      </c>
      <c r="G218" s="36">
        <v>619.66666666666674</v>
      </c>
      <c r="H218" s="36">
        <v>667.26666666666665</v>
      </c>
      <c r="I218" s="36">
        <v>675.68333333333339</v>
      </c>
      <c r="J218" s="36">
        <v>691.06666666666661</v>
      </c>
      <c r="K218" s="31">
        <v>660.3</v>
      </c>
      <c r="L218" s="31">
        <v>636.5</v>
      </c>
      <c r="M218" s="31">
        <v>95.102739999999997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4792.25</v>
      </c>
      <c r="D219" s="36">
        <v>4808.2333333333336</v>
      </c>
      <c r="E219" s="36">
        <v>4758.4666666666672</v>
      </c>
      <c r="F219" s="36">
        <v>4724.6833333333334</v>
      </c>
      <c r="G219" s="36">
        <v>4674.916666666667</v>
      </c>
      <c r="H219" s="36">
        <v>4842.0166666666673</v>
      </c>
      <c r="I219" s="36">
        <v>4891.7833333333338</v>
      </c>
      <c r="J219" s="36">
        <v>4925.5666666666675</v>
      </c>
      <c r="K219" s="31">
        <v>4858</v>
      </c>
      <c r="L219" s="31">
        <v>4774.45</v>
      </c>
      <c r="M219" s="31">
        <v>23.62884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323.64999999999998</v>
      </c>
      <c r="D220" s="36">
        <v>321.40000000000003</v>
      </c>
      <c r="E220" s="36">
        <v>317.25000000000006</v>
      </c>
      <c r="F220" s="36">
        <v>310.85000000000002</v>
      </c>
      <c r="G220" s="36">
        <v>306.70000000000005</v>
      </c>
      <c r="H220" s="36">
        <v>327.80000000000007</v>
      </c>
      <c r="I220" s="36">
        <v>331.95000000000005</v>
      </c>
      <c r="J220" s="36">
        <v>338.35000000000008</v>
      </c>
      <c r="K220" s="31">
        <v>325.55</v>
      </c>
      <c r="L220" s="31">
        <v>315</v>
      </c>
      <c r="M220" s="31">
        <v>154.67528999999999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387.35</v>
      </c>
      <c r="D221" s="36">
        <v>388.58333333333331</v>
      </c>
      <c r="E221" s="36">
        <v>382.31666666666661</v>
      </c>
      <c r="F221" s="36">
        <v>377.2833333333333</v>
      </c>
      <c r="G221" s="36">
        <v>371.01666666666659</v>
      </c>
      <c r="H221" s="36">
        <v>393.61666666666662</v>
      </c>
      <c r="I221" s="36">
        <v>399.88333333333338</v>
      </c>
      <c r="J221" s="36">
        <v>404.91666666666663</v>
      </c>
      <c r="K221" s="31">
        <v>394.85</v>
      </c>
      <c r="L221" s="31">
        <v>383.55</v>
      </c>
      <c r="M221" s="31">
        <v>132.13007999999999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2742.55</v>
      </c>
      <c r="D222" s="36">
        <v>2746.4500000000003</v>
      </c>
      <c r="E222" s="36">
        <v>2733.1500000000005</v>
      </c>
      <c r="F222" s="36">
        <v>2723.7500000000005</v>
      </c>
      <c r="G222" s="36">
        <v>2710.4500000000007</v>
      </c>
      <c r="H222" s="36">
        <v>2755.8500000000004</v>
      </c>
      <c r="I222" s="36">
        <v>2769.1500000000005</v>
      </c>
      <c r="J222" s="36">
        <v>2778.55</v>
      </c>
      <c r="K222" s="31">
        <v>2759.75</v>
      </c>
      <c r="L222" s="31">
        <v>2737.05</v>
      </c>
      <c r="M222" s="31">
        <v>11.303269999999999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495.7</v>
      </c>
      <c r="D223" s="36">
        <v>494.09999999999997</v>
      </c>
      <c r="E223" s="36">
        <v>489.64999999999992</v>
      </c>
      <c r="F223" s="36">
        <v>483.59999999999997</v>
      </c>
      <c r="G223" s="36">
        <v>479.14999999999992</v>
      </c>
      <c r="H223" s="36">
        <v>500.14999999999992</v>
      </c>
      <c r="I223" s="36">
        <v>504.59999999999997</v>
      </c>
      <c r="J223" s="36">
        <v>510.64999999999992</v>
      </c>
      <c r="K223" s="31">
        <v>498.55</v>
      </c>
      <c r="L223" s="31">
        <v>488.05</v>
      </c>
      <c r="M223" s="31">
        <v>264.22597000000002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12346.2</v>
      </c>
      <c r="D224" s="36">
        <v>12218.116666666667</v>
      </c>
      <c r="E224" s="36">
        <v>12011.233333333334</v>
      </c>
      <c r="F224" s="36">
        <v>11676.266666666666</v>
      </c>
      <c r="G224" s="36">
        <v>11469.383333333333</v>
      </c>
      <c r="H224" s="36">
        <v>12553.083333333334</v>
      </c>
      <c r="I224" s="36">
        <v>12759.966666666669</v>
      </c>
      <c r="J224" s="36">
        <v>13094.933333333334</v>
      </c>
      <c r="K224" s="31">
        <v>12425</v>
      </c>
      <c r="L224" s="31">
        <v>11883.15</v>
      </c>
      <c r="M224" s="31">
        <v>0.45784000000000002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1019.15</v>
      </c>
      <c r="D225" s="36">
        <v>1025.8666666666666</v>
      </c>
      <c r="E225" s="36">
        <v>1005.7833333333331</v>
      </c>
      <c r="F225" s="36">
        <v>992.41666666666652</v>
      </c>
      <c r="G225" s="36">
        <v>972.33333333333303</v>
      </c>
      <c r="H225" s="36">
        <v>1039.2333333333331</v>
      </c>
      <c r="I225" s="36">
        <v>1059.3166666666666</v>
      </c>
      <c r="J225" s="36">
        <v>1072.6833333333332</v>
      </c>
      <c r="K225" s="31">
        <v>1045.95</v>
      </c>
      <c r="L225" s="31">
        <v>1012.5</v>
      </c>
      <c r="M225" s="31">
        <v>1.76999</v>
      </c>
      <c r="N225" s="1"/>
      <c r="O225" s="1"/>
    </row>
    <row r="226" spans="1:15" ht="12.75" customHeight="1">
      <c r="A226" s="33">
        <v>216</v>
      </c>
      <c r="B226" s="53" t="s">
        <v>858</v>
      </c>
      <c r="C226" s="31">
        <v>470.65</v>
      </c>
      <c r="D226" s="36">
        <v>468.2833333333333</v>
      </c>
      <c r="E226" s="36">
        <v>463.71666666666658</v>
      </c>
      <c r="F226" s="36">
        <v>456.7833333333333</v>
      </c>
      <c r="G226" s="36">
        <v>452.21666666666658</v>
      </c>
      <c r="H226" s="36">
        <v>475.21666666666658</v>
      </c>
      <c r="I226" s="36">
        <v>479.7833333333333</v>
      </c>
      <c r="J226" s="36">
        <v>486.71666666666658</v>
      </c>
      <c r="K226" s="31">
        <v>472.85</v>
      </c>
      <c r="L226" s="31">
        <v>461.35</v>
      </c>
      <c r="M226" s="31">
        <v>3.2212800000000001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52044.3</v>
      </c>
      <c r="D227" s="36">
        <v>52170.283333333333</v>
      </c>
      <c r="E227" s="36">
        <v>51490.566666666666</v>
      </c>
      <c r="F227" s="36">
        <v>50936.833333333336</v>
      </c>
      <c r="G227" s="36">
        <v>50257.116666666669</v>
      </c>
      <c r="H227" s="36">
        <v>52724.016666666663</v>
      </c>
      <c r="I227" s="36">
        <v>53403.733333333323</v>
      </c>
      <c r="J227" s="36">
        <v>53957.46666666666</v>
      </c>
      <c r="K227" s="31">
        <v>52850</v>
      </c>
      <c r="L227" s="31">
        <v>51616.55</v>
      </c>
      <c r="M227" s="31">
        <v>0.18290000000000001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289.89999999999998</v>
      </c>
      <c r="D228" s="36">
        <v>292.23333333333335</v>
      </c>
      <c r="E228" s="36">
        <v>286.66666666666669</v>
      </c>
      <c r="F228" s="36">
        <v>283.43333333333334</v>
      </c>
      <c r="G228" s="36">
        <v>277.86666666666667</v>
      </c>
      <c r="H228" s="36">
        <v>295.4666666666667</v>
      </c>
      <c r="I228" s="36">
        <v>301.0333333333333</v>
      </c>
      <c r="J228" s="36">
        <v>304.26666666666671</v>
      </c>
      <c r="K228" s="31">
        <v>297.8</v>
      </c>
      <c r="L228" s="31">
        <v>289</v>
      </c>
      <c r="M228" s="31">
        <v>75.195340000000002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1175.9000000000001</v>
      </c>
      <c r="D229" s="36">
        <v>1181.6499999999999</v>
      </c>
      <c r="E229" s="36">
        <v>1167.5499999999997</v>
      </c>
      <c r="F229" s="36">
        <v>1159.1999999999998</v>
      </c>
      <c r="G229" s="36">
        <v>1145.0999999999997</v>
      </c>
      <c r="H229" s="36">
        <v>1189.9999999999998</v>
      </c>
      <c r="I229" s="36">
        <v>1204.0999999999997</v>
      </c>
      <c r="J229" s="36">
        <v>1212.4499999999998</v>
      </c>
      <c r="K229" s="31">
        <v>1195.75</v>
      </c>
      <c r="L229" s="31">
        <v>1173.3</v>
      </c>
      <c r="M229" s="31">
        <v>66.863939999999999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2014.05</v>
      </c>
      <c r="D230" s="36">
        <v>2019.0333333333335</v>
      </c>
      <c r="E230" s="36">
        <v>1988.0666666666671</v>
      </c>
      <c r="F230" s="36">
        <v>1962.0833333333335</v>
      </c>
      <c r="G230" s="36">
        <v>1931.116666666667</v>
      </c>
      <c r="H230" s="36">
        <v>2045.0166666666671</v>
      </c>
      <c r="I230" s="36">
        <v>2075.9833333333336</v>
      </c>
      <c r="J230" s="36">
        <v>2101.9666666666672</v>
      </c>
      <c r="K230" s="31">
        <v>2050</v>
      </c>
      <c r="L230" s="31">
        <v>1993.05</v>
      </c>
      <c r="M230" s="31">
        <v>5.7027999999999999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720.05</v>
      </c>
      <c r="D231" s="36">
        <v>719.69999999999993</v>
      </c>
      <c r="E231" s="36">
        <v>714.89999999999986</v>
      </c>
      <c r="F231" s="36">
        <v>709.74999999999989</v>
      </c>
      <c r="G231" s="36">
        <v>704.94999999999982</v>
      </c>
      <c r="H231" s="36">
        <v>724.84999999999991</v>
      </c>
      <c r="I231" s="36">
        <v>729.64999999999986</v>
      </c>
      <c r="J231" s="36">
        <v>734.8</v>
      </c>
      <c r="K231" s="31">
        <v>724.5</v>
      </c>
      <c r="L231" s="31">
        <v>714.55</v>
      </c>
      <c r="M231" s="31">
        <v>4.72715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795.65</v>
      </c>
      <c r="D232" s="36">
        <v>799.83333333333337</v>
      </c>
      <c r="E232" s="36">
        <v>785.7166666666667</v>
      </c>
      <c r="F232" s="36">
        <v>775.7833333333333</v>
      </c>
      <c r="G232" s="36">
        <v>761.66666666666663</v>
      </c>
      <c r="H232" s="36">
        <v>809.76666666666677</v>
      </c>
      <c r="I232" s="36">
        <v>823.88333333333333</v>
      </c>
      <c r="J232" s="36">
        <v>833.81666666666683</v>
      </c>
      <c r="K232" s="31">
        <v>813.95</v>
      </c>
      <c r="L232" s="31">
        <v>789.9</v>
      </c>
      <c r="M232" s="31">
        <v>2.6571400000000001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96.87</v>
      </c>
      <c r="D233" s="36">
        <v>96.69</v>
      </c>
      <c r="E233" s="36">
        <v>94.97999999999999</v>
      </c>
      <c r="F233" s="36">
        <v>93.089999999999989</v>
      </c>
      <c r="G233" s="36">
        <v>91.379999999999981</v>
      </c>
      <c r="H233" s="36">
        <v>98.58</v>
      </c>
      <c r="I233" s="36">
        <v>100.29</v>
      </c>
      <c r="J233" s="36">
        <v>102.18</v>
      </c>
      <c r="K233" s="31">
        <v>98.4</v>
      </c>
      <c r="L233" s="31">
        <v>94.8</v>
      </c>
      <c r="M233" s="31">
        <v>168.44959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72.010000000000005</v>
      </c>
      <c r="D234" s="36">
        <v>71.996666666666655</v>
      </c>
      <c r="E234" s="36">
        <v>71.613333333333316</v>
      </c>
      <c r="F234" s="36">
        <v>71.216666666666654</v>
      </c>
      <c r="G234" s="36">
        <v>70.833333333333314</v>
      </c>
      <c r="H234" s="36">
        <v>72.393333333333317</v>
      </c>
      <c r="I234" s="36">
        <v>72.776666666666671</v>
      </c>
      <c r="J234" s="36">
        <v>73.173333333333318</v>
      </c>
      <c r="K234" s="31">
        <v>72.38</v>
      </c>
      <c r="L234" s="31">
        <v>71.599999999999994</v>
      </c>
      <c r="M234" s="31">
        <v>278.26873000000001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108.1</v>
      </c>
      <c r="D235" s="36">
        <v>108.05</v>
      </c>
      <c r="E235" s="36">
        <v>107.55</v>
      </c>
      <c r="F235" s="36">
        <v>107</v>
      </c>
      <c r="G235" s="36">
        <v>106.5</v>
      </c>
      <c r="H235" s="36">
        <v>108.6</v>
      </c>
      <c r="I235" s="36">
        <v>109.1</v>
      </c>
      <c r="J235" s="36">
        <v>109.64999999999999</v>
      </c>
      <c r="K235" s="31">
        <v>108.55</v>
      </c>
      <c r="L235" s="31">
        <v>107.5</v>
      </c>
      <c r="M235" s="31">
        <v>31.135739999999998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454.05</v>
      </c>
      <c r="D236" s="36">
        <v>440.5333333333333</v>
      </c>
      <c r="E236" s="36">
        <v>421.06666666666661</v>
      </c>
      <c r="F236" s="36">
        <v>388.08333333333331</v>
      </c>
      <c r="G236" s="36">
        <v>368.61666666666662</v>
      </c>
      <c r="H236" s="36">
        <v>473.51666666666659</v>
      </c>
      <c r="I236" s="36">
        <v>492.98333333333329</v>
      </c>
      <c r="J236" s="36">
        <v>525.96666666666658</v>
      </c>
      <c r="K236" s="31">
        <v>460</v>
      </c>
      <c r="L236" s="31">
        <v>407.55</v>
      </c>
      <c r="M236" s="31">
        <v>81.398430000000005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64.81</v>
      </c>
      <c r="D237" s="36">
        <v>64.283333333333331</v>
      </c>
      <c r="E237" s="36">
        <v>63.61666666666666</v>
      </c>
      <c r="F237" s="36">
        <v>62.423333333333332</v>
      </c>
      <c r="G237" s="36">
        <v>61.756666666666661</v>
      </c>
      <c r="H237" s="36">
        <v>65.476666666666659</v>
      </c>
      <c r="I237" s="36">
        <v>66.143333333333345</v>
      </c>
      <c r="J237" s="36">
        <v>67.336666666666659</v>
      </c>
      <c r="K237" s="31">
        <v>64.95</v>
      </c>
      <c r="L237" s="31">
        <v>63.09</v>
      </c>
      <c r="M237" s="31">
        <v>207.81881000000001</v>
      </c>
      <c r="N237" s="1"/>
      <c r="O237" s="1"/>
    </row>
    <row r="238" spans="1:15" ht="12.75" customHeight="1">
      <c r="A238" s="33">
        <v>228</v>
      </c>
      <c r="B238" s="53" t="s">
        <v>779</v>
      </c>
      <c r="C238" s="31">
        <v>269.8</v>
      </c>
      <c r="D238" s="36">
        <v>270.7</v>
      </c>
      <c r="E238" s="36">
        <v>267.59999999999997</v>
      </c>
      <c r="F238" s="36">
        <v>265.39999999999998</v>
      </c>
      <c r="G238" s="36">
        <v>262.29999999999995</v>
      </c>
      <c r="H238" s="36">
        <v>272.89999999999998</v>
      </c>
      <c r="I238" s="36">
        <v>276</v>
      </c>
      <c r="J238" s="36">
        <v>278.2</v>
      </c>
      <c r="K238" s="31">
        <v>273.8</v>
      </c>
      <c r="L238" s="31">
        <v>268.5</v>
      </c>
      <c r="M238" s="31">
        <v>44.431269999999998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501.45</v>
      </c>
      <c r="D239" s="36">
        <v>503.45</v>
      </c>
      <c r="E239" s="36">
        <v>497.59999999999997</v>
      </c>
      <c r="F239" s="36">
        <v>493.75</v>
      </c>
      <c r="G239" s="36">
        <v>487.9</v>
      </c>
      <c r="H239" s="36">
        <v>507.29999999999995</v>
      </c>
      <c r="I239" s="36">
        <v>513.15</v>
      </c>
      <c r="J239" s="36">
        <v>517</v>
      </c>
      <c r="K239" s="31">
        <v>509.3</v>
      </c>
      <c r="L239" s="31">
        <v>499.6</v>
      </c>
      <c r="M239" s="31">
        <v>101.98725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286.39999999999998</v>
      </c>
      <c r="D240" s="36">
        <v>285.91666666666669</v>
      </c>
      <c r="E240" s="36">
        <v>282.68333333333339</v>
      </c>
      <c r="F240" s="36">
        <v>278.9666666666667</v>
      </c>
      <c r="G240" s="36">
        <v>275.73333333333341</v>
      </c>
      <c r="H240" s="36">
        <v>289.63333333333338</v>
      </c>
      <c r="I240" s="36">
        <v>292.86666666666662</v>
      </c>
      <c r="J240" s="36">
        <v>296.58333333333337</v>
      </c>
      <c r="K240" s="31">
        <v>289.14999999999998</v>
      </c>
      <c r="L240" s="31">
        <v>282.2</v>
      </c>
      <c r="M240" s="31">
        <v>4.1866199999999996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364.9</v>
      </c>
      <c r="D241" s="36">
        <v>365.7833333333333</v>
      </c>
      <c r="E241" s="36">
        <v>363.16666666666663</v>
      </c>
      <c r="F241" s="36">
        <v>361.43333333333334</v>
      </c>
      <c r="G241" s="36">
        <v>358.81666666666666</v>
      </c>
      <c r="H241" s="36">
        <v>367.51666666666659</v>
      </c>
      <c r="I241" s="36">
        <v>370.13333333333327</v>
      </c>
      <c r="J241" s="36">
        <v>371.86666666666656</v>
      </c>
      <c r="K241" s="31">
        <v>368.4</v>
      </c>
      <c r="L241" s="31">
        <v>364.05</v>
      </c>
      <c r="M241" s="31">
        <v>9.5058199999999999</v>
      </c>
      <c r="N241" s="1"/>
      <c r="O241" s="1"/>
    </row>
    <row r="242" spans="1:15" ht="12.75" customHeight="1">
      <c r="A242" s="33">
        <v>232</v>
      </c>
      <c r="B242" s="53" t="s">
        <v>906</v>
      </c>
      <c r="C242" s="31">
        <v>161.49</v>
      </c>
      <c r="D242" s="36">
        <v>159.54666666666668</v>
      </c>
      <c r="E242" s="36">
        <v>155.74333333333337</v>
      </c>
      <c r="F242" s="36">
        <v>149.9966666666667</v>
      </c>
      <c r="G242" s="36">
        <v>146.19333333333338</v>
      </c>
      <c r="H242" s="36">
        <v>165.29333333333335</v>
      </c>
      <c r="I242" s="36">
        <v>169.09666666666664</v>
      </c>
      <c r="J242" s="36">
        <v>174.84333333333333</v>
      </c>
      <c r="K242" s="31">
        <v>163.35</v>
      </c>
      <c r="L242" s="31">
        <v>153.80000000000001</v>
      </c>
      <c r="M242" s="31">
        <v>84.221580000000003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2852.55</v>
      </c>
      <c r="D243" s="36">
        <v>2822.85</v>
      </c>
      <c r="E243" s="36">
        <v>2778.7</v>
      </c>
      <c r="F243" s="36">
        <v>2704.85</v>
      </c>
      <c r="G243" s="36">
        <v>2660.7</v>
      </c>
      <c r="H243" s="36">
        <v>2896.7</v>
      </c>
      <c r="I243" s="36">
        <v>2940.8500000000004</v>
      </c>
      <c r="J243" s="36">
        <v>3014.7</v>
      </c>
      <c r="K243" s="31">
        <v>2867</v>
      </c>
      <c r="L243" s="31">
        <v>2749</v>
      </c>
      <c r="M243" s="31">
        <v>2.9508000000000001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550</v>
      </c>
      <c r="D244" s="36">
        <v>552.38333333333333</v>
      </c>
      <c r="E244" s="36">
        <v>544.56666666666661</v>
      </c>
      <c r="F244" s="36">
        <v>539.13333333333333</v>
      </c>
      <c r="G244" s="36">
        <v>531.31666666666661</v>
      </c>
      <c r="H244" s="36">
        <v>557.81666666666661</v>
      </c>
      <c r="I244" s="36">
        <v>565.63333333333344</v>
      </c>
      <c r="J244" s="36">
        <v>571.06666666666661</v>
      </c>
      <c r="K244" s="31">
        <v>560.20000000000005</v>
      </c>
      <c r="L244" s="31">
        <v>546.95000000000005</v>
      </c>
      <c r="M244" s="31">
        <v>8.44726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196.32</v>
      </c>
      <c r="D245" s="36">
        <v>196.5</v>
      </c>
      <c r="E245" s="36">
        <v>194.83</v>
      </c>
      <c r="F245" s="36">
        <v>193.34</v>
      </c>
      <c r="G245" s="36">
        <v>191.67000000000002</v>
      </c>
      <c r="H245" s="36">
        <v>197.99</v>
      </c>
      <c r="I245" s="36">
        <v>199.65999999999997</v>
      </c>
      <c r="J245" s="36">
        <v>201.15</v>
      </c>
      <c r="K245" s="31">
        <v>198.17</v>
      </c>
      <c r="L245" s="31">
        <v>195.01</v>
      </c>
      <c r="M245" s="31">
        <v>63.050260000000002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613.15</v>
      </c>
      <c r="D246" s="36">
        <v>617.43333333333339</v>
      </c>
      <c r="E246" s="36">
        <v>604.11666666666679</v>
      </c>
      <c r="F246" s="36">
        <v>595.08333333333337</v>
      </c>
      <c r="G246" s="36">
        <v>581.76666666666677</v>
      </c>
      <c r="H246" s="36">
        <v>626.46666666666681</v>
      </c>
      <c r="I246" s="36">
        <v>639.78333333333342</v>
      </c>
      <c r="J246" s="36">
        <v>648.81666666666683</v>
      </c>
      <c r="K246" s="31">
        <v>630.75</v>
      </c>
      <c r="L246" s="31">
        <v>608.4</v>
      </c>
      <c r="M246" s="31">
        <v>36.427100000000003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170.08</v>
      </c>
      <c r="D247" s="36">
        <v>170.07</v>
      </c>
      <c r="E247" s="36">
        <v>169.32999999999998</v>
      </c>
      <c r="F247" s="36">
        <v>168.57999999999998</v>
      </c>
      <c r="G247" s="36">
        <v>167.83999999999997</v>
      </c>
      <c r="H247" s="36">
        <v>170.82</v>
      </c>
      <c r="I247" s="36">
        <v>171.56</v>
      </c>
      <c r="J247" s="36">
        <v>172.31</v>
      </c>
      <c r="K247" s="31">
        <v>170.81</v>
      </c>
      <c r="L247" s="31">
        <v>169.32</v>
      </c>
      <c r="M247" s="31">
        <v>114.57875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61.91</v>
      </c>
      <c r="D248" s="36">
        <v>61.82</v>
      </c>
      <c r="E248" s="36">
        <v>61.19</v>
      </c>
      <c r="F248" s="36">
        <v>60.47</v>
      </c>
      <c r="G248" s="36">
        <v>59.839999999999996</v>
      </c>
      <c r="H248" s="36">
        <v>62.54</v>
      </c>
      <c r="I248" s="36">
        <v>63.170000000000009</v>
      </c>
      <c r="J248" s="36">
        <v>63.89</v>
      </c>
      <c r="K248" s="31">
        <v>62.45</v>
      </c>
      <c r="L248" s="31">
        <v>61.1</v>
      </c>
      <c r="M248" s="31">
        <v>77.388779999999997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937.7</v>
      </c>
      <c r="D249" s="36">
        <v>934.51666666666677</v>
      </c>
      <c r="E249" s="36">
        <v>928.33333333333348</v>
      </c>
      <c r="F249" s="36">
        <v>918.9666666666667</v>
      </c>
      <c r="G249" s="36">
        <v>912.78333333333342</v>
      </c>
      <c r="H249" s="36">
        <v>943.88333333333355</v>
      </c>
      <c r="I249" s="36">
        <v>950.06666666666672</v>
      </c>
      <c r="J249" s="36">
        <v>959.43333333333362</v>
      </c>
      <c r="K249" s="31">
        <v>940.7</v>
      </c>
      <c r="L249" s="31">
        <v>925.15</v>
      </c>
      <c r="M249" s="31">
        <v>12.52866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180.17</v>
      </c>
      <c r="D250" s="36">
        <v>180.55000000000004</v>
      </c>
      <c r="E250" s="36">
        <v>179.30000000000007</v>
      </c>
      <c r="F250" s="36">
        <v>178.43000000000004</v>
      </c>
      <c r="G250" s="36">
        <v>177.18000000000006</v>
      </c>
      <c r="H250" s="36">
        <v>181.42000000000007</v>
      </c>
      <c r="I250" s="36">
        <v>182.67000000000002</v>
      </c>
      <c r="J250" s="36">
        <v>183.54000000000008</v>
      </c>
      <c r="K250" s="31">
        <v>181.8</v>
      </c>
      <c r="L250" s="31">
        <v>179.68</v>
      </c>
      <c r="M250" s="31">
        <v>178.03897000000001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1446.5</v>
      </c>
      <c r="D251" s="36">
        <v>1446.1666666666667</v>
      </c>
      <c r="E251" s="36">
        <v>1435.3333333333335</v>
      </c>
      <c r="F251" s="36">
        <v>1424.1666666666667</v>
      </c>
      <c r="G251" s="36">
        <v>1413.3333333333335</v>
      </c>
      <c r="H251" s="36">
        <v>1457.3333333333335</v>
      </c>
      <c r="I251" s="36">
        <v>1468.166666666667</v>
      </c>
      <c r="J251" s="36">
        <v>1479.3333333333335</v>
      </c>
      <c r="K251" s="31">
        <v>1457</v>
      </c>
      <c r="L251" s="31">
        <v>1435</v>
      </c>
      <c r="M251" s="31">
        <v>0.24328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548.15</v>
      </c>
      <c r="D252" s="36">
        <v>548.73333333333335</v>
      </c>
      <c r="E252" s="36">
        <v>542.4666666666667</v>
      </c>
      <c r="F252" s="36">
        <v>536.7833333333333</v>
      </c>
      <c r="G252" s="36">
        <v>530.51666666666665</v>
      </c>
      <c r="H252" s="36">
        <v>554.41666666666674</v>
      </c>
      <c r="I252" s="36">
        <v>560.68333333333339</v>
      </c>
      <c r="J252" s="36">
        <v>566.36666666666679</v>
      </c>
      <c r="K252" s="31">
        <v>555</v>
      </c>
      <c r="L252" s="31">
        <v>543.04999999999995</v>
      </c>
      <c r="M252" s="31">
        <v>12.94407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418.65</v>
      </c>
      <c r="D253" s="36">
        <v>417.58333333333331</v>
      </c>
      <c r="E253" s="36">
        <v>413.16666666666663</v>
      </c>
      <c r="F253" s="36">
        <v>407.68333333333334</v>
      </c>
      <c r="G253" s="36">
        <v>403.26666666666665</v>
      </c>
      <c r="H253" s="36">
        <v>423.06666666666661</v>
      </c>
      <c r="I253" s="36">
        <v>427.48333333333323</v>
      </c>
      <c r="J253" s="36">
        <v>432.96666666666658</v>
      </c>
      <c r="K253" s="31">
        <v>422</v>
      </c>
      <c r="L253" s="31">
        <v>412.1</v>
      </c>
      <c r="M253" s="31">
        <v>62.175890000000003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1347.6</v>
      </c>
      <c r="D254" s="36">
        <v>1356.3166666666666</v>
      </c>
      <c r="E254" s="36">
        <v>1336.8333333333333</v>
      </c>
      <c r="F254" s="36">
        <v>1326.0666666666666</v>
      </c>
      <c r="G254" s="36">
        <v>1306.5833333333333</v>
      </c>
      <c r="H254" s="36">
        <v>1367.0833333333333</v>
      </c>
      <c r="I254" s="36">
        <v>1386.5666666666668</v>
      </c>
      <c r="J254" s="36">
        <v>1397.3333333333333</v>
      </c>
      <c r="K254" s="31">
        <v>1375.8</v>
      </c>
      <c r="L254" s="31">
        <v>1345.55</v>
      </c>
      <c r="M254" s="31">
        <v>58.951050000000002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7393.45</v>
      </c>
      <c r="D255" s="36">
        <v>7405.8999999999987</v>
      </c>
      <c r="E255" s="36">
        <v>7348.6499999999978</v>
      </c>
      <c r="F255" s="36">
        <v>7303.8499999999995</v>
      </c>
      <c r="G255" s="36">
        <v>7246.5999999999985</v>
      </c>
      <c r="H255" s="36">
        <v>7450.6999999999971</v>
      </c>
      <c r="I255" s="36">
        <v>7507.9499999999989</v>
      </c>
      <c r="J255" s="36">
        <v>7552.7499999999964</v>
      </c>
      <c r="K255" s="31">
        <v>7463.15</v>
      </c>
      <c r="L255" s="31">
        <v>7361.1</v>
      </c>
      <c r="M255" s="31">
        <v>1.242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1864.8</v>
      </c>
      <c r="D256" s="36">
        <v>1860.5166666666667</v>
      </c>
      <c r="E256" s="36">
        <v>1853.4833333333333</v>
      </c>
      <c r="F256" s="36">
        <v>1842.1666666666667</v>
      </c>
      <c r="G256" s="36">
        <v>1835.1333333333334</v>
      </c>
      <c r="H256" s="36">
        <v>1871.8333333333333</v>
      </c>
      <c r="I256" s="36">
        <v>1878.8666666666666</v>
      </c>
      <c r="J256" s="36">
        <v>1890.1833333333332</v>
      </c>
      <c r="K256" s="31">
        <v>1867.55</v>
      </c>
      <c r="L256" s="31">
        <v>1849.2</v>
      </c>
      <c r="M256" s="31">
        <v>25.85989</v>
      </c>
      <c r="N256" s="1"/>
      <c r="O256" s="1"/>
    </row>
    <row r="257" spans="1:15" ht="12.75" customHeight="1">
      <c r="A257" s="33">
        <v>247</v>
      </c>
      <c r="B257" s="53" t="s">
        <v>859</v>
      </c>
      <c r="C257" s="31">
        <v>213.38</v>
      </c>
      <c r="D257" s="36">
        <v>215.62666666666667</v>
      </c>
      <c r="E257" s="36">
        <v>209.85333333333332</v>
      </c>
      <c r="F257" s="36">
        <v>206.32666666666665</v>
      </c>
      <c r="G257" s="36">
        <v>200.55333333333331</v>
      </c>
      <c r="H257" s="36">
        <v>219.15333333333334</v>
      </c>
      <c r="I257" s="36">
        <v>224.92666666666665</v>
      </c>
      <c r="J257" s="36">
        <v>228.45333333333335</v>
      </c>
      <c r="K257" s="31">
        <v>221.4</v>
      </c>
      <c r="L257" s="31">
        <v>212.1</v>
      </c>
      <c r="M257" s="31">
        <v>95.404910000000001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989.9</v>
      </c>
      <c r="D258" s="36">
        <v>981.56666666666661</v>
      </c>
      <c r="E258" s="36">
        <v>966.83333333333326</v>
      </c>
      <c r="F258" s="36">
        <v>943.76666666666665</v>
      </c>
      <c r="G258" s="36">
        <v>929.0333333333333</v>
      </c>
      <c r="H258" s="36">
        <v>1004.6333333333332</v>
      </c>
      <c r="I258" s="36">
        <v>1019.3666666666666</v>
      </c>
      <c r="J258" s="36">
        <v>1042.4333333333332</v>
      </c>
      <c r="K258" s="31">
        <v>996.3</v>
      </c>
      <c r="L258" s="31">
        <v>958.5</v>
      </c>
      <c r="M258" s="31">
        <v>2.9502999999999999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4231.95</v>
      </c>
      <c r="D259" s="36">
        <v>4254.333333333333</v>
      </c>
      <c r="E259" s="36">
        <v>4183.7666666666664</v>
      </c>
      <c r="F259" s="36">
        <v>4135.583333333333</v>
      </c>
      <c r="G259" s="36">
        <v>4065.0166666666664</v>
      </c>
      <c r="H259" s="36">
        <v>4302.5166666666664</v>
      </c>
      <c r="I259" s="36">
        <v>4373.0833333333339</v>
      </c>
      <c r="J259" s="36">
        <v>4421.2666666666664</v>
      </c>
      <c r="K259" s="31">
        <v>4324.8999999999996</v>
      </c>
      <c r="L259" s="31">
        <v>4206.1499999999996</v>
      </c>
      <c r="M259" s="31">
        <v>15.48752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1353.25</v>
      </c>
      <c r="D260" s="36">
        <v>1353.0833333333333</v>
      </c>
      <c r="E260" s="36">
        <v>1338.2166666666665</v>
      </c>
      <c r="F260" s="36">
        <v>1323.1833333333332</v>
      </c>
      <c r="G260" s="36">
        <v>1308.3166666666664</v>
      </c>
      <c r="H260" s="36">
        <v>1368.1166666666666</v>
      </c>
      <c r="I260" s="36">
        <v>1382.9833333333333</v>
      </c>
      <c r="J260" s="36">
        <v>1398.0166666666667</v>
      </c>
      <c r="K260" s="31">
        <v>1367.95</v>
      </c>
      <c r="L260" s="31">
        <v>1338.05</v>
      </c>
      <c r="M260" s="31">
        <v>3.0179800000000001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1943.95</v>
      </c>
      <c r="D261" s="36">
        <v>1952.8</v>
      </c>
      <c r="E261" s="36">
        <v>1921.25</v>
      </c>
      <c r="F261" s="36">
        <v>1898.55</v>
      </c>
      <c r="G261" s="36">
        <v>1867</v>
      </c>
      <c r="H261" s="36">
        <v>1975.5</v>
      </c>
      <c r="I261" s="36">
        <v>2007.0499999999997</v>
      </c>
      <c r="J261" s="36">
        <v>2029.75</v>
      </c>
      <c r="K261" s="31">
        <v>1984.35</v>
      </c>
      <c r="L261" s="31">
        <v>1930.1</v>
      </c>
      <c r="M261" s="31">
        <v>0.87700999999999996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4312.6499999999996</v>
      </c>
      <c r="D262" s="36">
        <v>4289.9666666666662</v>
      </c>
      <c r="E262" s="36">
        <v>4240.5833333333321</v>
      </c>
      <c r="F262" s="36">
        <v>4168.5166666666655</v>
      </c>
      <c r="G262" s="36">
        <v>4119.1333333333314</v>
      </c>
      <c r="H262" s="36">
        <v>4362.0333333333328</v>
      </c>
      <c r="I262" s="36">
        <v>4411.4166666666661</v>
      </c>
      <c r="J262" s="36">
        <v>4483.4833333333336</v>
      </c>
      <c r="K262" s="31">
        <v>4339.3500000000004</v>
      </c>
      <c r="L262" s="31">
        <v>4217.8999999999996</v>
      </c>
      <c r="M262" s="31">
        <v>0.85214999999999996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1938.45</v>
      </c>
      <c r="D263" s="36">
        <v>1936.8333333333333</v>
      </c>
      <c r="E263" s="36">
        <v>1904.6666666666665</v>
      </c>
      <c r="F263" s="36">
        <v>1870.8833333333332</v>
      </c>
      <c r="G263" s="36">
        <v>1838.7166666666665</v>
      </c>
      <c r="H263" s="36">
        <v>1970.6166666666666</v>
      </c>
      <c r="I263" s="36">
        <v>2002.7833333333331</v>
      </c>
      <c r="J263" s="36">
        <v>2036.5666666666666</v>
      </c>
      <c r="K263" s="31">
        <v>1969</v>
      </c>
      <c r="L263" s="31">
        <v>1903.05</v>
      </c>
      <c r="M263" s="31">
        <v>1.2590600000000001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784.5</v>
      </c>
      <c r="D264" s="36">
        <v>788.93333333333339</v>
      </c>
      <c r="E264" s="36">
        <v>778.06666666666683</v>
      </c>
      <c r="F264" s="36">
        <v>771.63333333333344</v>
      </c>
      <c r="G264" s="36">
        <v>760.76666666666688</v>
      </c>
      <c r="H264" s="36">
        <v>795.36666666666679</v>
      </c>
      <c r="I264" s="36">
        <v>806.23333333333335</v>
      </c>
      <c r="J264" s="36">
        <v>812.66666666666674</v>
      </c>
      <c r="K264" s="31">
        <v>799.8</v>
      </c>
      <c r="L264" s="31">
        <v>782.5</v>
      </c>
      <c r="M264" s="31">
        <v>1.0208999999999999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492.35</v>
      </c>
      <c r="D265" s="36">
        <v>491.75</v>
      </c>
      <c r="E265" s="36">
        <v>482.5</v>
      </c>
      <c r="F265" s="36">
        <v>472.65</v>
      </c>
      <c r="G265" s="36">
        <v>463.4</v>
      </c>
      <c r="H265" s="36">
        <v>501.6</v>
      </c>
      <c r="I265" s="36">
        <v>510.85</v>
      </c>
      <c r="J265" s="36">
        <v>520.70000000000005</v>
      </c>
      <c r="K265" s="31">
        <v>501</v>
      </c>
      <c r="L265" s="31">
        <v>481.9</v>
      </c>
      <c r="M265" s="31">
        <v>7.7526200000000003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92.34</v>
      </c>
      <c r="D266" s="36">
        <v>93.213333333333324</v>
      </c>
      <c r="E266" s="36">
        <v>90.226666666666645</v>
      </c>
      <c r="F266" s="36">
        <v>88.113333333333316</v>
      </c>
      <c r="G266" s="36">
        <v>85.126666666666637</v>
      </c>
      <c r="H266" s="36">
        <v>95.326666666666654</v>
      </c>
      <c r="I266" s="36">
        <v>98.313333333333333</v>
      </c>
      <c r="J266" s="36">
        <v>100.42666666666666</v>
      </c>
      <c r="K266" s="31">
        <v>96.2</v>
      </c>
      <c r="L266" s="31">
        <v>91.1</v>
      </c>
      <c r="M266" s="31">
        <v>41.856589999999997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668.55</v>
      </c>
      <c r="D267" s="36">
        <v>668.93333333333328</v>
      </c>
      <c r="E267" s="36">
        <v>663.61666666666656</v>
      </c>
      <c r="F267" s="36">
        <v>658.68333333333328</v>
      </c>
      <c r="G267" s="36">
        <v>653.36666666666656</v>
      </c>
      <c r="H267" s="36">
        <v>673.86666666666656</v>
      </c>
      <c r="I267" s="36">
        <v>679.18333333333339</v>
      </c>
      <c r="J267" s="36">
        <v>684.11666666666656</v>
      </c>
      <c r="K267" s="31">
        <v>674.25</v>
      </c>
      <c r="L267" s="31">
        <v>664</v>
      </c>
      <c r="M267" s="31">
        <v>12.92127</v>
      </c>
      <c r="N267" s="1"/>
      <c r="O267" s="1"/>
    </row>
    <row r="268" spans="1:15" ht="12.75" customHeight="1">
      <c r="A268" s="33">
        <v>258</v>
      </c>
      <c r="B268" s="53" t="s">
        <v>860</v>
      </c>
      <c r="C268" s="31">
        <v>313.7</v>
      </c>
      <c r="D268" s="36">
        <v>314.81666666666666</v>
      </c>
      <c r="E268" s="36">
        <v>311.88333333333333</v>
      </c>
      <c r="F268" s="36">
        <v>310.06666666666666</v>
      </c>
      <c r="G268" s="36">
        <v>307.13333333333333</v>
      </c>
      <c r="H268" s="36">
        <v>316.63333333333333</v>
      </c>
      <c r="I268" s="36">
        <v>319.56666666666661</v>
      </c>
      <c r="J268" s="36">
        <v>321.38333333333333</v>
      </c>
      <c r="K268" s="31">
        <v>317.75</v>
      </c>
      <c r="L268" s="31">
        <v>313</v>
      </c>
      <c r="M268" s="31">
        <v>10.34202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917.75</v>
      </c>
      <c r="D269" s="36">
        <v>913.88333333333333</v>
      </c>
      <c r="E269" s="36">
        <v>907.76666666666665</v>
      </c>
      <c r="F269" s="36">
        <v>897.7833333333333</v>
      </c>
      <c r="G269" s="36">
        <v>891.66666666666663</v>
      </c>
      <c r="H269" s="36">
        <v>923.86666666666667</v>
      </c>
      <c r="I269" s="36">
        <v>929.98333333333323</v>
      </c>
      <c r="J269" s="36">
        <v>939.9666666666667</v>
      </c>
      <c r="K269" s="31">
        <v>920</v>
      </c>
      <c r="L269" s="31">
        <v>903.9</v>
      </c>
      <c r="M269" s="31">
        <v>8.4752299999999998</v>
      </c>
      <c r="N269" s="1"/>
      <c r="O269" s="1"/>
    </row>
    <row r="270" spans="1:15" ht="12.75" customHeight="1">
      <c r="A270" s="33">
        <v>260</v>
      </c>
      <c r="B270" s="53" t="s">
        <v>861</v>
      </c>
      <c r="C270" s="31">
        <v>913.95</v>
      </c>
      <c r="D270" s="36">
        <v>912.98333333333323</v>
      </c>
      <c r="E270" s="36">
        <v>901.06666666666649</v>
      </c>
      <c r="F270" s="36">
        <v>888.18333333333328</v>
      </c>
      <c r="G270" s="36">
        <v>876.26666666666654</v>
      </c>
      <c r="H270" s="36">
        <v>925.86666666666645</v>
      </c>
      <c r="I270" s="36">
        <v>937.78333333333319</v>
      </c>
      <c r="J270" s="36">
        <v>950.6666666666664</v>
      </c>
      <c r="K270" s="31">
        <v>924.9</v>
      </c>
      <c r="L270" s="31">
        <v>900.1</v>
      </c>
      <c r="M270" s="31">
        <v>0.30636999999999998</v>
      </c>
      <c r="N270" s="1"/>
      <c r="O270" s="1"/>
    </row>
    <row r="271" spans="1:15" ht="12.75" customHeight="1">
      <c r="A271" s="33">
        <v>261</v>
      </c>
      <c r="B271" s="53" t="s">
        <v>862</v>
      </c>
      <c r="C271" s="31">
        <v>111.01</v>
      </c>
      <c r="D271" s="36">
        <v>110.65333333333335</v>
      </c>
      <c r="E271" s="36">
        <v>109.9166666666667</v>
      </c>
      <c r="F271" s="36">
        <v>108.82333333333335</v>
      </c>
      <c r="G271" s="36">
        <v>108.0866666666667</v>
      </c>
      <c r="H271" s="36">
        <v>111.7466666666667</v>
      </c>
      <c r="I271" s="36">
        <v>112.48333333333335</v>
      </c>
      <c r="J271" s="36">
        <v>113.5766666666667</v>
      </c>
      <c r="K271" s="31">
        <v>111.39</v>
      </c>
      <c r="L271" s="31">
        <v>109.56</v>
      </c>
      <c r="M271" s="31">
        <v>20.421700000000001</v>
      </c>
      <c r="N271" s="1"/>
      <c r="O271" s="1"/>
    </row>
    <row r="272" spans="1:15" ht="12.75" customHeight="1">
      <c r="A272" s="33">
        <v>262</v>
      </c>
      <c r="B272" s="53" t="s">
        <v>827</v>
      </c>
      <c r="C272" s="31">
        <v>647</v>
      </c>
      <c r="D272" s="36">
        <v>645.41666666666663</v>
      </c>
      <c r="E272" s="36">
        <v>629.93333333333328</v>
      </c>
      <c r="F272" s="36">
        <v>612.86666666666667</v>
      </c>
      <c r="G272" s="36">
        <v>597.38333333333333</v>
      </c>
      <c r="H272" s="36">
        <v>662.48333333333323</v>
      </c>
      <c r="I272" s="36">
        <v>677.96666666666658</v>
      </c>
      <c r="J272" s="36">
        <v>695.03333333333319</v>
      </c>
      <c r="K272" s="31">
        <v>660.9</v>
      </c>
      <c r="L272" s="31">
        <v>628.35</v>
      </c>
      <c r="M272" s="31">
        <v>10.62918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723.15</v>
      </c>
      <c r="D273" s="36">
        <v>717.4666666666667</v>
      </c>
      <c r="E273" s="36">
        <v>710.18333333333339</v>
      </c>
      <c r="F273" s="36">
        <v>697.2166666666667</v>
      </c>
      <c r="G273" s="36">
        <v>689.93333333333339</v>
      </c>
      <c r="H273" s="36">
        <v>730.43333333333339</v>
      </c>
      <c r="I273" s="36">
        <v>737.7166666666667</v>
      </c>
      <c r="J273" s="36">
        <v>750.68333333333339</v>
      </c>
      <c r="K273" s="31">
        <v>724.75</v>
      </c>
      <c r="L273" s="31">
        <v>704.5</v>
      </c>
      <c r="M273" s="31">
        <v>5.8029500000000001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953.75</v>
      </c>
      <c r="D274" s="36">
        <v>947.5</v>
      </c>
      <c r="E274" s="36">
        <v>937.4</v>
      </c>
      <c r="F274" s="36">
        <v>921.05</v>
      </c>
      <c r="G274" s="36">
        <v>910.94999999999993</v>
      </c>
      <c r="H274" s="36">
        <v>963.85</v>
      </c>
      <c r="I274" s="36">
        <v>973.94999999999993</v>
      </c>
      <c r="J274" s="36">
        <v>990.30000000000007</v>
      </c>
      <c r="K274" s="31">
        <v>957.6</v>
      </c>
      <c r="L274" s="31">
        <v>931.15</v>
      </c>
      <c r="M274" s="31">
        <v>12.45922</v>
      </c>
      <c r="N274" s="1"/>
      <c r="O274" s="1"/>
    </row>
    <row r="275" spans="1:15" ht="12.75" customHeight="1">
      <c r="A275" s="33">
        <v>265</v>
      </c>
      <c r="B275" s="53" t="s">
        <v>863</v>
      </c>
      <c r="C275" s="31">
        <v>331.45</v>
      </c>
      <c r="D275" s="36">
        <v>331.58333333333331</v>
      </c>
      <c r="E275" s="36">
        <v>328.66666666666663</v>
      </c>
      <c r="F275" s="36">
        <v>325.88333333333333</v>
      </c>
      <c r="G275" s="36">
        <v>322.96666666666664</v>
      </c>
      <c r="H275" s="36">
        <v>334.36666666666662</v>
      </c>
      <c r="I275" s="36">
        <v>337.28333333333325</v>
      </c>
      <c r="J275" s="36">
        <v>340.06666666666661</v>
      </c>
      <c r="K275" s="31">
        <v>334.5</v>
      </c>
      <c r="L275" s="31">
        <v>328.8</v>
      </c>
      <c r="M275" s="31">
        <v>137.0899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633.25</v>
      </c>
      <c r="D276" s="36">
        <v>636.4</v>
      </c>
      <c r="E276" s="36">
        <v>623.94999999999993</v>
      </c>
      <c r="F276" s="36">
        <v>614.65</v>
      </c>
      <c r="G276" s="36">
        <v>602.19999999999993</v>
      </c>
      <c r="H276" s="36">
        <v>645.69999999999993</v>
      </c>
      <c r="I276" s="36">
        <v>658.15</v>
      </c>
      <c r="J276" s="36">
        <v>667.44999999999993</v>
      </c>
      <c r="K276" s="31">
        <v>648.85</v>
      </c>
      <c r="L276" s="31">
        <v>627.1</v>
      </c>
      <c r="M276" s="31">
        <v>26.726479999999999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643.9</v>
      </c>
      <c r="D277" s="36">
        <v>651.04999999999995</v>
      </c>
      <c r="E277" s="36">
        <v>632.54999999999995</v>
      </c>
      <c r="F277" s="36">
        <v>621.20000000000005</v>
      </c>
      <c r="G277" s="36">
        <v>602.70000000000005</v>
      </c>
      <c r="H277" s="36">
        <v>662.39999999999986</v>
      </c>
      <c r="I277" s="36">
        <v>680.89999999999986</v>
      </c>
      <c r="J277" s="36">
        <v>692.24999999999977</v>
      </c>
      <c r="K277" s="31">
        <v>669.55</v>
      </c>
      <c r="L277" s="31">
        <v>639.70000000000005</v>
      </c>
      <c r="M277" s="31">
        <v>7.0515499999999998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905.9</v>
      </c>
      <c r="D278" s="36">
        <v>891.5</v>
      </c>
      <c r="E278" s="36">
        <v>870</v>
      </c>
      <c r="F278" s="36">
        <v>834.1</v>
      </c>
      <c r="G278" s="36">
        <v>812.6</v>
      </c>
      <c r="H278" s="36">
        <v>927.4</v>
      </c>
      <c r="I278" s="36">
        <v>948.9</v>
      </c>
      <c r="J278" s="36">
        <v>984.8</v>
      </c>
      <c r="K278" s="31">
        <v>913</v>
      </c>
      <c r="L278" s="31">
        <v>855.6</v>
      </c>
      <c r="M278" s="31">
        <v>12.13827</v>
      </c>
      <c r="N278" s="1"/>
      <c r="O278" s="1"/>
    </row>
    <row r="279" spans="1:15" ht="12.75" customHeight="1">
      <c r="A279" s="33">
        <v>269</v>
      </c>
      <c r="B279" s="53" t="s">
        <v>864</v>
      </c>
      <c r="C279" s="31">
        <v>533.9</v>
      </c>
      <c r="D279" s="36">
        <v>538.51666666666665</v>
      </c>
      <c r="E279" s="36">
        <v>524.13333333333333</v>
      </c>
      <c r="F279" s="36">
        <v>514.36666666666667</v>
      </c>
      <c r="G279" s="36">
        <v>499.98333333333335</v>
      </c>
      <c r="H279" s="36">
        <v>548.2833333333333</v>
      </c>
      <c r="I279" s="36">
        <v>562.66666666666652</v>
      </c>
      <c r="J279" s="36">
        <v>572.43333333333328</v>
      </c>
      <c r="K279" s="31">
        <v>552.9</v>
      </c>
      <c r="L279" s="31">
        <v>528.75</v>
      </c>
      <c r="M279" s="31">
        <v>14.99508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1292.3499999999999</v>
      </c>
      <c r="D280" s="36">
        <v>1287.8999999999999</v>
      </c>
      <c r="E280" s="36">
        <v>1267.7999999999997</v>
      </c>
      <c r="F280" s="36">
        <v>1243.2499999999998</v>
      </c>
      <c r="G280" s="36">
        <v>1223.1499999999996</v>
      </c>
      <c r="H280" s="36">
        <v>1312.4499999999998</v>
      </c>
      <c r="I280" s="36">
        <v>1332.5499999999997</v>
      </c>
      <c r="J280" s="36">
        <v>1357.1</v>
      </c>
      <c r="K280" s="31">
        <v>1308</v>
      </c>
      <c r="L280" s="31">
        <v>1263.3499999999999</v>
      </c>
      <c r="M280" s="31">
        <v>3.3107099999999998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555.85</v>
      </c>
      <c r="D281" s="36">
        <v>555.91666666666663</v>
      </c>
      <c r="E281" s="36">
        <v>549.08333333333326</v>
      </c>
      <c r="F281" s="36">
        <v>542.31666666666661</v>
      </c>
      <c r="G281" s="36">
        <v>535.48333333333323</v>
      </c>
      <c r="H281" s="36">
        <v>562.68333333333328</v>
      </c>
      <c r="I281" s="36">
        <v>569.51666666666654</v>
      </c>
      <c r="J281" s="36">
        <v>576.2833333333333</v>
      </c>
      <c r="K281" s="31">
        <v>562.75</v>
      </c>
      <c r="L281" s="31">
        <v>549.15</v>
      </c>
      <c r="M281" s="31">
        <v>2.9216899999999999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859.7</v>
      </c>
      <c r="D282" s="36">
        <v>862.05000000000007</v>
      </c>
      <c r="E282" s="36">
        <v>849.90000000000009</v>
      </c>
      <c r="F282" s="36">
        <v>840.1</v>
      </c>
      <c r="G282" s="36">
        <v>827.95</v>
      </c>
      <c r="H282" s="36">
        <v>871.85000000000014</v>
      </c>
      <c r="I282" s="36">
        <v>884</v>
      </c>
      <c r="J282" s="36">
        <v>893.80000000000018</v>
      </c>
      <c r="K282" s="31">
        <v>874.2</v>
      </c>
      <c r="L282" s="31">
        <v>852.25</v>
      </c>
      <c r="M282" s="31">
        <v>3.7695699999999999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4367.3500000000004</v>
      </c>
      <c r="D283" s="36">
        <v>4349.0999999999995</v>
      </c>
      <c r="E283" s="36">
        <v>4318.2499999999991</v>
      </c>
      <c r="F283" s="36">
        <v>4269.1499999999996</v>
      </c>
      <c r="G283" s="36">
        <v>4238.2999999999993</v>
      </c>
      <c r="H283" s="36">
        <v>4398.1999999999989</v>
      </c>
      <c r="I283" s="36">
        <v>4429.0499999999993</v>
      </c>
      <c r="J283" s="36">
        <v>4478.1499999999987</v>
      </c>
      <c r="K283" s="31">
        <v>4379.95</v>
      </c>
      <c r="L283" s="31">
        <v>4300</v>
      </c>
      <c r="M283" s="31">
        <v>1.0793900000000001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342.35</v>
      </c>
      <c r="D284" s="36">
        <v>343.55</v>
      </c>
      <c r="E284" s="36">
        <v>337.3</v>
      </c>
      <c r="F284" s="36">
        <v>332.25</v>
      </c>
      <c r="G284" s="36">
        <v>326</v>
      </c>
      <c r="H284" s="36">
        <v>348.6</v>
      </c>
      <c r="I284" s="36">
        <v>354.85</v>
      </c>
      <c r="J284" s="36">
        <v>359.90000000000003</v>
      </c>
      <c r="K284" s="31">
        <v>349.8</v>
      </c>
      <c r="L284" s="31">
        <v>338.5</v>
      </c>
      <c r="M284" s="31">
        <v>10.69622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1834.45</v>
      </c>
      <c r="D285" s="36">
        <v>1826.9666666666665</v>
      </c>
      <c r="E285" s="36">
        <v>1808.4833333333329</v>
      </c>
      <c r="F285" s="36">
        <v>1782.5166666666664</v>
      </c>
      <c r="G285" s="36">
        <v>1764.0333333333328</v>
      </c>
      <c r="H285" s="36">
        <v>1852.9333333333329</v>
      </c>
      <c r="I285" s="36">
        <v>1871.4166666666665</v>
      </c>
      <c r="J285" s="36">
        <v>1897.383333333333</v>
      </c>
      <c r="K285" s="31">
        <v>1845.45</v>
      </c>
      <c r="L285" s="31">
        <v>1801</v>
      </c>
      <c r="M285" s="31">
        <v>5.90083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295.25</v>
      </c>
      <c r="D286" s="36">
        <v>296.66666666666669</v>
      </c>
      <c r="E286" s="36">
        <v>292.33333333333337</v>
      </c>
      <c r="F286" s="36">
        <v>289.41666666666669</v>
      </c>
      <c r="G286" s="36">
        <v>285.08333333333337</v>
      </c>
      <c r="H286" s="36">
        <v>299.58333333333337</v>
      </c>
      <c r="I286" s="36">
        <v>303.91666666666674</v>
      </c>
      <c r="J286" s="36">
        <v>306.83333333333337</v>
      </c>
      <c r="K286" s="31">
        <v>301</v>
      </c>
      <c r="L286" s="31">
        <v>293.75</v>
      </c>
      <c r="M286" s="31">
        <v>6.6493500000000001</v>
      </c>
      <c r="N286" s="1"/>
      <c r="O286" s="1"/>
    </row>
    <row r="287" spans="1:15" ht="12.75" customHeight="1">
      <c r="A287" s="33">
        <v>277</v>
      </c>
      <c r="B287" s="53" t="s">
        <v>798</v>
      </c>
      <c r="C287" s="31">
        <v>911.45</v>
      </c>
      <c r="D287" s="36">
        <v>915.93333333333339</v>
      </c>
      <c r="E287" s="36">
        <v>903.01666666666677</v>
      </c>
      <c r="F287" s="36">
        <v>894.58333333333337</v>
      </c>
      <c r="G287" s="36">
        <v>881.66666666666674</v>
      </c>
      <c r="H287" s="36">
        <v>924.36666666666679</v>
      </c>
      <c r="I287" s="36">
        <v>937.2833333333333</v>
      </c>
      <c r="J287" s="36">
        <v>945.71666666666681</v>
      </c>
      <c r="K287" s="31">
        <v>928.85</v>
      </c>
      <c r="L287" s="31">
        <v>907.5</v>
      </c>
      <c r="M287" s="31">
        <v>0.65212000000000003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1374.4</v>
      </c>
      <c r="D288" s="36">
        <v>1377.6833333333334</v>
      </c>
      <c r="E288" s="36">
        <v>1361.8666666666668</v>
      </c>
      <c r="F288" s="36">
        <v>1349.3333333333335</v>
      </c>
      <c r="G288" s="36">
        <v>1333.5166666666669</v>
      </c>
      <c r="H288" s="36">
        <v>1390.2166666666667</v>
      </c>
      <c r="I288" s="36">
        <v>1406.0333333333333</v>
      </c>
      <c r="J288" s="36">
        <v>1418.5666666666666</v>
      </c>
      <c r="K288" s="31">
        <v>1393.5</v>
      </c>
      <c r="L288" s="31">
        <v>1365.15</v>
      </c>
      <c r="M288" s="31">
        <v>0.85436000000000001</v>
      </c>
      <c r="N288" s="1"/>
      <c r="O288" s="1"/>
    </row>
    <row r="289" spans="1:15" ht="12.75" customHeight="1">
      <c r="A289" s="33">
        <v>279</v>
      </c>
      <c r="B289" s="53" t="s">
        <v>786</v>
      </c>
      <c r="C289" s="31">
        <v>1231.9000000000001</v>
      </c>
      <c r="D289" s="36">
        <v>1235.1833333333334</v>
      </c>
      <c r="E289" s="36">
        <v>1204.7166666666667</v>
      </c>
      <c r="F289" s="36">
        <v>1177.5333333333333</v>
      </c>
      <c r="G289" s="36">
        <v>1147.0666666666666</v>
      </c>
      <c r="H289" s="36">
        <v>1262.3666666666668</v>
      </c>
      <c r="I289" s="36">
        <v>1292.8333333333335</v>
      </c>
      <c r="J289" s="36">
        <v>1320.0166666666669</v>
      </c>
      <c r="K289" s="31">
        <v>1265.6500000000001</v>
      </c>
      <c r="L289" s="31">
        <v>1208</v>
      </c>
      <c r="M289" s="31">
        <v>2.40103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549.54999999999995</v>
      </c>
      <c r="D290" s="36">
        <v>558.98333333333323</v>
      </c>
      <c r="E290" s="36">
        <v>533.96666666666647</v>
      </c>
      <c r="F290" s="36">
        <v>518.38333333333321</v>
      </c>
      <c r="G290" s="36">
        <v>493.36666666666645</v>
      </c>
      <c r="H290" s="36">
        <v>574.56666666666649</v>
      </c>
      <c r="I290" s="36">
        <v>599.58333333333314</v>
      </c>
      <c r="J290" s="36">
        <v>615.16666666666652</v>
      </c>
      <c r="K290" s="31">
        <v>584</v>
      </c>
      <c r="L290" s="31">
        <v>543.4</v>
      </c>
      <c r="M290" s="31">
        <v>47.4587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295.3</v>
      </c>
      <c r="D291" s="36">
        <v>295.3</v>
      </c>
      <c r="E291" s="36">
        <v>291</v>
      </c>
      <c r="F291" s="36">
        <v>286.7</v>
      </c>
      <c r="G291" s="36">
        <v>282.39999999999998</v>
      </c>
      <c r="H291" s="36">
        <v>299.60000000000002</v>
      </c>
      <c r="I291" s="36">
        <v>303.90000000000009</v>
      </c>
      <c r="J291" s="36">
        <v>308.20000000000005</v>
      </c>
      <c r="K291" s="31">
        <v>299.60000000000002</v>
      </c>
      <c r="L291" s="31">
        <v>291</v>
      </c>
      <c r="M291" s="31">
        <v>6.2210299999999998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221.86</v>
      </c>
      <c r="D292" s="36">
        <v>220.6</v>
      </c>
      <c r="E292" s="36">
        <v>218.25</v>
      </c>
      <c r="F292" s="36">
        <v>214.64000000000001</v>
      </c>
      <c r="G292" s="36">
        <v>212.29000000000002</v>
      </c>
      <c r="H292" s="36">
        <v>224.20999999999998</v>
      </c>
      <c r="I292" s="36">
        <v>226.55999999999995</v>
      </c>
      <c r="J292" s="36">
        <v>230.16999999999996</v>
      </c>
      <c r="K292" s="31">
        <v>222.95</v>
      </c>
      <c r="L292" s="31">
        <v>216.99</v>
      </c>
      <c r="M292" s="31">
        <v>11.73203</v>
      </c>
      <c r="N292" s="1"/>
      <c r="O292" s="1"/>
    </row>
    <row r="293" spans="1:15" ht="12.75" customHeight="1">
      <c r="A293" s="33">
        <v>283</v>
      </c>
      <c r="B293" s="53" t="s">
        <v>828</v>
      </c>
      <c r="C293" s="31">
        <v>5236.1499999999996</v>
      </c>
      <c r="D293" s="36">
        <v>5232.25</v>
      </c>
      <c r="E293" s="36">
        <v>5134.5</v>
      </c>
      <c r="F293" s="36">
        <v>5032.8500000000004</v>
      </c>
      <c r="G293" s="36">
        <v>4935.1000000000004</v>
      </c>
      <c r="H293" s="36">
        <v>5333.9</v>
      </c>
      <c r="I293" s="36">
        <v>5431.65</v>
      </c>
      <c r="J293" s="36">
        <v>5533.2999999999993</v>
      </c>
      <c r="K293" s="31">
        <v>5330</v>
      </c>
      <c r="L293" s="31">
        <v>5130.6000000000004</v>
      </c>
      <c r="M293" s="31">
        <v>3.7999800000000001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825.35</v>
      </c>
      <c r="D294" s="36">
        <v>826.16666666666663</v>
      </c>
      <c r="E294" s="36">
        <v>817.63333333333321</v>
      </c>
      <c r="F294" s="36">
        <v>809.91666666666663</v>
      </c>
      <c r="G294" s="36">
        <v>801.38333333333321</v>
      </c>
      <c r="H294" s="36">
        <v>833.88333333333321</v>
      </c>
      <c r="I294" s="36">
        <v>842.41666666666674</v>
      </c>
      <c r="J294" s="36">
        <v>850.13333333333321</v>
      </c>
      <c r="K294" s="31">
        <v>834.7</v>
      </c>
      <c r="L294" s="31">
        <v>818.45</v>
      </c>
      <c r="M294" s="31">
        <v>2.77807</v>
      </c>
      <c r="N294" s="1"/>
      <c r="O294" s="1"/>
    </row>
    <row r="295" spans="1:15" ht="12.75" customHeight="1">
      <c r="A295" s="33">
        <v>285</v>
      </c>
      <c r="B295" s="53" t="s">
        <v>797</v>
      </c>
      <c r="C295" s="31">
        <v>1020.9</v>
      </c>
      <c r="D295" s="36">
        <v>1020.7166666666667</v>
      </c>
      <c r="E295" s="36">
        <v>1004.4333333333334</v>
      </c>
      <c r="F295" s="36">
        <v>987.9666666666667</v>
      </c>
      <c r="G295" s="36">
        <v>971.68333333333339</v>
      </c>
      <c r="H295" s="36">
        <v>1037.1833333333334</v>
      </c>
      <c r="I295" s="36">
        <v>1053.4666666666667</v>
      </c>
      <c r="J295" s="36">
        <v>1069.9333333333334</v>
      </c>
      <c r="K295" s="31">
        <v>1037</v>
      </c>
      <c r="L295" s="31">
        <v>1004.25</v>
      </c>
      <c r="M295" s="31">
        <v>10.965009999999999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1781.35</v>
      </c>
      <c r="D296" s="36">
        <v>1780.7833333333335</v>
      </c>
      <c r="E296" s="36">
        <v>1771.5666666666671</v>
      </c>
      <c r="F296" s="36">
        <v>1761.7833333333335</v>
      </c>
      <c r="G296" s="36">
        <v>1752.5666666666671</v>
      </c>
      <c r="H296" s="36">
        <v>1790.5666666666671</v>
      </c>
      <c r="I296" s="36">
        <v>1799.7833333333338</v>
      </c>
      <c r="J296" s="36">
        <v>1809.5666666666671</v>
      </c>
      <c r="K296" s="31">
        <v>1790</v>
      </c>
      <c r="L296" s="31">
        <v>1771</v>
      </c>
      <c r="M296" s="31">
        <v>21.72279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2375.35</v>
      </c>
      <c r="D297" s="36">
        <v>2359.7999999999997</v>
      </c>
      <c r="E297" s="36">
        <v>2323.6999999999994</v>
      </c>
      <c r="F297" s="36">
        <v>2272.0499999999997</v>
      </c>
      <c r="G297" s="36">
        <v>2235.9499999999994</v>
      </c>
      <c r="H297" s="36">
        <v>2411.4499999999994</v>
      </c>
      <c r="I297" s="36">
        <v>2447.5499999999997</v>
      </c>
      <c r="J297" s="36">
        <v>2499.1999999999994</v>
      </c>
      <c r="K297" s="31">
        <v>2395.9</v>
      </c>
      <c r="L297" s="31">
        <v>2308.15</v>
      </c>
      <c r="M297" s="31">
        <v>1.11467</v>
      </c>
      <c r="N297" s="1"/>
      <c r="O297" s="1"/>
    </row>
    <row r="298" spans="1:15" ht="12.75" customHeight="1">
      <c r="A298" s="33">
        <v>288</v>
      </c>
      <c r="B298" s="53" t="s">
        <v>838</v>
      </c>
      <c r="C298" s="31">
        <v>165</v>
      </c>
      <c r="D298" s="36">
        <v>164.90333333333334</v>
      </c>
      <c r="E298" s="36">
        <v>163.70666666666668</v>
      </c>
      <c r="F298" s="36">
        <v>162.41333333333336</v>
      </c>
      <c r="G298" s="36">
        <v>161.2166666666667</v>
      </c>
      <c r="H298" s="36">
        <v>166.19666666666666</v>
      </c>
      <c r="I298" s="36">
        <v>167.39333333333332</v>
      </c>
      <c r="J298" s="36">
        <v>168.68666666666664</v>
      </c>
      <c r="K298" s="31">
        <v>166.1</v>
      </c>
      <c r="L298" s="31">
        <v>163.61000000000001</v>
      </c>
      <c r="M298" s="31">
        <v>39.049770000000002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5284.05</v>
      </c>
      <c r="D299" s="36">
        <v>5275.55</v>
      </c>
      <c r="E299" s="36">
        <v>5218.6500000000005</v>
      </c>
      <c r="F299" s="36">
        <v>5153.25</v>
      </c>
      <c r="G299" s="36">
        <v>5096.3500000000004</v>
      </c>
      <c r="H299" s="36">
        <v>5340.9500000000007</v>
      </c>
      <c r="I299" s="36">
        <v>5397.85</v>
      </c>
      <c r="J299" s="36">
        <v>5463.2500000000009</v>
      </c>
      <c r="K299" s="31">
        <v>5332.45</v>
      </c>
      <c r="L299" s="31">
        <v>5210.1499999999996</v>
      </c>
      <c r="M299" s="31">
        <v>1.87873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668.1</v>
      </c>
      <c r="D300" s="36">
        <v>664.75</v>
      </c>
      <c r="E300" s="36">
        <v>657.7</v>
      </c>
      <c r="F300" s="36">
        <v>647.30000000000007</v>
      </c>
      <c r="G300" s="36">
        <v>640.25000000000011</v>
      </c>
      <c r="H300" s="36">
        <v>675.15</v>
      </c>
      <c r="I300" s="36">
        <v>682.19999999999993</v>
      </c>
      <c r="J300" s="36">
        <v>692.59999999999991</v>
      </c>
      <c r="K300" s="31">
        <v>671.8</v>
      </c>
      <c r="L300" s="31">
        <v>654.35</v>
      </c>
      <c r="M300" s="31">
        <v>32.3262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5676.1</v>
      </c>
      <c r="D301" s="36">
        <v>5651.5166666666664</v>
      </c>
      <c r="E301" s="36">
        <v>5592.5333333333328</v>
      </c>
      <c r="F301" s="36">
        <v>5508.9666666666662</v>
      </c>
      <c r="G301" s="36">
        <v>5449.9833333333327</v>
      </c>
      <c r="H301" s="36">
        <v>5735.083333333333</v>
      </c>
      <c r="I301" s="36">
        <v>5794.0666666666666</v>
      </c>
      <c r="J301" s="36">
        <v>5877.6333333333332</v>
      </c>
      <c r="K301" s="31">
        <v>5710.5</v>
      </c>
      <c r="L301" s="31">
        <v>5567.95</v>
      </c>
      <c r="M301" s="31">
        <v>2.8111299999999999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3555.05</v>
      </c>
      <c r="D302" s="36">
        <v>3567.3166666666671</v>
      </c>
      <c r="E302" s="36">
        <v>3534.733333333334</v>
      </c>
      <c r="F302" s="36">
        <v>3514.416666666667</v>
      </c>
      <c r="G302" s="36">
        <v>3481.8333333333339</v>
      </c>
      <c r="H302" s="36">
        <v>3587.6333333333341</v>
      </c>
      <c r="I302" s="36">
        <v>3620.2166666666672</v>
      </c>
      <c r="J302" s="36">
        <v>3640.5333333333342</v>
      </c>
      <c r="K302" s="31">
        <v>3599.9</v>
      </c>
      <c r="L302" s="31">
        <v>3547</v>
      </c>
      <c r="M302" s="31">
        <v>18.98535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494.7</v>
      </c>
      <c r="D303" s="36">
        <v>496.86666666666662</v>
      </c>
      <c r="E303" s="36">
        <v>491.03333333333325</v>
      </c>
      <c r="F303" s="36">
        <v>487.36666666666662</v>
      </c>
      <c r="G303" s="36">
        <v>481.53333333333325</v>
      </c>
      <c r="H303" s="36">
        <v>500.53333333333325</v>
      </c>
      <c r="I303" s="36">
        <v>506.36666666666662</v>
      </c>
      <c r="J303" s="36">
        <v>510.03333333333325</v>
      </c>
      <c r="K303" s="31">
        <v>502.7</v>
      </c>
      <c r="L303" s="31">
        <v>493.2</v>
      </c>
      <c r="M303" s="31">
        <v>1.5175099999999999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436.65</v>
      </c>
      <c r="D304" s="36">
        <v>434.2166666666667</v>
      </c>
      <c r="E304" s="36">
        <v>430.43333333333339</v>
      </c>
      <c r="F304" s="36">
        <v>424.2166666666667</v>
      </c>
      <c r="G304" s="36">
        <v>420.43333333333339</v>
      </c>
      <c r="H304" s="36">
        <v>440.43333333333339</v>
      </c>
      <c r="I304" s="36">
        <v>444.2166666666667</v>
      </c>
      <c r="J304" s="36">
        <v>450.43333333333339</v>
      </c>
      <c r="K304" s="31">
        <v>438</v>
      </c>
      <c r="L304" s="31">
        <v>428</v>
      </c>
      <c r="M304" s="31">
        <v>8.5869700000000009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271.85000000000002</v>
      </c>
      <c r="D305" s="36">
        <v>273.2</v>
      </c>
      <c r="E305" s="36">
        <v>269.54999999999995</v>
      </c>
      <c r="F305" s="36">
        <v>267.24999999999994</v>
      </c>
      <c r="G305" s="36">
        <v>263.59999999999991</v>
      </c>
      <c r="H305" s="36">
        <v>275.5</v>
      </c>
      <c r="I305" s="36">
        <v>279.14999999999998</v>
      </c>
      <c r="J305" s="36">
        <v>281.45000000000005</v>
      </c>
      <c r="K305" s="31">
        <v>276.85000000000002</v>
      </c>
      <c r="L305" s="31">
        <v>270.89999999999998</v>
      </c>
      <c r="M305" s="31">
        <v>12.244669999999999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120.52</v>
      </c>
      <c r="D306" s="36">
        <v>120.14</v>
      </c>
      <c r="E306" s="36">
        <v>119.08</v>
      </c>
      <c r="F306" s="36">
        <v>117.64</v>
      </c>
      <c r="G306" s="36">
        <v>116.58</v>
      </c>
      <c r="H306" s="36">
        <v>121.58</v>
      </c>
      <c r="I306" s="36">
        <v>122.64</v>
      </c>
      <c r="J306" s="36">
        <v>124.08</v>
      </c>
      <c r="K306" s="31">
        <v>121.2</v>
      </c>
      <c r="L306" s="31">
        <v>118.7</v>
      </c>
      <c r="M306" s="31">
        <v>38.063510000000001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1072.3499999999999</v>
      </c>
      <c r="D307" s="36">
        <v>1068</v>
      </c>
      <c r="E307" s="36">
        <v>1061</v>
      </c>
      <c r="F307" s="36">
        <v>1049.6500000000001</v>
      </c>
      <c r="G307" s="36">
        <v>1042.6500000000001</v>
      </c>
      <c r="H307" s="36">
        <v>1079.3499999999999</v>
      </c>
      <c r="I307" s="36">
        <v>1086.3499999999999</v>
      </c>
      <c r="J307" s="36">
        <v>1097.6999999999998</v>
      </c>
      <c r="K307" s="31">
        <v>1075</v>
      </c>
      <c r="L307" s="31">
        <v>1056.6500000000001</v>
      </c>
      <c r="M307" s="31">
        <v>17.794640000000001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7436.55</v>
      </c>
      <c r="D308" s="36">
        <v>7374.95</v>
      </c>
      <c r="E308" s="36">
        <v>7261.9</v>
      </c>
      <c r="F308" s="36">
        <v>7087.25</v>
      </c>
      <c r="G308" s="36">
        <v>6974.2</v>
      </c>
      <c r="H308" s="36">
        <v>7549.5999999999995</v>
      </c>
      <c r="I308" s="36">
        <v>7662.6500000000005</v>
      </c>
      <c r="J308" s="36">
        <v>7837.2999999999993</v>
      </c>
      <c r="K308" s="31">
        <v>7488</v>
      </c>
      <c r="L308" s="31">
        <v>7200.3</v>
      </c>
      <c r="M308" s="31">
        <v>0.70228000000000002</v>
      </c>
      <c r="N308" s="1"/>
      <c r="O308" s="1"/>
    </row>
    <row r="309" spans="1:15" ht="12.75" customHeight="1">
      <c r="A309" s="33">
        <v>299</v>
      </c>
      <c r="B309" s="53" t="s">
        <v>865</v>
      </c>
      <c r="C309" s="31">
        <v>751.1</v>
      </c>
      <c r="D309" s="36">
        <v>745.93333333333339</v>
      </c>
      <c r="E309" s="36">
        <v>737.86666666666679</v>
      </c>
      <c r="F309" s="36">
        <v>724.63333333333344</v>
      </c>
      <c r="G309" s="36">
        <v>716.56666666666683</v>
      </c>
      <c r="H309" s="36">
        <v>759.16666666666674</v>
      </c>
      <c r="I309" s="36">
        <v>767.23333333333335</v>
      </c>
      <c r="J309" s="36">
        <v>780.4666666666667</v>
      </c>
      <c r="K309" s="31">
        <v>754</v>
      </c>
      <c r="L309" s="31">
        <v>732.7</v>
      </c>
      <c r="M309" s="31">
        <v>2.7722899999999999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2068.8000000000002</v>
      </c>
      <c r="D310" s="36">
        <v>2078.65</v>
      </c>
      <c r="E310" s="36">
        <v>2049.75</v>
      </c>
      <c r="F310" s="36">
        <v>2030.6999999999998</v>
      </c>
      <c r="G310" s="36">
        <v>2001.7999999999997</v>
      </c>
      <c r="H310" s="36">
        <v>2097.7000000000003</v>
      </c>
      <c r="I310" s="36">
        <v>2126.6000000000008</v>
      </c>
      <c r="J310" s="36">
        <v>2145.6500000000005</v>
      </c>
      <c r="K310" s="31">
        <v>2107.5500000000002</v>
      </c>
      <c r="L310" s="31">
        <v>2059.6</v>
      </c>
      <c r="M310" s="31">
        <v>13.70074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104.33</v>
      </c>
      <c r="D311" s="36">
        <v>103.56333333333333</v>
      </c>
      <c r="E311" s="36">
        <v>100.32666666666667</v>
      </c>
      <c r="F311" s="36">
        <v>96.323333333333338</v>
      </c>
      <c r="G311" s="36">
        <v>93.086666666666673</v>
      </c>
      <c r="H311" s="36">
        <v>107.56666666666666</v>
      </c>
      <c r="I311" s="36">
        <v>110.80333333333334</v>
      </c>
      <c r="J311" s="36">
        <v>114.80666666666666</v>
      </c>
      <c r="K311" s="31">
        <v>106.8</v>
      </c>
      <c r="L311" s="31">
        <v>99.56</v>
      </c>
      <c r="M311" s="31">
        <v>183.20988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134923.75</v>
      </c>
      <c r="D312" s="36">
        <v>135474.5</v>
      </c>
      <c r="E312" s="36">
        <v>133949.75</v>
      </c>
      <c r="F312" s="36">
        <v>132975.75</v>
      </c>
      <c r="G312" s="36">
        <v>131451</v>
      </c>
      <c r="H312" s="36">
        <v>136448.5</v>
      </c>
      <c r="I312" s="36">
        <v>137973.25</v>
      </c>
      <c r="J312" s="36">
        <v>138947.25</v>
      </c>
      <c r="K312" s="31">
        <v>136999.25</v>
      </c>
      <c r="L312" s="31">
        <v>134500.5</v>
      </c>
      <c r="M312" s="31">
        <v>9.128E-2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1735.1</v>
      </c>
      <c r="D313" s="36">
        <v>1737.0166666666667</v>
      </c>
      <c r="E313" s="36">
        <v>1715.0333333333333</v>
      </c>
      <c r="F313" s="36">
        <v>1694.9666666666667</v>
      </c>
      <c r="G313" s="36">
        <v>1672.9833333333333</v>
      </c>
      <c r="H313" s="36">
        <v>1757.0833333333333</v>
      </c>
      <c r="I313" s="36">
        <v>1779.0666666666664</v>
      </c>
      <c r="J313" s="36">
        <v>1799.1333333333332</v>
      </c>
      <c r="K313" s="31">
        <v>1759</v>
      </c>
      <c r="L313" s="31">
        <v>1716.95</v>
      </c>
      <c r="M313" s="31">
        <v>1.6305099999999999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1287.95</v>
      </c>
      <c r="D314" s="36">
        <v>1297.5</v>
      </c>
      <c r="E314" s="36">
        <v>1267.5</v>
      </c>
      <c r="F314" s="36">
        <v>1247.05</v>
      </c>
      <c r="G314" s="36">
        <v>1217.05</v>
      </c>
      <c r="H314" s="36">
        <v>1317.95</v>
      </c>
      <c r="I314" s="36">
        <v>1347.95</v>
      </c>
      <c r="J314" s="36">
        <v>1368.4</v>
      </c>
      <c r="K314" s="31">
        <v>1327.5</v>
      </c>
      <c r="L314" s="31">
        <v>1277.05</v>
      </c>
      <c r="M314" s="31">
        <v>3.8720599999999998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1840.85</v>
      </c>
      <c r="D315" s="36">
        <v>1842.4166666666667</v>
      </c>
      <c r="E315" s="36">
        <v>1816.3333333333335</v>
      </c>
      <c r="F315" s="36">
        <v>1791.8166666666668</v>
      </c>
      <c r="G315" s="36">
        <v>1765.7333333333336</v>
      </c>
      <c r="H315" s="36">
        <v>1866.9333333333334</v>
      </c>
      <c r="I315" s="36">
        <v>1893.0166666666669</v>
      </c>
      <c r="J315" s="36">
        <v>1917.5333333333333</v>
      </c>
      <c r="K315" s="31">
        <v>1868.5</v>
      </c>
      <c r="L315" s="31">
        <v>1817.9</v>
      </c>
      <c r="M315" s="31">
        <v>5.1237700000000004</v>
      </c>
      <c r="N315" s="1"/>
      <c r="O315" s="1"/>
    </row>
    <row r="316" spans="1:15" ht="12.75" customHeight="1">
      <c r="A316" s="33">
        <v>306</v>
      </c>
      <c r="B316" s="53" t="s">
        <v>866</v>
      </c>
      <c r="C316" s="31">
        <v>623.20000000000005</v>
      </c>
      <c r="D316" s="36">
        <v>618.43333333333339</v>
      </c>
      <c r="E316" s="36">
        <v>604.66666666666674</v>
      </c>
      <c r="F316" s="36">
        <v>586.13333333333333</v>
      </c>
      <c r="G316" s="36">
        <v>572.36666666666667</v>
      </c>
      <c r="H316" s="36">
        <v>636.96666666666681</v>
      </c>
      <c r="I316" s="36">
        <v>650.73333333333346</v>
      </c>
      <c r="J316" s="36">
        <v>669.26666666666688</v>
      </c>
      <c r="K316" s="31">
        <v>632.20000000000005</v>
      </c>
      <c r="L316" s="31">
        <v>599.9</v>
      </c>
      <c r="M316" s="31">
        <v>7.5967000000000002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296.39999999999998</v>
      </c>
      <c r="D317" s="36">
        <v>296.11666666666662</v>
      </c>
      <c r="E317" s="36">
        <v>293.78333333333325</v>
      </c>
      <c r="F317" s="36">
        <v>291.16666666666663</v>
      </c>
      <c r="G317" s="36">
        <v>288.83333333333326</v>
      </c>
      <c r="H317" s="36">
        <v>298.73333333333323</v>
      </c>
      <c r="I317" s="36">
        <v>301.06666666666661</v>
      </c>
      <c r="J317" s="36">
        <v>303.68333333333322</v>
      </c>
      <c r="K317" s="31">
        <v>298.45</v>
      </c>
      <c r="L317" s="31">
        <v>293.5</v>
      </c>
      <c r="M317" s="31">
        <v>23.840689999999999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2765.15</v>
      </c>
      <c r="D318" s="36">
        <v>2795.0166666666664</v>
      </c>
      <c r="E318" s="36">
        <v>2730.1333333333328</v>
      </c>
      <c r="F318" s="36">
        <v>2695.1166666666663</v>
      </c>
      <c r="G318" s="36">
        <v>2630.2333333333327</v>
      </c>
      <c r="H318" s="36">
        <v>2830.0333333333328</v>
      </c>
      <c r="I318" s="36">
        <v>2894.9166666666661</v>
      </c>
      <c r="J318" s="36">
        <v>2929.9333333333329</v>
      </c>
      <c r="K318" s="31">
        <v>2859.9</v>
      </c>
      <c r="L318" s="31">
        <v>2760</v>
      </c>
      <c r="M318" s="31">
        <v>25.007180000000002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400.05</v>
      </c>
      <c r="D319" s="36">
        <v>400.7</v>
      </c>
      <c r="E319" s="36">
        <v>396</v>
      </c>
      <c r="F319" s="36">
        <v>391.95</v>
      </c>
      <c r="G319" s="36">
        <v>387.25</v>
      </c>
      <c r="H319" s="36">
        <v>404.75</v>
      </c>
      <c r="I319" s="36">
        <v>409.44999999999993</v>
      </c>
      <c r="J319" s="36">
        <v>413.5</v>
      </c>
      <c r="K319" s="31">
        <v>405.4</v>
      </c>
      <c r="L319" s="31">
        <v>396.65</v>
      </c>
      <c r="M319" s="31">
        <v>6.4530700000000003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590.54999999999995</v>
      </c>
      <c r="D320" s="36">
        <v>587.93333333333339</v>
      </c>
      <c r="E320" s="36">
        <v>582.26666666666677</v>
      </c>
      <c r="F320" s="36">
        <v>573.98333333333335</v>
      </c>
      <c r="G320" s="36">
        <v>568.31666666666672</v>
      </c>
      <c r="H320" s="36">
        <v>596.21666666666681</v>
      </c>
      <c r="I320" s="36">
        <v>601.88333333333333</v>
      </c>
      <c r="J320" s="36">
        <v>610.16666666666686</v>
      </c>
      <c r="K320" s="31">
        <v>593.6</v>
      </c>
      <c r="L320" s="31">
        <v>579.65</v>
      </c>
      <c r="M320" s="31">
        <v>1.02905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202.22</v>
      </c>
      <c r="D321" s="36">
        <v>202.81666666666669</v>
      </c>
      <c r="E321" s="36">
        <v>201.00333333333339</v>
      </c>
      <c r="F321" s="36">
        <v>199.78666666666669</v>
      </c>
      <c r="G321" s="36">
        <v>197.97333333333339</v>
      </c>
      <c r="H321" s="36">
        <v>204.03333333333339</v>
      </c>
      <c r="I321" s="36">
        <v>205.84666666666672</v>
      </c>
      <c r="J321" s="36">
        <v>207.06333333333339</v>
      </c>
      <c r="K321" s="31">
        <v>204.63</v>
      </c>
      <c r="L321" s="31">
        <v>201.6</v>
      </c>
      <c r="M321" s="31">
        <v>32.554279999999999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211.54</v>
      </c>
      <c r="D322" s="36">
        <v>211.11333333333332</v>
      </c>
      <c r="E322" s="36">
        <v>206.22666666666663</v>
      </c>
      <c r="F322" s="36">
        <v>200.91333333333333</v>
      </c>
      <c r="G322" s="36">
        <v>196.02666666666664</v>
      </c>
      <c r="H322" s="36">
        <v>216.42666666666662</v>
      </c>
      <c r="I322" s="36">
        <v>221.31333333333333</v>
      </c>
      <c r="J322" s="36">
        <v>226.62666666666661</v>
      </c>
      <c r="K322" s="31">
        <v>216</v>
      </c>
      <c r="L322" s="31">
        <v>205.8</v>
      </c>
      <c r="M322" s="31">
        <v>60.485140000000001</v>
      </c>
      <c r="N322" s="1"/>
      <c r="O322" s="1"/>
    </row>
    <row r="323" spans="1:15" ht="12.75" customHeight="1">
      <c r="A323" s="33">
        <v>313</v>
      </c>
      <c r="B323" s="53" t="s">
        <v>803</v>
      </c>
      <c r="C323" s="31">
        <v>2319.5500000000002</v>
      </c>
      <c r="D323" s="36">
        <v>2308.9</v>
      </c>
      <c r="E323" s="36">
        <v>2281.2000000000003</v>
      </c>
      <c r="F323" s="36">
        <v>2242.8500000000004</v>
      </c>
      <c r="G323" s="36">
        <v>2215.1500000000005</v>
      </c>
      <c r="H323" s="36">
        <v>2347.25</v>
      </c>
      <c r="I323" s="36">
        <v>2374.9499999999998</v>
      </c>
      <c r="J323" s="36">
        <v>2413.2999999999997</v>
      </c>
      <c r="K323" s="31">
        <v>2336.6</v>
      </c>
      <c r="L323" s="31">
        <v>2270.5500000000002</v>
      </c>
      <c r="M323" s="31">
        <v>7.1301300000000003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669.15</v>
      </c>
      <c r="D324" s="36">
        <v>667.9</v>
      </c>
      <c r="E324" s="36">
        <v>662.05</v>
      </c>
      <c r="F324" s="36">
        <v>654.94999999999993</v>
      </c>
      <c r="G324" s="36">
        <v>649.09999999999991</v>
      </c>
      <c r="H324" s="36">
        <v>675</v>
      </c>
      <c r="I324" s="36">
        <v>680.85000000000014</v>
      </c>
      <c r="J324" s="36">
        <v>687.95</v>
      </c>
      <c r="K324" s="31">
        <v>673.75</v>
      </c>
      <c r="L324" s="31">
        <v>660.8</v>
      </c>
      <c r="M324" s="31">
        <v>14.537610000000001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12149.8</v>
      </c>
      <c r="D325" s="36">
        <v>12173.549999999997</v>
      </c>
      <c r="E325" s="36">
        <v>12103.049999999996</v>
      </c>
      <c r="F325" s="36">
        <v>12056.299999999997</v>
      </c>
      <c r="G325" s="36">
        <v>11985.799999999996</v>
      </c>
      <c r="H325" s="36">
        <v>12220.299999999996</v>
      </c>
      <c r="I325" s="36">
        <v>12290.8</v>
      </c>
      <c r="J325" s="36">
        <v>12337.549999999996</v>
      </c>
      <c r="K325" s="31">
        <v>12244.05</v>
      </c>
      <c r="L325" s="31">
        <v>12126.8</v>
      </c>
      <c r="M325" s="31">
        <v>2.77319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2778.85</v>
      </c>
      <c r="D326" s="36">
        <v>2786.0333333333333</v>
      </c>
      <c r="E326" s="36">
        <v>2742.0666666666666</v>
      </c>
      <c r="F326" s="36">
        <v>2705.2833333333333</v>
      </c>
      <c r="G326" s="36">
        <v>2661.3166666666666</v>
      </c>
      <c r="H326" s="36">
        <v>2822.8166666666666</v>
      </c>
      <c r="I326" s="36">
        <v>2866.7833333333328</v>
      </c>
      <c r="J326" s="36">
        <v>2903.5666666666666</v>
      </c>
      <c r="K326" s="31">
        <v>2830</v>
      </c>
      <c r="L326" s="31">
        <v>2749.25</v>
      </c>
      <c r="M326" s="31">
        <v>0.57474000000000003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991.5</v>
      </c>
      <c r="D327" s="36">
        <v>1004.1666666666666</v>
      </c>
      <c r="E327" s="36">
        <v>976.43333333333317</v>
      </c>
      <c r="F327" s="36">
        <v>961.36666666666656</v>
      </c>
      <c r="G327" s="36">
        <v>933.6333333333331</v>
      </c>
      <c r="H327" s="36">
        <v>1019.2333333333332</v>
      </c>
      <c r="I327" s="36">
        <v>1046.9666666666667</v>
      </c>
      <c r="J327" s="36">
        <v>1062.0333333333333</v>
      </c>
      <c r="K327" s="31">
        <v>1031.9000000000001</v>
      </c>
      <c r="L327" s="31">
        <v>989.1</v>
      </c>
      <c r="M327" s="31">
        <v>10.32864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874.55</v>
      </c>
      <c r="D328" s="36">
        <v>876.41666666666663</v>
      </c>
      <c r="E328" s="36">
        <v>864.33333333333326</v>
      </c>
      <c r="F328" s="36">
        <v>854.11666666666667</v>
      </c>
      <c r="G328" s="36">
        <v>842.0333333333333</v>
      </c>
      <c r="H328" s="36">
        <v>886.63333333333321</v>
      </c>
      <c r="I328" s="36">
        <v>898.71666666666647</v>
      </c>
      <c r="J328" s="36">
        <v>908.93333333333317</v>
      </c>
      <c r="K328" s="31">
        <v>888.5</v>
      </c>
      <c r="L328" s="31">
        <v>866.2</v>
      </c>
      <c r="M328" s="31">
        <v>3.9034900000000001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4724.75</v>
      </c>
      <c r="D329" s="36">
        <v>4774.95</v>
      </c>
      <c r="E329" s="36">
        <v>4649.7999999999993</v>
      </c>
      <c r="F329" s="36">
        <v>4574.8499999999995</v>
      </c>
      <c r="G329" s="36">
        <v>4449.6999999999989</v>
      </c>
      <c r="H329" s="36">
        <v>4849.8999999999996</v>
      </c>
      <c r="I329" s="36">
        <v>4975.0499999999993</v>
      </c>
      <c r="J329" s="36">
        <v>5050</v>
      </c>
      <c r="K329" s="31">
        <v>4900.1000000000004</v>
      </c>
      <c r="L329" s="31">
        <v>4700</v>
      </c>
      <c r="M329" s="31">
        <v>19.501809999999999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642.15</v>
      </c>
      <c r="D330" s="36">
        <v>642.38333333333333</v>
      </c>
      <c r="E330" s="36">
        <v>639.76666666666665</v>
      </c>
      <c r="F330" s="36">
        <v>637.38333333333333</v>
      </c>
      <c r="G330" s="36">
        <v>634.76666666666665</v>
      </c>
      <c r="H330" s="36">
        <v>644.76666666666665</v>
      </c>
      <c r="I330" s="36">
        <v>647.38333333333321</v>
      </c>
      <c r="J330" s="36">
        <v>649.76666666666665</v>
      </c>
      <c r="K330" s="31">
        <v>645</v>
      </c>
      <c r="L330" s="31">
        <v>640</v>
      </c>
      <c r="M330" s="31">
        <v>0.32233000000000001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1321.5</v>
      </c>
      <c r="D331" s="36">
        <v>1323.55</v>
      </c>
      <c r="E331" s="36">
        <v>1302.25</v>
      </c>
      <c r="F331" s="36">
        <v>1283</v>
      </c>
      <c r="G331" s="36">
        <v>1261.7</v>
      </c>
      <c r="H331" s="36">
        <v>1342.8</v>
      </c>
      <c r="I331" s="36">
        <v>1364.0999999999997</v>
      </c>
      <c r="J331" s="36">
        <v>1383.35</v>
      </c>
      <c r="K331" s="31">
        <v>1344.85</v>
      </c>
      <c r="L331" s="31">
        <v>1304.3</v>
      </c>
      <c r="M331" s="31">
        <v>0.95279999999999998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2119.9499999999998</v>
      </c>
      <c r="D332" s="36">
        <v>2121.8833333333332</v>
      </c>
      <c r="E332" s="36">
        <v>2074.0666666666666</v>
      </c>
      <c r="F332" s="36">
        <v>2028.1833333333334</v>
      </c>
      <c r="G332" s="36">
        <v>1980.3666666666668</v>
      </c>
      <c r="H332" s="36">
        <v>2167.7666666666664</v>
      </c>
      <c r="I332" s="36">
        <v>2215.583333333333</v>
      </c>
      <c r="J332" s="36">
        <v>2261.4666666666662</v>
      </c>
      <c r="K332" s="31">
        <v>2169.6999999999998</v>
      </c>
      <c r="L332" s="31">
        <v>2076</v>
      </c>
      <c r="M332" s="31">
        <v>3.84198</v>
      </c>
      <c r="N332" s="1"/>
      <c r="O332" s="1"/>
    </row>
    <row r="333" spans="1:15" ht="12.75" customHeight="1">
      <c r="A333" s="33">
        <v>323</v>
      </c>
      <c r="B333" s="53" t="s">
        <v>802</v>
      </c>
      <c r="C333" s="31">
        <v>519.79999999999995</v>
      </c>
      <c r="D333" s="36">
        <v>521.4666666666667</v>
      </c>
      <c r="E333" s="36">
        <v>514.98333333333335</v>
      </c>
      <c r="F333" s="36">
        <v>510.16666666666663</v>
      </c>
      <c r="G333" s="36">
        <v>503.68333333333328</v>
      </c>
      <c r="H333" s="36">
        <v>526.28333333333342</v>
      </c>
      <c r="I333" s="36">
        <v>532.76666666666677</v>
      </c>
      <c r="J333" s="36">
        <v>537.58333333333348</v>
      </c>
      <c r="K333" s="31">
        <v>527.95000000000005</v>
      </c>
      <c r="L333" s="31">
        <v>516.65</v>
      </c>
      <c r="M333" s="31">
        <v>1.8407899999999999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71.83</v>
      </c>
      <c r="D334" s="36">
        <v>71.69</v>
      </c>
      <c r="E334" s="36">
        <v>70.739999999999995</v>
      </c>
      <c r="F334" s="36">
        <v>69.649999999999991</v>
      </c>
      <c r="G334" s="36">
        <v>68.699999999999989</v>
      </c>
      <c r="H334" s="36">
        <v>72.78</v>
      </c>
      <c r="I334" s="36">
        <v>73.72999999999999</v>
      </c>
      <c r="J334" s="36">
        <v>74.820000000000007</v>
      </c>
      <c r="K334" s="31">
        <v>72.64</v>
      </c>
      <c r="L334" s="31">
        <v>70.599999999999994</v>
      </c>
      <c r="M334" s="31">
        <v>74.129900000000006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632.35</v>
      </c>
      <c r="D335" s="36">
        <v>632.16666666666663</v>
      </c>
      <c r="E335" s="36">
        <v>627.33333333333326</v>
      </c>
      <c r="F335" s="36">
        <v>622.31666666666661</v>
      </c>
      <c r="G335" s="36">
        <v>617.48333333333323</v>
      </c>
      <c r="H335" s="36">
        <v>637.18333333333328</v>
      </c>
      <c r="I335" s="36">
        <v>642.01666666666654</v>
      </c>
      <c r="J335" s="36">
        <v>647.0333333333333</v>
      </c>
      <c r="K335" s="31">
        <v>637</v>
      </c>
      <c r="L335" s="31">
        <v>627.15</v>
      </c>
      <c r="M335" s="31">
        <v>5.9605600000000001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2977.7</v>
      </c>
      <c r="D336" s="36">
        <v>2964.3166666666671</v>
      </c>
      <c r="E336" s="36">
        <v>2935.6833333333343</v>
      </c>
      <c r="F336" s="36">
        <v>2893.6666666666674</v>
      </c>
      <c r="G336" s="36">
        <v>2865.0333333333347</v>
      </c>
      <c r="H336" s="36">
        <v>3006.3333333333339</v>
      </c>
      <c r="I336" s="36">
        <v>3034.9666666666662</v>
      </c>
      <c r="J336" s="36">
        <v>3076.9833333333336</v>
      </c>
      <c r="K336" s="31">
        <v>2992.95</v>
      </c>
      <c r="L336" s="31">
        <v>2922.3</v>
      </c>
      <c r="M336" s="31">
        <v>12.71105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4771.8</v>
      </c>
      <c r="D337" s="36">
        <v>4728.7333333333336</v>
      </c>
      <c r="E337" s="36">
        <v>4673.0666666666675</v>
      </c>
      <c r="F337" s="36">
        <v>4574.3333333333339</v>
      </c>
      <c r="G337" s="36">
        <v>4518.6666666666679</v>
      </c>
      <c r="H337" s="36">
        <v>4827.4666666666672</v>
      </c>
      <c r="I337" s="36">
        <v>4883.1333333333332</v>
      </c>
      <c r="J337" s="36">
        <v>4981.8666666666668</v>
      </c>
      <c r="K337" s="31">
        <v>4784.3999999999996</v>
      </c>
      <c r="L337" s="31">
        <v>4630</v>
      </c>
      <c r="M337" s="31">
        <v>6.47628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1840.35</v>
      </c>
      <c r="D338" s="36">
        <v>1844.4833333333333</v>
      </c>
      <c r="E338" s="36">
        <v>1828.1166666666668</v>
      </c>
      <c r="F338" s="36">
        <v>1815.8833333333334</v>
      </c>
      <c r="G338" s="36">
        <v>1799.5166666666669</v>
      </c>
      <c r="H338" s="36">
        <v>1856.7166666666667</v>
      </c>
      <c r="I338" s="36">
        <v>1873.083333333333</v>
      </c>
      <c r="J338" s="36">
        <v>1885.3166666666666</v>
      </c>
      <c r="K338" s="31">
        <v>1860.85</v>
      </c>
      <c r="L338" s="31">
        <v>1832.25</v>
      </c>
      <c r="M338" s="31">
        <v>2.1205799999999999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1457.75</v>
      </c>
      <c r="D339" s="36">
        <v>1461.0166666666667</v>
      </c>
      <c r="E339" s="36">
        <v>1447.0333333333333</v>
      </c>
      <c r="F339" s="36">
        <v>1436.3166666666666</v>
      </c>
      <c r="G339" s="36">
        <v>1422.3333333333333</v>
      </c>
      <c r="H339" s="36">
        <v>1471.7333333333333</v>
      </c>
      <c r="I339" s="36">
        <v>1485.7166666666665</v>
      </c>
      <c r="J339" s="36">
        <v>1496.4333333333334</v>
      </c>
      <c r="K339" s="31">
        <v>1475</v>
      </c>
      <c r="L339" s="31">
        <v>1450.3</v>
      </c>
      <c r="M339" s="31">
        <v>4.9246100000000004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184.67</v>
      </c>
      <c r="D340" s="36">
        <v>186.91333333333333</v>
      </c>
      <c r="E340" s="36">
        <v>180.47666666666666</v>
      </c>
      <c r="F340" s="36">
        <v>176.28333333333333</v>
      </c>
      <c r="G340" s="36">
        <v>169.84666666666666</v>
      </c>
      <c r="H340" s="36">
        <v>191.10666666666665</v>
      </c>
      <c r="I340" s="36">
        <v>197.54333333333332</v>
      </c>
      <c r="J340" s="36">
        <v>201.73666666666665</v>
      </c>
      <c r="K340" s="31">
        <v>193.35</v>
      </c>
      <c r="L340" s="31">
        <v>182.72</v>
      </c>
      <c r="M340" s="31">
        <v>561.33000000000004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327.7</v>
      </c>
      <c r="D341" s="36">
        <v>323.18333333333334</v>
      </c>
      <c r="E341" s="36">
        <v>316.76666666666665</v>
      </c>
      <c r="F341" s="36">
        <v>305.83333333333331</v>
      </c>
      <c r="G341" s="36">
        <v>299.41666666666663</v>
      </c>
      <c r="H341" s="36">
        <v>334.11666666666667</v>
      </c>
      <c r="I341" s="36">
        <v>340.5333333333333</v>
      </c>
      <c r="J341" s="36">
        <v>351.4666666666667</v>
      </c>
      <c r="K341" s="31">
        <v>329.6</v>
      </c>
      <c r="L341" s="31">
        <v>312.25</v>
      </c>
      <c r="M341" s="31">
        <v>82.422060000000002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96.19</v>
      </c>
      <c r="D342" s="36">
        <v>96.013333333333321</v>
      </c>
      <c r="E342" s="36">
        <v>94.676666666666648</v>
      </c>
      <c r="F342" s="36">
        <v>93.163333333333327</v>
      </c>
      <c r="G342" s="36">
        <v>91.826666666666654</v>
      </c>
      <c r="H342" s="36">
        <v>97.526666666666642</v>
      </c>
      <c r="I342" s="36">
        <v>98.863333333333316</v>
      </c>
      <c r="J342" s="36">
        <v>100.37666666666664</v>
      </c>
      <c r="K342" s="31">
        <v>97.35</v>
      </c>
      <c r="L342" s="31">
        <v>94.5</v>
      </c>
      <c r="M342" s="31">
        <v>312.39316000000002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261.05</v>
      </c>
      <c r="D343" s="36">
        <v>261.5333333333333</v>
      </c>
      <c r="E343" s="36">
        <v>258.56666666666661</v>
      </c>
      <c r="F343" s="36">
        <v>256.08333333333331</v>
      </c>
      <c r="G343" s="36">
        <v>253.11666666666662</v>
      </c>
      <c r="H343" s="36">
        <v>264.01666666666659</v>
      </c>
      <c r="I343" s="36">
        <v>266.98333333333329</v>
      </c>
      <c r="J343" s="36">
        <v>269.46666666666658</v>
      </c>
      <c r="K343" s="31">
        <v>264.5</v>
      </c>
      <c r="L343" s="31">
        <v>259.05</v>
      </c>
      <c r="M343" s="31">
        <v>17.95195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219.86</v>
      </c>
      <c r="D344" s="36">
        <v>219.42333333333332</v>
      </c>
      <c r="E344" s="36">
        <v>217.63666666666663</v>
      </c>
      <c r="F344" s="36">
        <v>215.4133333333333</v>
      </c>
      <c r="G344" s="36">
        <v>213.62666666666661</v>
      </c>
      <c r="H344" s="36">
        <v>221.64666666666665</v>
      </c>
      <c r="I344" s="36">
        <v>223.43333333333334</v>
      </c>
      <c r="J344" s="36">
        <v>225.65666666666667</v>
      </c>
      <c r="K344" s="31">
        <v>221.21</v>
      </c>
      <c r="L344" s="31">
        <v>217.2</v>
      </c>
      <c r="M344" s="31">
        <v>69.895439999999994</v>
      </c>
      <c r="N344" s="1"/>
      <c r="O344" s="1"/>
    </row>
    <row r="345" spans="1:15" ht="12.75" customHeight="1">
      <c r="A345" s="33">
        <v>335</v>
      </c>
      <c r="B345" s="53" t="s">
        <v>800</v>
      </c>
      <c r="C345" s="31">
        <v>55.58</v>
      </c>
      <c r="D345" s="36">
        <v>55.523333333333333</v>
      </c>
      <c r="E345" s="36">
        <v>55.056666666666665</v>
      </c>
      <c r="F345" s="36">
        <v>54.533333333333331</v>
      </c>
      <c r="G345" s="36">
        <v>54.066666666666663</v>
      </c>
      <c r="H345" s="36">
        <v>56.046666666666667</v>
      </c>
      <c r="I345" s="36">
        <v>56.513333333333335</v>
      </c>
      <c r="J345" s="36">
        <v>57.036666666666669</v>
      </c>
      <c r="K345" s="31">
        <v>55.99</v>
      </c>
      <c r="L345" s="31">
        <v>55</v>
      </c>
      <c r="M345" s="31">
        <v>71.921019999999999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403.1</v>
      </c>
      <c r="D346" s="36">
        <v>404.01666666666665</v>
      </c>
      <c r="E346" s="36">
        <v>400.5333333333333</v>
      </c>
      <c r="F346" s="36">
        <v>397.96666666666664</v>
      </c>
      <c r="G346" s="36">
        <v>394.48333333333329</v>
      </c>
      <c r="H346" s="36">
        <v>406.58333333333331</v>
      </c>
      <c r="I346" s="36">
        <v>410.06666666666666</v>
      </c>
      <c r="J346" s="36">
        <v>412.63333333333333</v>
      </c>
      <c r="K346" s="31">
        <v>407.5</v>
      </c>
      <c r="L346" s="31">
        <v>401.45</v>
      </c>
      <c r="M346" s="31">
        <v>106.77045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1187.4000000000001</v>
      </c>
      <c r="D347" s="36">
        <v>1185.3999999999999</v>
      </c>
      <c r="E347" s="36">
        <v>1172.9999999999998</v>
      </c>
      <c r="F347" s="36">
        <v>1158.5999999999999</v>
      </c>
      <c r="G347" s="36">
        <v>1146.1999999999998</v>
      </c>
      <c r="H347" s="36">
        <v>1199.7999999999997</v>
      </c>
      <c r="I347" s="36">
        <v>1212.1999999999998</v>
      </c>
      <c r="J347" s="36">
        <v>1226.5999999999997</v>
      </c>
      <c r="K347" s="31">
        <v>1197.8</v>
      </c>
      <c r="L347" s="31">
        <v>1171</v>
      </c>
      <c r="M347" s="31">
        <v>3.5472600000000001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171.37</v>
      </c>
      <c r="D348" s="36">
        <v>169.57333333333335</v>
      </c>
      <c r="E348" s="36">
        <v>166.6466666666667</v>
      </c>
      <c r="F348" s="36">
        <v>161.92333333333335</v>
      </c>
      <c r="G348" s="36">
        <v>158.9966666666667</v>
      </c>
      <c r="H348" s="36">
        <v>174.29666666666671</v>
      </c>
      <c r="I348" s="36">
        <v>177.22333333333339</v>
      </c>
      <c r="J348" s="36">
        <v>181.94666666666672</v>
      </c>
      <c r="K348" s="31">
        <v>172.5</v>
      </c>
      <c r="L348" s="31">
        <v>164.85</v>
      </c>
      <c r="M348" s="31">
        <v>252.64792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3281.25</v>
      </c>
      <c r="D349" s="36">
        <v>3301.4500000000003</v>
      </c>
      <c r="E349" s="36">
        <v>3252.0500000000006</v>
      </c>
      <c r="F349" s="36">
        <v>3222.8500000000004</v>
      </c>
      <c r="G349" s="36">
        <v>3173.4500000000007</v>
      </c>
      <c r="H349" s="36">
        <v>3330.6500000000005</v>
      </c>
      <c r="I349" s="36">
        <v>3380.05</v>
      </c>
      <c r="J349" s="36">
        <v>3409.2500000000005</v>
      </c>
      <c r="K349" s="31">
        <v>3350.85</v>
      </c>
      <c r="L349" s="31">
        <v>3272.25</v>
      </c>
      <c r="M349" s="31">
        <v>2.3793099999999998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2503.15</v>
      </c>
      <c r="D350" s="36">
        <v>2516.5666666666666</v>
      </c>
      <c r="E350" s="36">
        <v>2487.1333333333332</v>
      </c>
      <c r="F350" s="36">
        <v>2471.1166666666668</v>
      </c>
      <c r="G350" s="36">
        <v>2441.6833333333334</v>
      </c>
      <c r="H350" s="36">
        <v>2532.583333333333</v>
      </c>
      <c r="I350" s="36">
        <v>2562.0166666666664</v>
      </c>
      <c r="J350" s="36">
        <v>2578.0333333333328</v>
      </c>
      <c r="K350" s="31">
        <v>2546</v>
      </c>
      <c r="L350" s="31">
        <v>2500.5500000000002</v>
      </c>
      <c r="M350" s="31">
        <v>4.7770099999999998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95.45</v>
      </c>
      <c r="D351" s="36">
        <v>96.52</v>
      </c>
      <c r="E351" s="36">
        <v>93.94</v>
      </c>
      <c r="F351" s="36">
        <v>92.43</v>
      </c>
      <c r="G351" s="36">
        <v>89.850000000000009</v>
      </c>
      <c r="H351" s="36">
        <v>98.029999999999987</v>
      </c>
      <c r="I351" s="36">
        <v>100.61</v>
      </c>
      <c r="J351" s="36">
        <v>102.11999999999998</v>
      </c>
      <c r="K351" s="31">
        <v>99.1</v>
      </c>
      <c r="L351" s="31">
        <v>95.01</v>
      </c>
      <c r="M351" s="31">
        <v>39.567480000000003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715.15</v>
      </c>
      <c r="D352" s="36">
        <v>711.26666666666677</v>
      </c>
      <c r="E352" s="36">
        <v>696.03333333333353</v>
      </c>
      <c r="F352" s="36">
        <v>676.91666666666674</v>
      </c>
      <c r="G352" s="36">
        <v>661.68333333333351</v>
      </c>
      <c r="H352" s="36">
        <v>730.38333333333355</v>
      </c>
      <c r="I352" s="36">
        <v>745.6166666666669</v>
      </c>
      <c r="J352" s="36">
        <v>764.73333333333358</v>
      </c>
      <c r="K352" s="31">
        <v>726.5</v>
      </c>
      <c r="L352" s="31">
        <v>692.15</v>
      </c>
      <c r="M352" s="31">
        <v>39.082639999999998</v>
      </c>
      <c r="N352" s="1"/>
      <c r="O352" s="1"/>
    </row>
    <row r="353" spans="1:15" ht="12.75" customHeight="1">
      <c r="A353" s="33">
        <v>343</v>
      </c>
      <c r="B353" s="53" t="s">
        <v>867</v>
      </c>
      <c r="C353" s="31">
        <v>6512.8</v>
      </c>
      <c r="D353" s="36">
        <v>6411.4666666666672</v>
      </c>
      <c r="E353" s="36">
        <v>6272.4333333333343</v>
      </c>
      <c r="F353" s="36">
        <v>6032.0666666666675</v>
      </c>
      <c r="G353" s="36">
        <v>5893.0333333333347</v>
      </c>
      <c r="H353" s="36">
        <v>6651.8333333333339</v>
      </c>
      <c r="I353" s="36">
        <v>6790.8666666666668</v>
      </c>
      <c r="J353" s="36">
        <v>7031.2333333333336</v>
      </c>
      <c r="K353" s="31">
        <v>6550.5</v>
      </c>
      <c r="L353" s="31">
        <v>6171.1</v>
      </c>
      <c r="M353" s="31">
        <v>1.3206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333.35</v>
      </c>
      <c r="D354" s="36">
        <v>332.90000000000003</v>
      </c>
      <c r="E354" s="36">
        <v>330.80000000000007</v>
      </c>
      <c r="F354" s="36">
        <v>328.25000000000006</v>
      </c>
      <c r="G354" s="36">
        <v>326.15000000000009</v>
      </c>
      <c r="H354" s="36">
        <v>335.45000000000005</v>
      </c>
      <c r="I354" s="36">
        <v>337.55000000000007</v>
      </c>
      <c r="J354" s="36">
        <v>340.1</v>
      </c>
      <c r="K354" s="31">
        <v>335</v>
      </c>
      <c r="L354" s="31">
        <v>330.35</v>
      </c>
      <c r="M354" s="31">
        <v>1.2641899999999999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1766.95</v>
      </c>
      <c r="D355" s="36">
        <v>1764.4833333333333</v>
      </c>
      <c r="E355" s="36">
        <v>1748.9666666666667</v>
      </c>
      <c r="F355" s="36">
        <v>1730.9833333333333</v>
      </c>
      <c r="G355" s="36">
        <v>1715.4666666666667</v>
      </c>
      <c r="H355" s="36">
        <v>1782.4666666666667</v>
      </c>
      <c r="I355" s="36">
        <v>1797.9833333333336</v>
      </c>
      <c r="J355" s="36">
        <v>1815.9666666666667</v>
      </c>
      <c r="K355" s="31">
        <v>1780</v>
      </c>
      <c r="L355" s="31">
        <v>1746.5</v>
      </c>
      <c r="M355" s="31">
        <v>2.8585199999999999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335.3</v>
      </c>
      <c r="D356" s="36">
        <v>335.86666666666662</v>
      </c>
      <c r="E356" s="36">
        <v>332.98333333333323</v>
      </c>
      <c r="F356" s="36">
        <v>330.66666666666663</v>
      </c>
      <c r="G356" s="36">
        <v>327.78333333333325</v>
      </c>
      <c r="H356" s="36">
        <v>338.18333333333322</v>
      </c>
      <c r="I356" s="36">
        <v>341.06666666666655</v>
      </c>
      <c r="J356" s="36">
        <v>343.38333333333321</v>
      </c>
      <c r="K356" s="31">
        <v>338.75</v>
      </c>
      <c r="L356" s="31">
        <v>333.55</v>
      </c>
      <c r="M356" s="31">
        <v>196.36518000000001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689.55</v>
      </c>
      <c r="D357" s="36">
        <v>692.31666666666661</v>
      </c>
      <c r="E357" s="36">
        <v>682.33333333333326</v>
      </c>
      <c r="F357" s="36">
        <v>675.11666666666667</v>
      </c>
      <c r="G357" s="36">
        <v>665.13333333333333</v>
      </c>
      <c r="H357" s="36">
        <v>699.53333333333319</v>
      </c>
      <c r="I357" s="36">
        <v>709.51666666666654</v>
      </c>
      <c r="J357" s="36">
        <v>716.73333333333312</v>
      </c>
      <c r="K357" s="31">
        <v>702.3</v>
      </c>
      <c r="L357" s="31">
        <v>685.1</v>
      </c>
      <c r="M357" s="31">
        <v>60.554139999999997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1611.3</v>
      </c>
      <c r="D358" s="36">
        <v>1618.9833333333333</v>
      </c>
      <c r="E358" s="36">
        <v>1598.0166666666667</v>
      </c>
      <c r="F358" s="36">
        <v>1584.7333333333333</v>
      </c>
      <c r="G358" s="36">
        <v>1563.7666666666667</v>
      </c>
      <c r="H358" s="36">
        <v>1632.2666666666667</v>
      </c>
      <c r="I358" s="36">
        <v>1653.2333333333333</v>
      </c>
      <c r="J358" s="36">
        <v>1666.5166666666667</v>
      </c>
      <c r="K358" s="31">
        <v>1639.95</v>
      </c>
      <c r="L358" s="31">
        <v>1605.7</v>
      </c>
      <c r="M358" s="31">
        <v>4.4862000000000002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572.79999999999995</v>
      </c>
      <c r="D359" s="36">
        <v>577.29999999999995</v>
      </c>
      <c r="E359" s="36">
        <v>560.19999999999993</v>
      </c>
      <c r="F359" s="36">
        <v>547.6</v>
      </c>
      <c r="G359" s="36">
        <v>530.5</v>
      </c>
      <c r="H359" s="36">
        <v>589.89999999999986</v>
      </c>
      <c r="I359" s="36">
        <v>606.99999999999977</v>
      </c>
      <c r="J359" s="36">
        <v>619.5999999999998</v>
      </c>
      <c r="K359" s="31">
        <v>594.4</v>
      </c>
      <c r="L359" s="31">
        <v>564.70000000000005</v>
      </c>
      <c r="M359" s="31">
        <v>122.68434999999999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10944.15</v>
      </c>
      <c r="D360" s="36">
        <v>10993.35</v>
      </c>
      <c r="E360" s="36">
        <v>10850.800000000001</v>
      </c>
      <c r="F360" s="36">
        <v>10757.45</v>
      </c>
      <c r="G360" s="36">
        <v>10614.900000000001</v>
      </c>
      <c r="H360" s="36">
        <v>11086.7</v>
      </c>
      <c r="I360" s="36">
        <v>11229.25</v>
      </c>
      <c r="J360" s="36">
        <v>11322.6</v>
      </c>
      <c r="K360" s="31">
        <v>11135.9</v>
      </c>
      <c r="L360" s="31">
        <v>10900</v>
      </c>
      <c r="M360" s="31">
        <v>2.0106299999999999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1652.5</v>
      </c>
      <c r="D361" s="36">
        <v>1648.8333333333333</v>
      </c>
      <c r="E361" s="36">
        <v>1593.8166666666666</v>
      </c>
      <c r="F361" s="36">
        <v>1535.1333333333334</v>
      </c>
      <c r="G361" s="36">
        <v>1480.1166666666668</v>
      </c>
      <c r="H361" s="36">
        <v>1707.5166666666664</v>
      </c>
      <c r="I361" s="36">
        <v>1762.5333333333333</v>
      </c>
      <c r="J361" s="36">
        <v>1821.2166666666662</v>
      </c>
      <c r="K361" s="31">
        <v>1703.85</v>
      </c>
      <c r="L361" s="31">
        <v>1590.15</v>
      </c>
      <c r="M361" s="31">
        <v>20.672650000000001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416.8</v>
      </c>
      <c r="D362" s="36">
        <v>416.06666666666666</v>
      </c>
      <c r="E362" s="36">
        <v>407.73333333333335</v>
      </c>
      <c r="F362" s="36">
        <v>398.66666666666669</v>
      </c>
      <c r="G362" s="36">
        <v>390.33333333333337</v>
      </c>
      <c r="H362" s="36">
        <v>425.13333333333333</v>
      </c>
      <c r="I362" s="36">
        <v>433.4666666666667</v>
      </c>
      <c r="J362" s="36">
        <v>442.5333333333333</v>
      </c>
      <c r="K362" s="31">
        <v>424.4</v>
      </c>
      <c r="L362" s="31">
        <v>407</v>
      </c>
      <c r="M362" s="31">
        <v>80.433040000000005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4323.6000000000004</v>
      </c>
      <c r="D363" s="36">
        <v>4362.8833333333332</v>
      </c>
      <c r="E363" s="36">
        <v>4257.3666666666668</v>
      </c>
      <c r="F363" s="36">
        <v>4191.1333333333332</v>
      </c>
      <c r="G363" s="36">
        <v>4085.6166666666668</v>
      </c>
      <c r="H363" s="36">
        <v>4429.1166666666668</v>
      </c>
      <c r="I363" s="36">
        <v>4534.6333333333332</v>
      </c>
      <c r="J363" s="36">
        <v>4600.8666666666668</v>
      </c>
      <c r="K363" s="31">
        <v>4468.3999999999996</v>
      </c>
      <c r="L363" s="31">
        <v>4296.6499999999996</v>
      </c>
      <c r="M363" s="31">
        <v>6.72783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822.4</v>
      </c>
      <c r="D364" s="36">
        <v>824.51666666666677</v>
      </c>
      <c r="E364" s="36">
        <v>817.03333333333353</v>
      </c>
      <c r="F364" s="36">
        <v>811.66666666666674</v>
      </c>
      <c r="G364" s="36">
        <v>804.18333333333351</v>
      </c>
      <c r="H364" s="36">
        <v>829.88333333333355</v>
      </c>
      <c r="I364" s="36">
        <v>837.3666666666669</v>
      </c>
      <c r="J364" s="36">
        <v>842.73333333333358</v>
      </c>
      <c r="K364" s="31">
        <v>832</v>
      </c>
      <c r="L364" s="31">
        <v>819.15</v>
      </c>
      <c r="M364" s="31">
        <v>3.7496800000000001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467.9</v>
      </c>
      <c r="D365" s="36">
        <v>465.2</v>
      </c>
      <c r="E365" s="36">
        <v>460.29999999999995</v>
      </c>
      <c r="F365" s="36">
        <v>452.7</v>
      </c>
      <c r="G365" s="36">
        <v>447.79999999999995</v>
      </c>
      <c r="H365" s="36">
        <v>472.79999999999995</v>
      </c>
      <c r="I365" s="36">
        <v>477.69999999999993</v>
      </c>
      <c r="J365" s="36">
        <v>485.29999999999995</v>
      </c>
      <c r="K365" s="31">
        <v>470.1</v>
      </c>
      <c r="L365" s="31">
        <v>457.6</v>
      </c>
      <c r="M365" s="31">
        <v>4.4066700000000001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1520.8</v>
      </c>
      <c r="D366" s="36">
        <v>1532.0333333333335</v>
      </c>
      <c r="E366" s="36">
        <v>1501.666666666667</v>
      </c>
      <c r="F366" s="36">
        <v>1482.5333333333335</v>
      </c>
      <c r="G366" s="36">
        <v>1452.166666666667</v>
      </c>
      <c r="H366" s="36">
        <v>1551.166666666667</v>
      </c>
      <c r="I366" s="36">
        <v>1581.5333333333333</v>
      </c>
      <c r="J366" s="36">
        <v>1600.666666666667</v>
      </c>
      <c r="K366" s="31">
        <v>1562.4</v>
      </c>
      <c r="L366" s="31">
        <v>1512.9</v>
      </c>
      <c r="M366" s="31">
        <v>13.11965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41053.050000000003</v>
      </c>
      <c r="D367" s="36">
        <v>40983.983333333337</v>
      </c>
      <c r="E367" s="36">
        <v>40621.166666666672</v>
      </c>
      <c r="F367" s="36">
        <v>40189.283333333333</v>
      </c>
      <c r="G367" s="36">
        <v>39826.466666666667</v>
      </c>
      <c r="H367" s="36">
        <v>41415.866666666676</v>
      </c>
      <c r="I367" s="36">
        <v>41778.683333333342</v>
      </c>
      <c r="J367" s="36">
        <v>42210.56666666668</v>
      </c>
      <c r="K367" s="31">
        <v>41346.800000000003</v>
      </c>
      <c r="L367" s="31">
        <v>40552.1</v>
      </c>
      <c r="M367" s="31">
        <v>0.23708000000000001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1801.15</v>
      </c>
      <c r="D368" s="36">
        <v>1812.7333333333333</v>
      </c>
      <c r="E368" s="36">
        <v>1780.4666666666667</v>
      </c>
      <c r="F368" s="36">
        <v>1759.7833333333333</v>
      </c>
      <c r="G368" s="36">
        <v>1727.5166666666667</v>
      </c>
      <c r="H368" s="36">
        <v>1833.4166666666667</v>
      </c>
      <c r="I368" s="36">
        <v>1865.6833333333336</v>
      </c>
      <c r="J368" s="36">
        <v>1886.3666666666668</v>
      </c>
      <c r="K368" s="31">
        <v>1845</v>
      </c>
      <c r="L368" s="31">
        <v>1792.05</v>
      </c>
      <c r="M368" s="31">
        <v>3.1042000000000001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4874.5</v>
      </c>
      <c r="D369" s="36">
        <v>4871.8</v>
      </c>
      <c r="E369" s="36">
        <v>4821.6000000000004</v>
      </c>
      <c r="F369" s="36">
        <v>4768.7</v>
      </c>
      <c r="G369" s="36">
        <v>4718.5</v>
      </c>
      <c r="H369" s="36">
        <v>4924.7000000000007</v>
      </c>
      <c r="I369" s="36">
        <v>4974.8999999999996</v>
      </c>
      <c r="J369" s="36">
        <v>5027.8000000000011</v>
      </c>
      <c r="K369" s="31">
        <v>4922</v>
      </c>
      <c r="L369" s="31">
        <v>4818.8999999999996</v>
      </c>
      <c r="M369" s="31">
        <v>4.7706400000000002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375.45</v>
      </c>
      <c r="D370" s="36">
        <v>375.3</v>
      </c>
      <c r="E370" s="36">
        <v>370.15000000000003</v>
      </c>
      <c r="F370" s="36">
        <v>364.85</v>
      </c>
      <c r="G370" s="36">
        <v>359.70000000000005</v>
      </c>
      <c r="H370" s="36">
        <v>380.6</v>
      </c>
      <c r="I370" s="36">
        <v>385.75</v>
      </c>
      <c r="J370" s="36">
        <v>391.05</v>
      </c>
      <c r="K370" s="31">
        <v>380.45</v>
      </c>
      <c r="L370" s="31">
        <v>370</v>
      </c>
      <c r="M370" s="31">
        <v>29.191179999999999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3490.9</v>
      </c>
      <c r="D371" s="36">
        <v>3455.6333333333332</v>
      </c>
      <c r="E371" s="36">
        <v>3411.2666666666664</v>
      </c>
      <c r="F371" s="36">
        <v>3331.6333333333332</v>
      </c>
      <c r="G371" s="36">
        <v>3287.2666666666664</v>
      </c>
      <c r="H371" s="36">
        <v>3535.2666666666664</v>
      </c>
      <c r="I371" s="36">
        <v>3579.6333333333332</v>
      </c>
      <c r="J371" s="36">
        <v>3659.2666666666664</v>
      </c>
      <c r="K371" s="31">
        <v>3500</v>
      </c>
      <c r="L371" s="31">
        <v>3376</v>
      </c>
      <c r="M371" s="31">
        <v>0.93501999999999996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3056.6</v>
      </c>
      <c r="D372" s="36">
        <v>3065.4</v>
      </c>
      <c r="E372" s="36">
        <v>3042.2000000000003</v>
      </c>
      <c r="F372" s="36">
        <v>3027.8</v>
      </c>
      <c r="G372" s="36">
        <v>3004.6000000000004</v>
      </c>
      <c r="H372" s="36">
        <v>3079.8</v>
      </c>
      <c r="I372" s="36">
        <v>3103</v>
      </c>
      <c r="J372" s="36">
        <v>3117.4</v>
      </c>
      <c r="K372" s="31">
        <v>3088.6</v>
      </c>
      <c r="L372" s="31">
        <v>3051</v>
      </c>
      <c r="M372" s="31">
        <v>1.7316499999999999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983.55</v>
      </c>
      <c r="D373" s="36">
        <v>973.51666666666677</v>
      </c>
      <c r="E373" s="36">
        <v>959.43333333333351</v>
      </c>
      <c r="F373" s="36">
        <v>935.31666666666672</v>
      </c>
      <c r="G373" s="36">
        <v>921.23333333333346</v>
      </c>
      <c r="H373" s="36">
        <v>997.63333333333355</v>
      </c>
      <c r="I373" s="36">
        <v>1011.7166666666668</v>
      </c>
      <c r="J373" s="36">
        <v>1035.8333333333335</v>
      </c>
      <c r="K373" s="31">
        <v>987.6</v>
      </c>
      <c r="L373" s="31">
        <v>949.4</v>
      </c>
      <c r="M373" s="31">
        <v>22.92886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183.42</v>
      </c>
      <c r="D374" s="36">
        <v>184.07333333333335</v>
      </c>
      <c r="E374" s="36">
        <v>182.19666666666672</v>
      </c>
      <c r="F374" s="36">
        <v>180.97333333333336</v>
      </c>
      <c r="G374" s="36">
        <v>179.09666666666672</v>
      </c>
      <c r="H374" s="36">
        <v>185.29666666666671</v>
      </c>
      <c r="I374" s="36">
        <v>187.17333333333332</v>
      </c>
      <c r="J374" s="36">
        <v>188.3966666666667</v>
      </c>
      <c r="K374" s="31">
        <v>185.95</v>
      </c>
      <c r="L374" s="31">
        <v>182.85</v>
      </c>
      <c r="M374" s="31">
        <v>13.419320000000001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2126.25</v>
      </c>
      <c r="D375" s="36">
        <v>2072.4166666666665</v>
      </c>
      <c r="E375" s="36">
        <v>2003.9333333333329</v>
      </c>
      <c r="F375" s="36">
        <v>1881.6166666666663</v>
      </c>
      <c r="G375" s="36">
        <v>1813.1333333333328</v>
      </c>
      <c r="H375" s="36">
        <v>2194.7333333333331</v>
      </c>
      <c r="I375" s="36">
        <v>2263.2166666666667</v>
      </c>
      <c r="J375" s="36">
        <v>2385.5333333333333</v>
      </c>
      <c r="K375" s="31">
        <v>2140.9</v>
      </c>
      <c r="L375" s="31">
        <v>1950.1</v>
      </c>
      <c r="M375" s="31">
        <v>3.8194499999999998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6616.9</v>
      </c>
      <c r="D376" s="36">
        <v>6603.9833333333336</v>
      </c>
      <c r="E376" s="36">
        <v>6507.9666666666672</v>
      </c>
      <c r="F376" s="36">
        <v>6399.0333333333338</v>
      </c>
      <c r="G376" s="36">
        <v>6303.0166666666673</v>
      </c>
      <c r="H376" s="36">
        <v>6712.916666666667</v>
      </c>
      <c r="I376" s="36">
        <v>6808.9333333333334</v>
      </c>
      <c r="J376" s="36">
        <v>6917.8666666666668</v>
      </c>
      <c r="K376" s="31">
        <v>6700</v>
      </c>
      <c r="L376" s="31">
        <v>6495.05</v>
      </c>
      <c r="M376" s="31">
        <v>5.67049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371</v>
      </c>
      <c r="D377" s="36">
        <v>368.65000000000003</v>
      </c>
      <c r="E377" s="36">
        <v>363.95000000000005</v>
      </c>
      <c r="F377" s="36">
        <v>356.90000000000003</v>
      </c>
      <c r="G377" s="36">
        <v>352.20000000000005</v>
      </c>
      <c r="H377" s="36">
        <v>375.70000000000005</v>
      </c>
      <c r="I377" s="36">
        <v>380.4</v>
      </c>
      <c r="J377" s="36">
        <v>387.45000000000005</v>
      </c>
      <c r="K377" s="31">
        <v>373.35</v>
      </c>
      <c r="L377" s="31">
        <v>361.6</v>
      </c>
      <c r="M377" s="31">
        <v>18.81962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504.95</v>
      </c>
      <c r="D378" s="36">
        <v>507.01666666666671</v>
      </c>
      <c r="E378" s="36">
        <v>501.08333333333337</v>
      </c>
      <c r="F378" s="36">
        <v>497.21666666666664</v>
      </c>
      <c r="G378" s="36">
        <v>491.2833333333333</v>
      </c>
      <c r="H378" s="36">
        <v>510.88333333333344</v>
      </c>
      <c r="I378" s="36">
        <v>516.81666666666672</v>
      </c>
      <c r="J378" s="36">
        <v>520.68333333333351</v>
      </c>
      <c r="K378" s="31">
        <v>512.95000000000005</v>
      </c>
      <c r="L378" s="31">
        <v>503.15</v>
      </c>
      <c r="M378" s="31">
        <v>57.006180000000001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340.3</v>
      </c>
      <c r="D379" s="36">
        <v>340.9666666666667</v>
      </c>
      <c r="E379" s="36">
        <v>338.63333333333338</v>
      </c>
      <c r="F379" s="36">
        <v>336.9666666666667</v>
      </c>
      <c r="G379" s="36">
        <v>334.63333333333338</v>
      </c>
      <c r="H379" s="36">
        <v>342.63333333333338</v>
      </c>
      <c r="I379" s="36">
        <v>344.96666666666664</v>
      </c>
      <c r="J379" s="36">
        <v>346.63333333333338</v>
      </c>
      <c r="K379" s="31">
        <v>343.3</v>
      </c>
      <c r="L379" s="31">
        <v>339.3</v>
      </c>
      <c r="M379" s="31">
        <v>58.913699999999999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752.25</v>
      </c>
      <c r="D380" s="36">
        <v>740.63333333333333</v>
      </c>
      <c r="E380" s="36">
        <v>724.2166666666667</v>
      </c>
      <c r="F380" s="36">
        <v>696.18333333333339</v>
      </c>
      <c r="G380" s="36">
        <v>679.76666666666677</v>
      </c>
      <c r="H380" s="36">
        <v>768.66666666666663</v>
      </c>
      <c r="I380" s="36">
        <v>785.08333333333337</v>
      </c>
      <c r="J380" s="36">
        <v>813.11666666666656</v>
      </c>
      <c r="K380" s="31">
        <v>757.05</v>
      </c>
      <c r="L380" s="31">
        <v>712.6</v>
      </c>
      <c r="M380" s="31">
        <v>28.91357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1841.6</v>
      </c>
      <c r="D381" s="36">
        <v>1852.0833333333333</v>
      </c>
      <c r="E381" s="36">
        <v>1825.6666666666665</v>
      </c>
      <c r="F381" s="36">
        <v>1809.7333333333333</v>
      </c>
      <c r="G381" s="36">
        <v>1783.3166666666666</v>
      </c>
      <c r="H381" s="36">
        <v>1868.0166666666664</v>
      </c>
      <c r="I381" s="36">
        <v>1894.4333333333329</v>
      </c>
      <c r="J381" s="36">
        <v>1910.3666666666663</v>
      </c>
      <c r="K381" s="31">
        <v>1878.5</v>
      </c>
      <c r="L381" s="31">
        <v>1836.15</v>
      </c>
      <c r="M381" s="31">
        <v>7.9870400000000004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600.20000000000005</v>
      </c>
      <c r="D382" s="36">
        <v>601.70000000000005</v>
      </c>
      <c r="E382" s="36">
        <v>596.55000000000007</v>
      </c>
      <c r="F382" s="36">
        <v>592.9</v>
      </c>
      <c r="G382" s="36">
        <v>587.75</v>
      </c>
      <c r="H382" s="36">
        <v>605.35000000000014</v>
      </c>
      <c r="I382" s="36">
        <v>610.50000000000023</v>
      </c>
      <c r="J382" s="36">
        <v>614.1500000000002</v>
      </c>
      <c r="K382" s="31">
        <v>606.85</v>
      </c>
      <c r="L382" s="31">
        <v>598.04999999999995</v>
      </c>
      <c r="M382" s="31">
        <v>0.68515000000000004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156.13</v>
      </c>
      <c r="D383" s="36">
        <v>157.69666666666669</v>
      </c>
      <c r="E383" s="36">
        <v>153.43333333333337</v>
      </c>
      <c r="F383" s="36">
        <v>150.73666666666668</v>
      </c>
      <c r="G383" s="36">
        <v>146.47333333333336</v>
      </c>
      <c r="H383" s="36">
        <v>160.39333333333337</v>
      </c>
      <c r="I383" s="36">
        <v>164.65666666666669</v>
      </c>
      <c r="J383" s="36">
        <v>167.35333333333338</v>
      </c>
      <c r="K383" s="31">
        <v>161.96</v>
      </c>
      <c r="L383" s="31">
        <v>155</v>
      </c>
      <c r="M383" s="31">
        <v>3.06392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16967.8</v>
      </c>
      <c r="D384" s="36">
        <v>17019.983333333334</v>
      </c>
      <c r="E384" s="36">
        <v>16814.966666666667</v>
      </c>
      <c r="F384" s="36">
        <v>16662.133333333335</v>
      </c>
      <c r="G384" s="36">
        <v>16457.116666666669</v>
      </c>
      <c r="H384" s="36">
        <v>17172.816666666666</v>
      </c>
      <c r="I384" s="36">
        <v>17377.833333333336</v>
      </c>
      <c r="J384" s="36">
        <v>17530.666666666664</v>
      </c>
      <c r="K384" s="31">
        <v>17225</v>
      </c>
      <c r="L384" s="31">
        <v>16867.150000000001</v>
      </c>
      <c r="M384" s="31">
        <v>2.0379999999999999E-2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115.21</v>
      </c>
      <c r="D385" s="36">
        <v>114.97666666666665</v>
      </c>
      <c r="E385" s="36">
        <v>114.08333333333329</v>
      </c>
      <c r="F385" s="36">
        <v>112.95666666666664</v>
      </c>
      <c r="G385" s="36">
        <v>112.06333333333328</v>
      </c>
      <c r="H385" s="36">
        <v>116.1033333333333</v>
      </c>
      <c r="I385" s="36">
        <v>116.99666666666664</v>
      </c>
      <c r="J385" s="36">
        <v>118.12333333333331</v>
      </c>
      <c r="K385" s="31">
        <v>115.87</v>
      </c>
      <c r="L385" s="31">
        <v>113.85</v>
      </c>
      <c r="M385" s="31">
        <v>163.14062999999999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707.55</v>
      </c>
      <c r="D386" s="36">
        <v>708.93333333333339</v>
      </c>
      <c r="E386" s="36">
        <v>696.06666666666683</v>
      </c>
      <c r="F386" s="36">
        <v>684.58333333333348</v>
      </c>
      <c r="G386" s="36">
        <v>671.71666666666692</v>
      </c>
      <c r="H386" s="36">
        <v>720.41666666666674</v>
      </c>
      <c r="I386" s="36">
        <v>733.2833333333333</v>
      </c>
      <c r="J386" s="36">
        <v>744.76666666666665</v>
      </c>
      <c r="K386" s="31">
        <v>721.8</v>
      </c>
      <c r="L386" s="31">
        <v>697.45</v>
      </c>
      <c r="M386" s="31">
        <v>1.8620000000000001</v>
      </c>
      <c r="N386" s="1"/>
      <c r="O386" s="1"/>
    </row>
    <row r="387" spans="1:15" ht="12.75" customHeight="1">
      <c r="A387" s="33">
        <v>377</v>
      </c>
      <c r="B387" s="53" t="s">
        <v>868</v>
      </c>
      <c r="C387" s="31">
        <v>1634.95</v>
      </c>
      <c r="D387" s="36">
        <v>1651.0666666666666</v>
      </c>
      <c r="E387" s="36">
        <v>1613.8833333333332</v>
      </c>
      <c r="F387" s="36">
        <v>1592.8166666666666</v>
      </c>
      <c r="G387" s="36">
        <v>1555.6333333333332</v>
      </c>
      <c r="H387" s="36">
        <v>1672.1333333333332</v>
      </c>
      <c r="I387" s="36">
        <v>1709.3166666666666</v>
      </c>
      <c r="J387" s="36">
        <v>1730.3833333333332</v>
      </c>
      <c r="K387" s="31">
        <v>1688.25</v>
      </c>
      <c r="L387" s="31">
        <v>1630</v>
      </c>
      <c r="M387" s="31">
        <v>0.82847999999999999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208.58</v>
      </c>
      <c r="D388" s="36">
        <v>209.47000000000003</v>
      </c>
      <c r="E388" s="36">
        <v>206.66000000000005</v>
      </c>
      <c r="F388" s="36">
        <v>204.74000000000004</v>
      </c>
      <c r="G388" s="36">
        <v>201.93000000000006</v>
      </c>
      <c r="H388" s="36">
        <v>211.39000000000004</v>
      </c>
      <c r="I388" s="36">
        <v>214.2</v>
      </c>
      <c r="J388" s="36">
        <v>216.12000000000003</v>
      </c>
      <c r="K388" s="31">
        <v>212.28</v>
      </c>
      <c r="L388" s="31">
        <v>207.55</v>
      </c>
      <c r="M388" s="31">
        <v>88.021159999999995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584.29999999999995</v>
      </c>
      <c r="D389" s="36">
        <v>585.19999999999993</v>
      </c>
      <c r="E389" s="36">
        <v>579.09999999999991</v>
      </c>
      <c r="F389" s="36">
        <v>573.9</v>
      </c>
      <c r="G389" s="36">
        <v>567.79999999999995</v>
      </c>
      <c r="H389" s="36">
        <v>590.39999999999986</v>
      </c>
      <c r="I389" s="36">
        <v>596.5</v>
      </c>
      <c r="J389" s="36">
        <v>601.69999999999982</v>
      </c>
      <c r="K389" s="31">
        <v>591.29999999999995</v>
      </c>
      <c r="L389" s="31">
        <v>580</v>
      </c>
      <c r="M389" s="31">
        <v>67.150170000000003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637.65</v>
      </c>
      <c r="D390" s="36">
        <v>632.65</v>
      </c>
      <c r="E390" s="36">
        <v>623.29999999999995</v>
      </c>
      <c r="F390" s="36">
        <v>608.94999999999993</v>
      </c>
      <c r="G390" s="36">
        <v>599.59999999999991</v>
      </c>
      <c r="H390" s="36">
        <v>647</v>
      </c>
      <c r="I390" s="36">
        <v>656.35000000000014</v>
      </c>
      <c r="J390" s="36">
        <v>670.7</v>
      </c>
      <c r="K390" s="31">
        <v>642</v>
      </c>
      <c r="L390" s="31">
        <v>618.29999999999995</v>
      </c>
      <c r="M390" s="31">
        <v>7.8808499999999997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667.6</v>
      </c>
      <c r="D391" s="36">
        <v>666.7166666666667</v>
      </c>
      <c r="E391" s="36">
        <v>659.88333333333344</v>
      </c>
      <c r="F391" s="36">
        <v>652.16666666666674</v>
      </c>
      <c r="G391" s="36">
        <v>645.33333333333348</v>
      </c>
      <c r="H391" s="36">
        <v>674.43333333333339</v>
      </c>
      <c r="I391" s="36">
        <v>681.26666666666665</v>
      </c>
      <c r="J391" s="36">
        <v>688.98333333333335</v>
      </c>
      <c r="K391" s="31">
        <v>673.55</v>
      </c>
      <c r="L391" s="31">
        <v>659</v>
      </c>
      <c r="M391" s="31">
        <v>7.6111700000000004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1698.8</v>
      </c>
      <c r="D392" s="36">
        <v>1693.2</v>
      </c>
      <c r="E392" s="36">
        <v>1670.6000000000001</v>
      </c>
      <c r="F392" s="36">
        <v>1642.4</v>
      </c>
      <c r="G392" s="36">
        <v>1619.8000000000002</v>
      </c>
      <c r="H392" s="36">
        <v>1721.4</v>
      </c>
      <c r="I392" s="36">
        <v>1744</v>
      </c>
      <c r="J392" s="36">
        <v>1772.2</v>
      </c>
      <c r="K392" s="31">
        <v>1715.8</v>
      </c>
      <c r="L392" s="31">
        <v>1665</v>
      </c>
      <c r="M392" s="31">
        <v>2.2150099999999999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573.5</v>
      </c>
      <c r="D393" s="36">
        <v>578.16666666666663</v>
      </c>
      <c r="E393" s="36">
        <v>566.33333333333326</v>
      </c>
      <c r="F393" s="36">
        <v>559.16666666666663</v>
      </c>
      <c r="G393" s="36">
        <v>547.33333333333326</v>
      </c>
      <c r="H393" s="36">
        <v>585.33333333333326</v>
      </c>
      <c r="I393" s="36">
        <v>597.16666666666652</v>
      </c>
      <c r="J393" s="36">
        <v>604.33333333333326</v>
      </c>
      <c r="K393" s="31">
        <v>590</v>
      </c>
      <c r="L393" s="31">
        <v>571</v>
      </c>
      <c r="M393" s="31">
        <v>167.85488000000001</v>
      </c>
      <c r="N393" s="1"/>
      <c r="O393" s="1"/>
    </row>
    <row r="394" spans="1:15" ht="12.75" customHeight="1">
      <c r="A394" s="33">
        <v>384</v>
      </c>
      <c r="B394" s="53" t="s">
        <v>869</v>
      </c>
      <c r="C394" s="31">
        <v>475.55</v>
      </c>
      <c r="D394" s="36">
        <v>478.8</v>
      </c>
      <c r="E394" s="36">
        <v>471.25</v>
      </c>
      <c r="F394" s="36">
        <v>466.95</v>
      </c>
      <c r="G394" s="36">
        <v>459.4</v>
      </c>
      <c r="H394" s="36">
        <v>483.1</v>
      </c>
      <c r="I394" s="36">
        <v>490.65000000000009</v>
      </c>
      <c r="J394" s="36">
        <v>494.95000000000005</v>
      </c>
      <c r="K394" s="31">
        <v>486.35</v>
      </c>
      <c r="L394" s="31">
        <v>474.5</v>
      </c>
      <c r="M394" s="31">
        <v>20.32328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1202.95</v>
      </c>
      <c r="D395" s="36">
        <v>1197.6499999999999</v>
      </c>
      <c r="E395" s="36">
        <v>1185.2999999999997</v>
      </c>
      <c r="F395" s="36">
        <v>1167.6499999999999</v>
      </c>
      <c r="G395" s="36">
        <v>1155.2999999999997</v>
      </c>
      <c r="H395" s="36">
        <v>1215.2999999999997</v>
      </c>
      <c r="I395" s="36">
        <v>1227.6499999999996</v>
      </c>
      <c r="J395" s="36">
        <v>1245.2999999999997</v>
      </c>
      <c r="K395" s="31">
        <v>1210</v>
      </c>
      <c r="L395" s="31">
        <v>1180</v>
      </c>
      <c r="M395" s="31">
        <v>1.1229199999999999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293.39999999999998</v>
      </c>
      <c r="D396" s="36">
        <v>294.59999999999997</v>
      </c>
      <c r="E396" s="36">
        <v>289.74999999999994</v>
      </c>
      <c r="F396" s="36">
        <v>286.09999999999997</v>
      </c>
      <c r="G396" s="36">
        <v>281.24999999999994</v>
      </c>
      <c r="H396" s="36">
        <v>298.24999999999994</v>
      </c>
      <c r="I396" s="36">
        <v>303.09999999999997</v>
      </c>
      <c r="J396" s="36">
        <v>306.74999999999994</v>
      </c>
      <c r="K396" s="31">
        <v>299.45</v>
      </c>
      <c r="L396" s="31">
        <v>290.95</v>
      </c>
      <c r="M396" s="31">
        <v>4.7595900000000002</v>
      </c>
      <c r="N396" s="1"/>
      <c r="O396" s="1"/>
    </row>
    <row r="397" spans="1:15" ht="12.75" customHeight="1">
      <c r="A397" s="33">
        <v>387</v>
      </c>
      <c r="B397" s="53" t="s">
        <v>804</v>
      </c>
      <c r="C397" s="31">
        <v>947.95</v>
      </c>
      <c r="D397" s="36">
        <v>944.58333333333337</v>
      </c>
      <c r="E397" s="36">
        <v>938.36666666666679</v>
      </c>
      <c r="F397" s="36">
        <v>928.78333333333342</v>
      </c>
      <c r="G397" s="36">
        <v>922.56666666666683</v>
      </c>
      <c r="H397" s="36">
        <v>954.16666666666674</v>
      </c>
      <c r="I397" s="36">
        <v>960.38333333333321</v>
      </c>
      <c r="J397" s="36">
        <v>969.9666666666667</v>
      </c>
      <c r="K397" s="31">
        <v>950.8</v>
      </c>
      <c r="L397" s="31">
        <v>935</v>
      </c>
      <c r="M397" s="31">
        <v>3.7145700000000001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190.21</v>
      </c>
      <c r="D398" s="36">
        <v>191.70333333333335</v>
      </c>
      <c r="E398" s="36">
        <v>188.00666666666669</v>
      </c>
      <c r="F398" s="36">
        <v>185.80333333333334</v>
      </c>
      <c r="G398" s="36">
        <v>182.10666666666668</v>
      </c>
      <c r="H398" s="36">
        <v>193.90666666666669</v>
      </c>
      <c r="I398" s="36">
        <v>197.60333333333335</v>
      </c>
      <c r="J398" s="36">
        <v>199.8066666666667</v>
      </c>
      <c r="K398" s="31">
        <v>195.4</v>
      </c>
      <c r="L398" s="31">
        <v>189.5</v>
      </c>
      <c r="M398" s="31">
        <v>27.761489999999998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3500.35</v>
      </c>
      <c r="D399" s="36">
        <v>3497.6833333333329</v>
      </c>
      <c r="E399" s="36">
        <v>3468.7166666666658</v>
      </c>
      <c r="F399" s="36">
        <v>3437.083333333333</v>
      </c>
      <c r="G399" s="36">
        <v>3408.1166666666659</v>
      </c>
      <c r="H399" s="36">
        <v>3529.3166666666657</v>
      </c>
      <c r="I399" s="36">
        <v>3558.2833333333328</v>
      </c>
      <c r="J399" s="36">
        <v>3589.9166666666656</v>
      </c>
      <c r="K399" s="31">
        <v>3526.65</v>
      </c>
      <c r="L399" s="31">
        <v>3466.05</v>
      </c>
      <c r="M399" s="31">
        <v>0.14354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81.75</v>
      </c>
      <c r="D400" s="36">
        <v>81.13666666666667</v>
      </c>
      <c r="E400" s="36">
        <v>78.973333333333343</v>
      </c>
      <c r="F400" s="36">
        <v>76.196666666666673</v>
      </c>
      <c r="G400" s="36">
        <v>74.033333333333346</v>
      </c>
      <c r="H400" s="36">
        <v>83.913333333333341</v>
      </c>
      <c r="I400" s="36">
        <v>86.076666666666668</v>
      </c>
      <c r="J400" s="36">
        <v>88.853333333333339</v>
      </c>
      <c r="K400" s="31">
        <v>83.3</v>
      </c>
      <c r="L400" s="31">
        <v>78.36</v>
      </c>
      <c r="M400" s="31">
        <v>156.28245000000001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1854.8</v>
      </c>
      <c r="D401" s="36">
        <v>1857.05</v>
      </c>
      <c r="E401" s="36">
        <v>1835.8999999999999</v>
      </c>
      <c r="F401" s="36">
        <v>1817</v>
      </c>
      <c r="G401" s="36">
        <v>1795.85</v>
      </c>
      <c r="H401" s="36">
        <v>1875.9499999999998</v>
      </c>
      <c r="I401" s="36">
        <v>1897.1</v>
      </c>
      <c r="J401" s="36">
        <v>1915.9999999999998</v>
      </c>
      <c r="K401" s="31">
        <v>1878.2</v>
      </c>
      <c r="L401" s="31">
        <v>1838.15</v>
      </c>
      <c r="M401" s="31">
        <v>1.8992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203.71</v>
      </c>
      <c r="D402" s="36">
        <v>203.36999999999998</v>
      </c>
      <c r="E402" s="36">
        <v>201.78999999999996</v>
      </c>
      <c r="F402" s="36">
        <v>199.86999999999998</v>
      </c>
      <c r="G402" s="36">
        <v>198.28999999999996</v>
      </c>
      <c r="H402" s="36">
        <v>205.28999999999996</v>
      </c>
      <c r="I402" s="36">
        <v>206.86999999999995</v>
      </c>
      <c r="J402" s="36">
        <v>208.78999999999996</v>
      </c>
      <c r="K402" s="31">
        <v>204.95</v>
      </c>
      <c r="L402" s="31">
        <v>201.45</v>
      </c>
      <c r="M402" s="31">
        <v>5.3177099999999999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2976.8</v>
      </c>
      <c r="D403" s="36">
        <v>2978.1333333333332</v>
      </c>
      <c r="E403" s="36">
        <v>2959.6666666666665</v>
      </c>
      <c r="F403" s="36">
        <v>2942.5333333333333</v>
      </c>
      <c r="G403" s="36">
        <v>2924.0666666666666</v>
      </c>
      <c r="H403" s="36">
        <v>2995.2666666666664</v>
      </c>
      <c r="I403" s="36">
        <v>3013.7333333333336</v>
      </c>
      <c r="J403" s="36">
        <v>3030.8666666666663</v>
      </c>
      <c r="K403" s="31">
        <v>2996.6</v>
      </c>
      <c r="L403" s="31">
        <v>2961</v>
      </c>
      <c r="M403" s="31">
        <v>68.988709999999998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106.35</v>
      </c>
      <c r="D404" s="36">
        <v>106.87333333333333</v>
      </c>
      <c r="E404" s="36">
        <v>105.37666666666667</v>
      </c>
      <c r="F404" s="36">
        <v>104.40333333333334</v>
      </c>
      <c r="G404" s="36">
        <v>102.90666666666667</v>
      </c>
      <c r="H404" s="36">
        <v>107.84666666666666</v>
      </c>
      <c r="I404" s="36">
        <v>109.34333333333333</v>
      </c>
      <c r="J404" s="36">
        <v>110.31666666666666</v>
      </c>
      <c r="K404" s="31">
        <v>108.37</v>
      </c>
      <c r="L404" s="31">
        <v>105.9</v>
      </c>
      <c r="M404" s="31">
        <v>18.520140000000001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1532.65</v>
      </c>
      <c r="D405" s="36">
        <v>1537.25</v>
      </c>
      <c r="E405" s="36">
        <v>1522</v>
      </c>
      <c r="F405" s="36">
        <v>1511.35</v>
      </c>
      <c r="G405" s="36">
        <v>1496.1</v>
      </c>
      <c r="H405" s="36">
        <v>1547.9</v>
      </c>
      <c r="I405" s="36">
        <v>1563.15</v>
      </c>
      <c r="J405" s="36">
        <v>1573.8000000000002</v>
      </c>
      <c r="K405" s="31">
        <v>1552.5</v>
      </c>
      <c r="L405" s="31">
        <v>1526.6</v>
      </c>
      <c r="M405" s="31">
        <v>0.65103</v>
      </c>
      <c r="N405" s="1"/>
      <c r="O405" s="1"/>
    </row>
    <row r="406" spans="1:15" ht="12.75" customHeight="1">
      <c r="A406" s="33">
        <v>396</v>
      </c>
      <c r="B406" s="53" t="s">
        <v>870</v>
      </c>
      <c r="C406" s="31">
        <v>84.36</v>
      </c>
      <c r="D406" s="36">
        <v>84.38333333333334</v>
      </c>
      <c r="E406" s="36">
        <v>83.376666666666679</v>
      </c>
      <c r="F406" s="36">
        <v>82.393333333333345</v>
      </c>
      <c r="G406" s="36">
        <v>81.386666666666684</v>
      </c>
      <c r="H406" s="36">
        <v>85.366666666666674</v>
      </c>
      <c r="I406" s="36">
        <v>86.373333333333335</v>
      </c>
      <c r="J406" s="36">
        <v>87.356666666666669</v>
      </c>
      <c r="K406" s="31">
        <v>85.39</v>
      </c>
      <c r="L406" s="31">
        <v>83.4</v>
      </c>
      <c r="M406" s="31">
        <v>9.0289900000000003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699.9</v>
      </c>
      <c r="D407" s="36">
        <v>699.94999999999993</v>
      </c>
      <c r="E407" s="36">
        <v>696.94999999999982</v>
      </c>
      <c r="F407" s="36">
        <v>693.99999999999989</v>
      </c>
      <c r="G407" s="36">
        <v>690.99999999999977</v>
      </c>
      <c r="H407" s="36">
        <v>702.89999999999986</v>
      </c>
      <c r="I407" s="36">
        <v>705.90000000000009</v>
      </c>
      <c r="J407" s="36">
        <v>708.84999999999991</v>
      </c>
      <c r="K407" s="31">
        <v>702.95</v>
      </c>
      <c r="L407" s="31">
        <v>697</v>
      </c>
      <c r="M407" s="31">
        <v>5.6944699999999999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1671.55</v>
      </c>
      <c r="D408" s="36">
        <v>1678.1166666666668</v>
      </c>
      <c r="E408" s="36">
        <v>1659.4333333333336</v>
      </c>
      <c r="F408" s="36">
        <v>1647.3166666666668</v>
      </c>
      <c r="G408" s="36">
        <v>1628.6333333333337</v>
      </c>
      <c r="H408" s="36">
        <v>1690.2333333333336</v>
      </c>
      <c r="I408" s="36">
        <v>1708.916666666667</v>
      </c>
      <c r="J408" s="36">
        <v>1721.0333333333335</v>
      </c>
      <c r="K408" s="31">
        <v>1696.8</v>
      </c>
      <c r="L408" s="31">
        <v>1666</v>
      </c>
      <c r="M408" s="31">
        <v>6.3264699999999996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141.15</v>
      </c>
      <c r="D409" s="36">
        <v>141.86333333333332</v>
      </c>
      <c r="E409" s="36">
        <v>139.97666666666663</v>
      </c>
      <c r="F409" s="36">
        <v>138.80333333333331</v>
      </c>
      <c r="G409" s="36">
        <v>136.91666666666663</v>
      </c>
      <c r="H409" s="36">
        <v>143.03666666666663</v>
      </c>
      <c r="I409" s="36">
        <v>144.92333333333335</v>
      </c>
      <c r="J409" s="36">
        <v>146.09666666666664</v>
      </c>
      <c r="K409" s="31">
        <v>143.75</v>
      </c>
      <c r="L409" s="31">
        <v>140.69</v>
      </c>
      <c r="M409" s="31">
        <v>114.7878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5113.3999999999996</v>
      </c>
      <c r="D410" s="36">
        <v>5115.2</v>
      </c>
      <c r="E410" s="36">
        <v>5048.2</v>
      </c>
      <c r="F410" s="36">
        <v>4983</v>
      </c>
      <c r="G410" s="36">
        <v>4916</v>
      </c>
      <c r="H410" s="36">
        <v>5180.3999999999996</v>
      </c>
      <c r="I410" s="36">
        <v>5247.4</v>
      </c>
      <c r="J410" s="36">
        <v>5312.5999999999995</v>
      </c>
      <c r="K410" s="31">
        <v>5182.2</v>
      </c>
      <c r="L410" s="31">
        <v>5050</v>
      </c>
      <c r="M410" s="31">
        <v>0.38816000000000001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2476.15</v>
      </c>
      <c r="D411" s="36">
        <v>2473.25</v>
      </c>
      <c r="E411" s="36">
        <v>2454.5</v>
      </c>
      <c r="F411" s="36">
        <v>2432.85</v>
      </c>
      <c r="G411" s="36">
        <v>2414.1</v>
      </c>
      <c r="H411" s="36">
        <v>2494.9</v>
      </c>
      <c r="I411" s="36">
        <v>2513.65</v>
      </c>
      <c r="J411" s="36">
        <v>2535.3000000000002</v>
      </c>
      <c r="K411" s="31">
        <v>2492</v>
      </c>
      <c r="L411" s="31">
        <v>2451.6</v>
      </c>
      <c r="M411" s="31">
        <v>2.2733300000000001</v>
      </c>
      <c r="N411" s="1"/>
      <c r="O411" s="1"/>
    </row>
    <row r="412" spans="1:15" ht="12.75" customHeight="1">
      <c r="A412" s="33">
        <v>402</v>
      </c>
      <c r="B412" s="53" t="s">
        <v>829</v>
      </c>
      <c r="C412" s="31">
        <v>2356.5500000000002</v>
      </c>
      <c r="D412" s="36">
        <v>2369.1833333333334</v>
      </c>
      <c r="E412" s="36">
        <v>2338.3666666666668</v>
      </c>
      <c r="F412" s="36">
        <v>2320.1833333333334</v>
      </c>
      <c r="G412" s="36">
        <v>2289.3666666666668</v>
      </c>
      <c r="H412" s="36">
        <v>2387.3666666666668</v>
      </c>
      <c r="I412" s="36">
        <v>2418.1833333333334</v>
      </c>
      <c r="J412" s="36">
        <v>2436.3666666666668</v>
      </c>
      <c r="K412" s="31">
        <v>2400</v>
      </c>
      <c r="L412" s="31">
        <v>2351</v>
      </c>
      <c r="M412" s="31">
        <v>0.80615000000000003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186.13</v>
      </c>
      <c r="D413" s="36">
        <v>186.29333333333332</v>
      </c>
      <c r="E413" s="36">
        <v>185.03666666666663</v>
      </c>
      <c r="F413" s="36">
        <v>183.9433333333333</v>
      </c>
      <c r="G413" s="36">
        <v>182.68666666666661</v>
      </c>
      <c r="H413" s="36">
        <v>187.38666666666666</v>
      </c>
      <c r="I413" s="36">
        <v>188.64333333333337</v>
      </c>
      <c r="J413" s="36">
        <v>189.73666666666668</v>
      </c>
      <c r="K413" s="31">
        <v>187.55</v>
      </c>
      <c r="L413" s="31">
        <v>185.2</v>
      </c>
      <c r="M413" s="31">
        <v>204.65414999999999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6732.5</v>
      </c>
      <c r="D414" s="36">
        <v>6741.9333333333343</v>
      </c>
      <c r="E414" s="36">
        <v>6678.6666666666688</v>
      </c>
      <c r="F414" s="36">
        <v>6624.8333333333348</v>
      </c>
      <c r="G414" s="36">
        <v>6561.5666666666693</v>
      </c>
      <c r="H414" s="36">
        <v>6795.7666666666682</v>
      </c>
      <c r="I414" s="36">
        <v>6859.0333333333347</v>
      </c>
      <c r="J414" s="36">
        <v>6912.8666666666677</v>
      </c>
      <c r="K414" s="31">
        <v>6805.2</v>
      </c>
      <c r="L414" s="31">
        <v>6688.1</v>
      </c>
      <c r="M414" s="31">
        <v>0.21396999999999999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1557.8</v>
      </c>
      <c r="D415" s="36">
        <v>1560.1333333333332</v>
      </c>
      <c r="E415" s="36">
        <v>1541.8666666666663</v>
      </c>
      <c r="F415" s="36">
        <v>1525.9333333333332</v>
      </c>
      <c r="G415" s="36">
        <v>1507.6666666666663</v>
      </c>
      <c r="H415" s="36">
        <v>1576.0666666666664</v>
      </c>
      <c r="I415" s="36">
        <v>1594.3333333333333</v>
      </c>
      <c r="J415" s="36">
        <v>1610.2666666666664</v>
      </c>
      <c r="K415" s="31">
        <v>1578.4</v>
      </c>
      <c r="L415" s="31">
        <v>1544.2</v>
      </c>
      <c r="M415" s="31">
        <v>1.2378800000000001</v>
      </c>
      <c r="N415" s="1"/>
      <c r="O415" s="1"/>
    </row>
    <row r="416" spans="1:15" ht="12.75" customHeight="1">
      <c r="A416" s="33">
        <v>406</v>
      </c>
      <c r="B416" s="53" t="s">
        <v>830</v>
      </c>
      <c r="C416" s="31">
        <v>528.04999999999995</v>
      </c>
      <c r="D416" s="36">
        <v>527.23333333333323</v>
      </c>
      <c r="E416" s="36">
        <v>517.66666666666652</v>
      </c>
      <c r="F416" s="36">
        <v>507.2833333333333</v>
      </c>
      <c r="G416" s="36">
        <v>497.71666666666658</v>
      </c>
      <c r="H416" s="36">
        <v>537.61666666666645</v>
      </c>
      <c r="I416" s="36">
        <v>547.18333333333328</v>
      </c>
      <c r="J416" s="36">
        <v>557.56666666666638</v>
      </c>
      <c r="K416" s="31">
        <v>536.79999999999995</v>
      </c>
      <c r="L416" s="31">
        <v>516.85</v>
      </c>
      <c r="M416" s="31">
        <v>3.25623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3972.6</v>
      </c>
      <c r="D417" s="36">
        <v>3996.7166666666672</v>
      </c>
      <c r="E417" s="36">
        <v>3923.4333333333343</v>
      </c>
      <c r="F417" s="36">
        <v>3874.2666666666673</v>
      </c>
      <c r="G417" s="36">
        <v>3800.9833333333345</v>
      </c>
      <c r="H417" s="36">
        <v>4045.8833333333341</v>
      </c>
      <c r="I417" s="36">
        <v>4119.166666666667</v>
      </c>
      <c r="J417" s="36">
        <v>4168.3333333333339</v>
      </c>
      <c r="K417" s="31">
        <v>4070</v>
      </c>
      <c r="L417" s="31">
        <v>3947.55</v>
      </c>
      <c r="M417" s="31">
        <v>0.47875000000000001</v>
      </c>
      <c r="N417" s="1"/>
      <c r="O417" s="1"/>
    </row>
    <row r="418" spans="1:15" ht="12.75" customHeight="1">
      <c r="A418" s="33">
        <v>408</v>
      </c>
      <c r="B418" s="53" t="s">
        <v>871</v>
      </c>
      <c r="C418" s="31">
        <v>806.1</v>
      </c>
      <c r="D418" s="36">
        <v>814</v>
      </c>
      <c r="E418" s="36">
        <v>794.05</v>
      </c>
      <c r="F418" s="36">
        <v>782</v>
      </c>
      <c r="G418" s="36">
        <v>762.05</v>
      </c>
      <c r="H418" s="36">
        <v>826.05</v>
      </c>
      <c r="I418" s="36">
        <v>846</v>
      </c>
      <c r="J418" s="36">
        <v>858.05</v>
      </c>
      <c r="K418" s="31">
        <v>833.95</v>
      </c>
      <c r="L418" s="31">
        <v>801.95</v>
      </c>
      <c r="M418" s="31">
        <v>2.19991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24848.95</v>
      </c>
      <c r="D419" s="36">
        <v>24837.95</v>
      </c>
      <c r="E419" s="36">
        <v>24710</v>
      </c>
      <c r="F419" s="36">
        <v>24571.05</v>
      </c>
      <c r="G419" s="36">
        <v>24443.1</v>
      </c>
      <c r="H419" s="36">
        <v>24976.9</v>
      </c>
      <c r="I419" s="36">
        <v>25104.850000000006</v>
      </c>
      <c r="J419" s="36">
        <v>25243.800000000003</v>
      </c>
      <c r="K419" s="31">
        <v>24965.9</v>
      </c>
      <c r="L419" s="31">
        <v>24699</v>
      </c>
      <c r="M419" s="31">
        <v>0.28455000000000003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47.39</v>
      </c>
      <c r="D420" s="36">
        <v>47.29666666666666</v>
      </c>
      <c r="E420" s="36">
        <v>46.293333333333322</v>
      </c>
      <c r="F420" s="36">
        <v>45.196666666666665</v>
      </c>
      <c r="G420" s="36">
        <v>44.193333333333328</v>
      </c>
      <c r="H420" s="36">
        <v>48.393333333333317</v>
      </c>
      <c r="I420" s="36">
        <v>49.396666666666661</v>
      </c>
      <c r="J420" s="36">
        <v>50.493333333333311</v>
      </c>
      <c r="K420" s="31">
        <v>48.3</v>
      </c>
      <c r="L420" s="31">
        <v>46.2</v>
      </c>
      <c r="M420" s="31">
        <v>130.76224999999999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3075.6</v>
      </c>
      <c r="D421" s="36">
        <v>3057.8833333333337</v>
      </c>
      <c r="E421" s="36">
        <v>3030.7666666666673</v>
      </c>
      <c r="F421" s="36">
        <v>2985.9333333333338</v>
      </c>
      <c r="G421" s="36">
        <v>2958.8166666666675</v>
      </c>
      <c r="H421" s="36">
        <v>3102.7166666666672</v>
      </c>
      <c r="I421" s="36">
        <v>3129.833333333333</v>
      </c>
      <c r="J421" s="36">
        <v>3174.666666666667</v>
      </c>
      <c r="K421" s="31">
        <v>3085</v>
      </c>
      <c r="L421" s="31">
        <v>3013.05</v>
      </c>
      <c r="M421" s="31">
        <v>18.184339999999999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716.65</v>
      </c>
      <c r="D422" s="36">
        <v>714.85</v>
      </c>
      <c r="E422" s="36">
        <v>707.7</v>
      </c>
      <c r="F422" s="36">
        <v>698.75</v>
      </c>
      <c r="G422" s="36">
        <v>691.6</v>
      </c>
      <c r="H422" s="36">
        <v>723.80000000000007</v>
      </c>
      <c r="I422" s="36">
        <v>730.94999999999993</v>
      </c>
      <c r="J422" s="36">
        <v>739.90000000000009</v>
      </c>
      <c r="K422" s="31">
        <v>722</v>
      </c>
      <c r="L422" s="31">
        <v>705.9</v>
      </c>
      <c r="M422" s="31">
        <v>6.52529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7102.25</v>
      </c>
      <c r="D423" s="36">
        <v>7144.4666666666672</v>
      </c>
      <c r="E423" s="36">
        <v>7044.9333333333343</v>
      </c>
      <c r="F423" s="36">
        <v>6987.6166666666668</v>
      </c>
      <c r="G423" s="36">
        <v>6888.0833333333339</v>
      </c>
      <c r="H423" s="36">
        <v>7201.7833333333347</v>
      </c>
      <c r="I423" s="36">
        <v>7301.3166666666675</v>
      </c>
      <c r="J423" s="36">
        <v>7358.633333333335</v>
      </c>
      <c r="K423" s="31">
        <v>7244</v>
      </c>
      <c r="L423" s="31">
        <v>7087.15</v>
      </c>
      <c r="M423" s="31">
        <v>2.3543699999999999</v>
      </c>
      <c r="N423" s="1"/>
      <c r="O423" s="1"/>
    </row>
    <row r="424" spans="1:15" ht="12.75" customHeight="1">
      <c r="A424" s="33">
        <v>414</v>
      </c>
      <c r="B424" s="53" t="s">
        <v>872</v>
      </c>
      <c r="C424" s="31">
        <v>1548.1</v>
      </c>
      <c r="D424" s="36">
        <v>1544.75</v>
      </c>
      <c r="E424" s="36">
        <v>1535.6</v>
      </c>
      <c r="F424" s="36">
        <v>1523.1</v>
      </c>
      <c r="G424" s="36">
        <v>1513.9499999999998</v>
      </c>
      <c r="H424" s="36">
        <v>1557.25</v>
      </c>
      <c r="I424" s="36">
        <v>1566.4</v>
      </c>
      <c r="J424" s="36">
        <v>1578.9</v>
      </c>
      <c r="K424" s="31">
        <v>1553.9</v>
      </c>
      <c r="L424" s="31">
        <v>1532.25</v>
      </c>
      <c r="M424" s="31">
        <v>5.0851199999999999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1715.9</v>
      </c>
      <c r="D425" s="36">
        <v>1716.6166666666668</v>
      </c>
      <c r="E425" s="36">
        <v>1695.2333333333336</v>
      </c>
      <c r="F425" s="36">
        <v>1674.5666666666668</v>
      </c>
      <c r="G425" s="36">
        <v>1653.1833333333336</v>
      </c>
      <c r="H425" s="36">
        <v>1737.2833333333335</v>
      </c>
      <c r="I425" s="36">
        <v>1758.6666666666667</v>
      </c>
      <c r="J425" s="36">
        <v>1779.3333333333335</v>
      </c>
      <c r="K425" s="31">
        <v>1738</v>
      </c>
      <c r="L425" s="31">
        <v>1695.95</v>
      </c>
      <c r="M425" s="31">
        <v>0.93125000000000002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10387.25</v>
      </c>
      <c r="D426" s="36">
        <v>10426.666666666666</v>
      </c>
      <c r="E426" s="36">
        <v>10260.583333333332</v>
      </c>
      <c r="F426" s="36">
        <v>10133.916666666666</v>
      </c>
      <c r="G426" s="36">
        <v>9967.8333333333321</v>
      </c>
      <c r="H426" s="36">
        <v>10553.333333333332</v>
      </c>
      <c r="I426" s="36">
        <v>10719.416666666664</v>
      </c>
      <c r="J426" s="36">
        <v>10846.083333333332</v>
      </c>
      <c r="K426" s="31">
        <v>10592.75</v>
      </c>
      <c r="L426" s="31">
        <v>10300</v>
      </c>
      <c r="M426" s="31">
        <v>0.31244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690.4</v>
      </c>
      <c r="D427" s="36">
        <v>688.33333333333337</v>
      </c>
      <c r="E427" s="36">
        <v>681.06666666666672</v>
      </c>
      <c r="F427" s="36">
        <v>671.73333333333335</v>
      </c>
      <c r="G427" s="36">
        <v>664.4666666666667</v>
      </c>
      <c r="H427" s="36">
        <v>697.66666666666674</v>
      </c>
      <c r="I427" s="36">
        <v>704.93333333333339</v>
      </c>
      <c r="J427" s="36">
        <v>714.26666666666677</v>
      </c>
      <c r="K427" s="31">
        <v>695.6</v>
      </c>
      <c r="L427" s="31">
        <v>679</v>
      </c>
      <c r="M427" s="31">
        <v>5.5306199999999999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628.20000000000005</v>
      </c>
      <c r="D428" s="36">
        <v>632.16666666666663</v>
      </c>
      <c r="E428" s="36">
        <v>620.33333333333326</v>
      </c>
      <c r="F428" s="36">
        <v>612.46666666666658</v>
      </c>
      <c r="G428" s="36">
        <v>600.63333333333321</v>
      </c>
      <c r="H428" s="36">
        <v>640.0333333333333</v>
      </c>
      <c r="I428" s="36">
        <v>651.86666666666656</v>
      </c>
      <c r="J428" s="36">
        <v>659.73333333333335</v>
      </c>
      <c r="K428" s="31">
        <v>644</v>
      </c>
      <c r="L428" s="31">
        <v>624.29999999999995</v>
      </c>
      <c r="M428" s="31">
        <v>10.73292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586.54999999999995</v>
      </c>
      <c r="D429" s="36">
        <v>585.55000000000007</v>
      </c>
      <c r="E429" s="36">
        <v>581.10000000000014</v>
      </c>
      <c r="F429" s="36">
        <v>575.65000000000009</v>
      </c>
      <c r="G429" s="36">
        <v>571.20000000000016</v>
      </c>
      <c r="H429" s="36">
        <v>591.00000000000011</v>
      </c>
      <c r="I429" s="36">
        <v>595.45000000000016</v>
      </c>
      <c r="J429" s="36">
        <v>600.90000000000009</v>
      </c>
      <c r="K429" s="31">
        <v>590</v>
      </c>
      <c r="L429" s="31">
        <v>580.1</v>
      </c>
      <c r="M429" s="31">
        <v>6.00725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813.7</v>
      </c>
      <c r="D430" s="36">
        <v>817.23333333333323</v>
      </c>
      <c r="E430" s="36">
        <v>809.06666666666649</v>
      </c>
      <c r="F430" s="36">
        <v>804.43333333333328</v>
      </c>
      <c r="G430" s="36">
        <v>796.26666666666654</v>
      </c>
      <c r="H430" s="36">
        <v>821.86666666666645</v>
      </c>
      <c r="I430" s="36">
        <v>830.03333333333319</v>
      </c>
      <c r="J430" s="36">
        <v>834.6666666666664</v>
      </c>
      <c r="K430" s="31">
        <v>825.4</v>
      </c>
      <c r="L430" s="31">
        <v>812.6</v>
      </c>
      <c r="M430" s="31">
        <v>101.51482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131.32</v>
      </c>
      <c r="D431" s="36">
        <v>130.74</v>
      </c>
      <c r="E431" s="36">
        <v>129.83000000000001</v>
      </c>
      <c r="F431" s="36">
        <v>128.34</v>
      </c>
      <c r="G431" s="36">
        <v>127.43</v>
      </c>
      <c r="H431" s="36">
        <v>132.23000000000002</v>
      </c>
      <c r="I431" s="36">
        <v>133.13999999999999</v>
      </c>
      <c r="J431" s="36">
        <v>134.63000000000002</v>
      </c>
      <c r="K431" s="31">
        <v>131.65</v>
      </c>
      <c r="L431" s="31">
        <v>129.25</v>
      </c>
      <c r="M431" s="31">
        <v>146.77988999999999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678.95</v>
      </c>
      <c r="D432" s="36">
        <v>678.2</v>
      </c>
      <c r="E432" s="36">
        <v>669.30000000000007</v>
      </c>
      <c r="F432" s="36">
        <v>659.65</v>
      </c>
      <c r="G432" s="36">
        <v>650.75</v>
      </c>
      <c r="H432" s="36">
        <v>687.85000000000014</v>
      </c>
      <c r="I432" s="36">
        <v>696.75000000000023</v>
      </c>
      <c r="J432" s="36">
        <v>706.4000000000002</v>
      </c>
      <c r="K432" s="31">
        <v>687.1</v>
      </c>
      <c r="L432" s="31">
        <v>668.55</v>
      </c>
      <c r="M432" s="31">
        <v>5.4853199999999998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134.54</v>
      </c>
      <c r="D433" s="36">
        <v>134.18333333333334</v>
      </c>
      <c r="E433" s="36">
        <v>132.96666666666667</v>
      </c>
      <c r="F433" s="36">
        <v>131.39333333333335</v>
      </c>
      <c r="G433" s="36">
        <v>130.17666666666668</v>
      </c>
      <c r="H433" s="36">
        <v>135.75666666666666</v>
      </c>
      <c r="I433" s="36">
        <v>136.97333333333336</v>
      </c>
      <c r="J433" s="36">
        <v>138.54666666666665</v>
      </c>
      <c r="K433" s="31">
        <v>135.4</v>
      </c>
      <c r="L433" s="31">
        <v>132.61000000000001</v>
      </c>
      <c r="M433" s="31">
        <v>12.70914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530.1</v>
      </c>
      <c r="D434" s="36">
        <v>533.43333333333328</v>
      </c>
      <c r="E434" s="36">
        <v>524.96666666666658</v>
      </c>
      <c r="F434" s="36">
        <v>519.83333333333326</v>
      </c>
      <c r="G434" s="36">
        <v>511.36666666666656</v>
      </c>
      <c r="H434" s="36">
        <v>538.56666666666661</v>
      </c>
      <c r="I434" s="36">
        <v>547.0333333333333</v>
      </c>
      <c r="J434" s="36">
        <v>552.16666666666663</v>
      </c>
      <c r="K434" s="31">
        <v>541.9</v>
      </c>
      <c r="L434" s="31">
        <v>528.29999999999995</v>
      </c>
      <c r="M434" s="31">
        <v>2.1204700000000001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212.5</v>
      </c>
      <c r="D435" s="36">
        <v>213.09666666666666</v>
      </c>
      <c r="E435" s="36">
        <v>207.90333333333334</v>
      </c>
      <c r="F435" s="36">
        <v>203.30666666666667</v>
      </c>
      <c r="G435" s="36">
        <v>198.11333333333334</v>
      </c>
      <c r="H435" s="36">
        <v>217.69333333333333</v>
      </c>
      <c r="I435" s="36">
        <v>222.88666666666666</v>
      </c>
      <c r="J435" s="36">
        <v>227.48333333333332</v>
      </c>
      <c r="K435" s="31">
        <v>218.29</v>
      </c>
      <c r="L435" s="31">
        <v>208.5</v>
      </c>
      <c r="M435" s="31">
        <v>5.9415500000000003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1747.8</v>
      </c>
      <c r="D436" s="36">
        <v>1747.0999999999997</v>
      </c>
      <c r="E436" s="36">
        <v>1741.3499999999995</v>
      </c>
      <c r="F436" s="36">
        <v>1734.8999999999999</v>
      </c>
      <c r="G436" s="36">
        <v>1729.1499999999996</v>
      </c>
      <c r="H436" s="36">
        <v>1753.5499999999993</v>
      </c>
      <c r="I436" s="36">
        <v>1759.2999999999997</v>
      </c>
      <c r="J436" s="36">
        <v>1765.7499999999991</v>
      </c>
      <c r="K436" s="31">
        <v>1752.85</v>
      </c>
      <c r="L436" s="31">
        <v>1740.65</v>
      </c>
      <c r="M436" s="31">
        <v>13.634460000000001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814.2</v>
      </c>
      <c r="D437" s="36">
        <v>817.16666666666663</v>
      </c>
      <c r="E437" s="36">
        <v>808.0333333333333</v>
      </c>
      <c r="F437" s="36">
        <v>801.86666666666667</v>
      </c>
      <c r="G437" s="36">
        <v>792.73333333333335</v>
      </c>
      <c r="H437" s="36">
        <v>823.33333333333326</v>
      </c>
      <c r="I437" s="36">
        <v>832.4666666666667</v>
      </c>
      <c r="J437" s="36">
        <v>838.63333333333321</v>
      </c>
      <c r="K437" s="31">
        <v>826.3</v>
      </c>
      <c r="L437" s="31">
        <v>811</v>
      </c>
      <c r="M437" s="31">
        <v>3.5522399999999998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4094.05</v>
      </c>
      <c r="D438" s="36">
        <v>4064.0499999999997</v>
      </c>
      <c r="E438" s="36">
        <v>4003.0999999999995</v>
      </c>
      <c r="F438" s="36">
        <v>3912.1499999999996</v>
      </c>
      <c r="G438" s="36">
        <v>3851.1999999999994</v>
      </c>
      <c r="H438" s="36">
        <v>4155</v>
      </c>
      <c r="I438" s="36">
        <v>4215.9499999999989</v>
      </c>
      <c r="J438" s="36">
        <v>4306.8999999999996</v>
      </c>
      <c r="K438" s="31">
        <v>4125</v>
      </c>
      <c r="L438" s="31">
        <v>3973.1</v>
      </c>
      <c r="M438" s="31">
        <v>1.05277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1356.15</v>
      </c>
      <c r="D439" s="36">
        <v>1354.3333333333333</v>
      </c>
      <c r="E439" s="36">
        <v>1333.8166666666666</v>
      </c>
      <c r="F439" s="36">
        <v>1311.4833333333333</v>
      </c>
      <c r="G439" s="36">
        <v>1290.9666666666667</v>
      </c>
      <c r="H439" s="36">
        <v>1376.6666666666665</v>
      </c>
      <c r="I439" s="36">
        <v>1397.1833333333334</v>
      </c>
      <c r="J439" s="36">
        <v>1419.5166666666664</v>
      </c>
      <c r="K439" s="31">
        <v>1374.85</v>
      </c>
      <c r="L439" s="31">
        <v>1332</v>
      </c>
      <c r="M439" s="31">
        <v>0.42588999999999999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586.20000000000005</v>
      </c>
      <c r="D440" s="36">
        <v>588.5333333333333</v>
      </c>
      <c r="E440" s="36">
        <v>579.06666666666661</v>
      </c>
      <c r="F440" s="36">
        <v>571.93333333333328</v>
      </c>
      <c r="G440" s="36">
        <v>562.46666666666658</v>
      </c>
      <c r="H440" s="36">
        <v>595.66666666666663</v>
      </c>
      <c r="I440" s="36">
        <v>605.13333333333333</v>
      </c>
      <c r="J440" s="36">
        <v>612.26666666666665</v>
      </c>
      <c r="K440" s="31">
        <v>598</v>
      </c>
      <c r="L440" s="31">
        <v>581.4</v>
      </c>
      <c r="M440" s="31">
        <v>2.7665799999999998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5267.6</v>
      </c>
      <c r="D441" s="36">
        <v>5265.666666666667</v>
      </c>
      <c r="E441" s="36">
        <v>5223.9833333333336</v>
      </c>
      <c r="F441" s="36">
        <v>5180.3666666666668</v>
      </c>
      <c r="G441" s="36">
        <v>5138.6833333333334</v>
      </c>
      <c r="H441" s="36">
        <v>5309.2833333333338</v>
      </c>
      <c r="I441" s="36">
        <v>5350.9666666666662</v>
      </c>
      <c r="J441" s="36">
        <v>5394.5833333333339</v>
      </c>
      <c r="K441" s="31">
        <v>5307.35</v>
      </c>
      <c r="L441" s="31">
        <v>5222.05</v>
      </c>
      <c r="M441" s="31">
        <v>0.43523000000000001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965.85</v>
      </c>
      <c r="D442" s="36">
        <v>974.56666666666661</v>
      </c>
      <c r="E442" s="36">
        <v>946.83333333333326</v>
      </c>
      <c r="F442" s="36">
        <v>927.81666666666661</v>
      </c>
      <c r="G442" s="36">
        <v>900.08333333333326</v>
      </c>
      <c r="H442" s="36">
        <v>993.58333333333326</v>
      </c>
      <c r="I442" s="36">
        <v>1021.3166666666666</v>
      </c>
      <c r="J442" s="36">
        <v>1040.3333333333333</v>
      </c>
      <c r="K442" s="31">
        <v>1002.3</v>
      </c>
      <c r="L442" s="31">
        <v>955.55</v>
      </c>
      <c r="M442" s="31">
        <v>3.1332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80.709999999999994</v>
      </c>
      <c r="D443" s="36">
        <v>80.790000000000006</v>
      </c>
      <c r="E443" s="36">
        <v>79.13000000000001</v>
      </c>
      <c r="F443" s="36">
        <v>77.55</v>
      </c>
      <c r="G443" s="36">
        <v>75.89</v>
      </c>
      <c r="H443" s="36">
        <v>82.370000000000019</v>
      </c>
      <c r="I443" s="36">
        <v>84.030000000000015</v>
      </c>
      <c r="J443" s="36">
        <v>85.610000000000028</v>
      </c>
      <c r="K443" s="31">
        <v>82.45</v>
      </c>
      <c r="L443" s="31">
        <v>79.209999999999994</v>
      </c>
      <c r="M443" s="31">
        <v>965.52949999999998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681.2</v>
      </c>
      <c r="D444" s="36">
        <v>682.36666666666667</v>
      </c>
      <c r="E444" s="36">
        <v>676.43333333333339</v>
      </c>
      <c r="F444" s="36">
        <v>671.66666666666674</v>
      </c>
      <c r="G444" s="36">
        <v>665.73333333333346</v>
      </c>
      <c r="H444" s="36">
        <v>687.13333333333333</v>
      </c>
      <c r="I444" s="36">
        <v>693.06666666666649</v>
      </c>
      <c r="J444" s="36">
        <v>697.83333333333326</v>
      </c>
      <c r="K444" s="31">
        <v>688.3</v>
      </c>
      <c r="L444" s="31">
        <v>677.6</v>
      </c>
      <c r="M444" s="31">
        <v>9.1307700000000001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824.95</v>
      </c>
      <c r="D445" s="36">
        <v>826.61666666666667</v>
      </c>
      <c r="E445" s="36">
        <v>818.33333333333337</v>
      </c>
      <c r="F445" s="36">
        <v>811.7166666666667</v>
      </c>
      <c r="G445" s="36">
        <v>803.43333333333339</v>
      </c>
      <c r="H445" s="36">
        <v>833.23333333333335</v>
      </c>
      <c r="I445" s="36">
        <v>841.51666666666665</v>
      </c>
      <c r="J445" s="36">
        <v>848.13333333333333</v>
      </c>
      <c r="K445" s="31">
        <v>834.9</v>
      </c>
      <c r="L445" s="31">
        <v>820</v>
      </c>
      <c r="M445" s="31">
        <v>2.0636399999999999</v>
      </c>
      <c r="N445" s="1"/>
      <c r="O445" s="1"/>
    </row>
    <row r="446" spans="1:15" ht="12.75" customHeight="1">
      <c r="A446" s="33">
        <v>436</v>
      </c>
      <c r="B446" s="53" t="s">
        <v>831</v>
      </c>
      <c r="C446" s="31">
        <v>423.7</v>
      </c>
      <c r="D446" s="36">
        <v>422.2833333333333</v>
      </c>
      <c r="E446" s="36">
        <v>415.61666666666662</v>
      </c>
      <c r="F446" s="36">
        <v>407.5333333333333</v>
      </c>
      <c r="G446" s="36">
        <v>400.86666666666662</v>
      </c>
      <c r="H446" s="36">
        <v>430.36666666666662</v>
      </c>
      <c r="I446" s="36">
        <v>437.03333333333336</v>
      </c>
      <c r="J446" s="36">
        <v>445.11666666666662</v>
      </c>
      <c r="K446" s="31">
        <v>428.95</v>
      </c>
      <c r="L446" s="31">
        <v>414.2</v>
      </c>
      <c r="M446" s="31">
        <v>5.8380999999999998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47.23</v>
      </c>
      <c r="D447" s="36">
        <v>47.063333333333333</v>
      </c>
      <c r="E447" s="36">
        <v>46.076666666666668</v>
      </c>
      <c r="F447" s="36">
        <v>44.923333333333332</v>
      </c>
      <c r="G447" s="36">
        <v>43.936666666666667</v>
      </c>
      <c r="H447" s="36">
        <v>48.216666666666669</v>
      </c>
      <c r="I447" s="36">
        <v>49.203333333333333</v>
      </c>
      <c r="J447" s="36">
        <v>50.356666666666669</v>
      </c>
      <c r="K447" s="31">
        <v>48.05</v>
      </c>
      <c r="L447" s="31">
        <v>45.91</v>
      </c>
      <c r="M447" s="31">
        <v>148.62568999999999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2607.6</v>
      </c>
      <c r="D448" s="36">
        <v>2605.9500000000003</v>
      </c>
      <c r="E448" s="36">
        <v>2586.9000000000005</v>
      </c>
      <c r="F448" s="36">
        <v>2566.2000000000003</v>
      </c>
      <c r="G448" s="36">
        <v>2547.1500000000005</v>
      </c>
      <c r="H448" s="36">
        <v>2626.6500000000005</v>
      </c>
      <c r="I448" s="36">
        <v>2645.7000000000007</v>
      </c>
      <c r="J448" s="36">
        <v>2666.4000000000005</v>
      </c>
      <c r="K448" s="31">
        <v>2625</v>
      </c>
      <c r="L448" s="31">
        <v>2585.25</v>
      </c>
      <c r="M448" s="31">
        <v>4.6496300000000002</v>
      </c>
      <c r="N448" s="1"/>
      <c r="O448" s="1"/>
    </row>
    <row r="449" spans="1:15" ht="12.75" customHeight="1">
      <c r="A449" s="33">
        <v>439</v>
      </c>
      <c r="B449" s="53" t="s">
        <v>873</v>
      </c>
      <c r="C449" s="31">
        <v>191.51</v>
      </c>
      <c r="D449" s="36">
        <v>191.6</v>
      </c>
      <c r="E449" s="36">
        <v>189.6</v>
      </c>
      <c r="F449" s="36">
        <v>187.69</v>
      </c>
      <c r="G449" s="36">
        <v>185.69</v>
      </c>
      <c r="H449" s="36">
        <v>193.51</v>
      </c>
      <c r="I449" s="36">
        <v>195.51</v>
      </c>
      <c r="J449" s="36">
        <v>197.42</v>
      </c>
      <c r="K449" s="31">
        <v>193.6</v>
      </c>
      <c r="L449" s="31">
        <v>189.69</v>
      </c>
      <c r="M449" s="31">
        <v>11.87224</v>
      </c>
      <c r="N449" s="1"/>
      <c r="O449" s="1"/>
    </row>
    <row r="450" spans="1:15" ht="12.75" customHeight="1">
      <c r="A450" s="33">
        <v>440</v>
      </c>
      <c r="B450" s="53" t="s">
        <v>874</v>
      </c>
      <c r="C450" s="31">
        <v>462.5</v>
      </c>
      <c r="D450" s="36">
        <v>464.61666666666662</v>
      </c>
      <c r="E450" s="36">
        <v>457.88333333333321</v>
      </c>
      <c r="F450" s="36">
        <v>453.26666666666659</v>
      </c>
      <c r="G450" s="36">
        <v>446.53333333333319</v>
      </c>
      <c r="H450" s="36">
        <v>469.23333333333323</v>
      </c>
      <c r="I450" s="36">
        <v>475.9666666666667</v>
      </c>
      <c r="J450" s="36">
        <v>480.58333333333326</v>
      </c>
      <c r="K450" s="31">
        <v>471.35</v>
      </c>
      <c r="L450" s="31">
        <v>460</v>
      </c>
      <c r="M450" s="31">
        <v>2.7185000000000001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926</v>
      </c>
      <c r="D451" s="36">
        <v>923.68333333333339</v>
      </c>
      <c r="E451" s="36">
        <v>912.36666666666679</v>
      </c>
      <c r="F451" s="36">
        <v>898.73333333333335</v>
      </c>
      <c r="G451" s="36">
        <v>887.41666666666674</v>
      </c>
      <c r="H451" s="36">
        <v>937.31666666666683</v>
      </c>
      <c r="I451" s="36">
        <v>948.63333333333344</v>
      </c>
      <c r="J451" s="36">
        <v>962.26666666666688</v>
      </c>
      <c r="K451" s="31">
        <v>935</v>
      </c>
      <c r="L451" s="31">
        <v>910.05</v>
      </c>
      <c r="M451" s="31">
        <v>3.5898599999999998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1052.95</v>
      </c>
      <c r="D452" s="36">
        <v>1049.7</v>
      </c>
      <c r="E452" s="36">
        <v>1044.4000000000001</v>
      </c>
      <c r="F452" s="36">
        <v>1035.8500000000001</v>
      </c>
      <c r="G452" s="36">
        <v>1030.5500000000002</v>
      </c>
      <c r="H452" s="36">
        <v>1058.25</v>
      </c>
      <c r="I452" s="36">
        <v>1063.5499999999997</v>
      </c>
      <c r="J452" s="36">
        <v>1072.0999999999999</v>
      </c>
      <c r="K452" s="31">
        <v>1055</v>
      </c>
      <c r="L452" s="31">
        <v>1041.1500000000001</v>
      </c>
      <c r="M452" s="31">
        <v>3.87913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1871.25</v>
      </c>
      <c r="D453" s="36">
        <v>1873.2666666666664</v>
      </c>
      <c r="E453" s="36">
        <v>1862.8333333333328</v>
      </c>
      <c r="F453" s="36">
        <v>1854.4166666666663</v>
      </c>
      <c r="G453" s="36">
        <v>1843.9833333333327</v>
      </c>
      <c r="H453" s="36">
        <v>1881.6833333333329</v>
      </c>
      <c r="I453" s="36">
        <v>1892.1166666666663</v>
      </c>
      <c r="J453" s="36">
        <v>1900.5333333333331</v>
      </c>
      <c r="K453" s="31">
        <v>1883.7</v>
      </c>
      <c r="L453" s="31">
        <v>1864.85</v>
      </c>
      <c r="M453" s="31">
        <v>1.70949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4490</v>
      </c>
      <c r="D454" s="36">
        <v>4458.2</v>
      </c>
      <c r="E454" s="36">
        <v>4422.1499999999996</v>
      </c>
      <c r="F454" s="36">
        <v>4354.3</v>
      </c>
      <c r="G454" s="36">
        <v>4318.25</v>
      </c>
      <c r="H454" s="36">
        <v>4526.0499999999993</v>
      </c>
      <c r="I454" s="36">
        <v>4562.1000000000004</v>
      </c>
      <c r="J454" s="36">
        <v>4629.9499999999989</v>
      </c>
      <c r="K454" s="31">
        <v>4494.25</v>
      </c>
      <c r="L454" s="31">
        <v>4390.3500000000004</v>
      </c>
      <c r="M454" s="31">
        <v>20.552099999999999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1177.4000000000001</v>
      </c>
      <c r="D455" s="36">
        <v>1182.9833333333333</v>
      </c>
      <c r="E455" s="36">
        <v>1165.9666666666667</v>
      </c>
      <c r="F455" s="36">
        <v>1154.5333333333333</v>
      </c>
      <c r="G455" s="36">
        <v>1137.5166666666667</v>
      </c>
      <c r="H455" s="36">
        <v>1194.4166666666667</v>
      </c>
      <c r="I455" s="36">
        <v>1211.4333333333336</v>
      </c>
      <c r="J455" s="36">
        <v>1222.8666666666668</v>
      </c>
      <c r="K455" s="31">
        <v>1200</v>
      </c>
      <c r="L455" s="31">
        <v>1171.55</v>
      </c>
      <c r="M455" s="31">
        <v>6.8237399999999999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6927.5</v>
      </c>
      <c r="D456" s="36">
        <v>6892.833333333333</v>
      </c>
      <c r="E456" s="36">
        <v>6814.6666666666661</v>
      </c>
      <c r="F456" s="36">
        <v>6701.833333333333</v>
      </c>
      <c r="G456" s="36">
        <v>6623.6666666666661</v>
      </c>
      <c r="H456" s="36">
        <v>7005.6666666666661</v>
      </c>
      <c r="I456" s="36">
        <v>7083.8333333333321</v>
      </c>
      <c r="J456" s="36">
        <v>7196.6666666666661</v>
      </c>
      <c r="K456" s="31">
        <v>6971</v>
      </c>
      <c r="L456" s="31">
        <v>6780</v>
      </c>
      <c r="M456" s="31">
        <v>1.1758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6136.35</v>
      </c>
      <c r="D457" s="36">
        <v>6130.7833333333328</v>
      </c>
      <c r="E457" s="36">
        <v>6030.5666666666657</v>
      </c>
      <c r="F457" s="36">
        <v>5924.7833333333328</v>
      </c>
      <c r="G457" s="36">
        <v>5824.5666666666657</v>
      </c>
      <c r="H457" s="36">
        <v>6236.5666666666657</v>
      </c>
      <c r="I457" s="36">
        <v>6336.7833333333328</v>
      </c>
      <c r="J457" s="36">
        <v>6442.5666666666657</v>
      </c>
      <c r="K457" s="31">
        <v>6231</v>
      </c>
      <c r="L457" s="31">
        <v>6025</v>
      </c>
      <c r="M457" s="31">
        <v>0.29308000000000001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749.05</v>
      </c>
      <c r="D458" s="36">
        <v>750.4</v>
      </c>
      <c r="E458" s="36">
        <v>742.4</v>
      </c>
      <c r="F458" s="36">
        <v>735.75</v>
      </c>
      <c r="G458" s="36">
        <v>727.75</v>
      </c>
      <c r="H458" s="36">
        <v>757.05</v>
      </c>
      <c r="I458" s="36">
        <v>765.05</v>
      </c>
      <c r="J458" s="36">
        <v>771.69999999999993</v>
      </c>
      <c r="K458" s="31">
        <v>758.4</v>
      </c>
      <c r="L458" s="31">
        <v>743.75</v>
      </c>
      <c r="M458" s="31">
        <v>16.532170000000001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1087.7</v>
      </c>
      <c r="D459" s="36">
        <v>1093.2333333333333</v>
      </c>
      <c r="E459" s="36">
        <v>1079.4666666666667</v>
      </c>
      <c r="F459" s="36">
        <v>1071.2333333333333</v>
      </c>
      <c r="G459" s="36">
        <v>1057.4666666666667</v>
      </c>
      <c r="H459" s="36">
        <v>1101.4666666666667</v>
      </c>
      <c r="I459" s="36">
        <v>1115.2333333333336</v>
      </c>
      <c r="J459" s="36">
        <v>1123.4666666666667</v>
      </c>
      <c r="K459" s="31">
        <v>1107</v>
      </c>
      <c r="L459" s="31">
        <v>1085</v>
      </c>
      <c r="M459" s="31">
        <v>69.114410000000007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418.8</v>
      </c>
      <c r="D460" s="36">
        <v>418.25</v>
      </c>
      <c r="E460" s="36">
        <v>415.6</v>
      </c>
      <c r="F460" s="36">
        <v>412.40000000000003</v>
      </c>
      <c r="G460" s="36">
        <v>409.75000000000006</v>
      </c>
      <c r="H460" s="36">
        <v>421.45</v>
      </c>
      <c r="I460" s="36">
        <v>424.09999999999997</v>
      </c>
      <c r="J460" s="36">
        <v>427.29999999999995</v>
      </c>
      <c r="K460" s="31">
        <v>420.9</v>
      </c>
      <c r="L460" s="31">
        <v>415.05</v>
      </c>
      <c r="M460" s="31">
        <v>81.871510000000001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153.96</v>
      </c>
      <c r="D461" s="36">
        <v>152.88333333333333</v>
      </c>
      <c r="E461" s="36">
        <v>151.46666666666664</v>
      </c>
      <c r="F461" s="36">
        <v>148.9733333333333</v>
      </c>
      <c r="G461" s="36">
        <v>147.55666666666662</v>
      </c>
      <c r="H461" s="36">
        <v>155.37666666666667</v>
      </c>
      <c r="I461" s="36">
        <v>156.79333333333335</v>
      </c>
      <c r="J461" s="36">
        <v>159.28666666666669</v>
      </c>
      <c r="K461" s="31">
        <v>154.30000000000001</v>
      </c>
      <c r="L461" s="31">
        <v>150.38999999999999</v>
      </c>
      <c r="M461" s="31">
        <v>628.89769999999999</v>
      </c>
      <c r="N461" s="1"/>
      <c r="O461" s="1"/>
    </row>
    <row r="462" spans="1:15" ht="12.75" customHeight="1">
      <c r="A462" s="33">
        <v>452</v>
      </c>
      <c r="B462" s="53" t="s">
        <v>875</v>
      </c>
      <c r="C462" s="31">
        <v>998.7</v>
      </c>
      <c r="D462" s="36">
        <v>1000.6833333333334</v>
      </c>
      <c r="E462" s="36">
        <v>994.01666666666677</v>
      </c>
      <c r="F462" s="36">
        <v>989.33333333333337</v>
      </c>
      <c r="G462" s="36">
        <v>982.66666666666674</v>
      </c>
      <c r="H462" s="36">
        <v>1005.3666666666668</v>
      </c>
      <c r="I462" s="36">
        <v>1012.0333333333333</v>
      </c>
      <c r="J462" s="36">
        <v>1016.7166666666668</v>
      </c>
      <c r="K462" s="31">
        <v>1007.35</v>
      </c>
      <c r="L462" s="31">
        <v>996</v>
      </c>
      <c r="M462" s="31">
        <v>3.4429500000000002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93.27</v>
      </c>
      <c r="D463" s="36">
        <v>92.163333333333341</v>
      </c>
      <c r="E463" s="36">
        <v>90.106666666666683</v>
      </c>
      <c r="F463" s="36">
        <v>86.943333333333342</v>
      </c>
      <c r="G463" s="36">
        <v>84.886666666666684</v>
      </c>
      <c r="H463" s="36">
        <v>95.326666666666682</v>
      </c>
      <c r="I463" s="36">
        <v>97.383333333333326</v>
      </c>
      <c r="J463" s="36">
        <v>100.54666666666668</v>
      </c>
      <c r="K463" s="31">
        <v>94.22</v>
      </c>
      <c r="L463" s="31">
        <v>89</v>
      </c>
      <c r="M463" s="31">
        <v>143.53588999999999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1594.65</v>
      </c>
      <c r="D464" s="36">
        <v>1591.0666666666668</v>
      </c>
      <c r="E464" s="36">
        <v>1579.4333333333336</v>
      </c>
      <c r="F464" s="36">
        <v>1564.2166666666667</v>
      </c>
      <c r="G464" s="36">
        <v>1552.5833333333335</v>
      </c>
      <c r="H464" s="36">
        <v>1606.2833333333338</v>
      </c>
      <c r="I464" s="36">
        <v>1617.916666666667</v>
      </c>
      <c r="J464" s="36">
        <v>1633.1333333333339</v>
      </c>
      <c r="K464" s="31">
        <v>1602.7</v>
      </c>
      <c r="L464" s="31">
        <v>1575.85</v>
      </c>
      <c r="M464" s="31">
        <v>16.405069999999998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1224.3</v>
      </c>
      <c r="D465" s="36">
        <v>1223.95</v>
      </c>
      <c r="E465" s="36">
        <v>1212.45</v>
      </c>
      <c r="F465" s="36">
        <v>1200.5999999999999</v>
      </c>
      <c r="G465" s="36">
        <v>1189.0999999999999</v>
      </c>
      <c r="H465" s="36">
        <v>1235.8000000000002</v>
      </c>
      <c r="I465" s="36">
        <v>1247.3000000000002</v>
      </c>
      <c r="J465" s="36">
        <v>1259.1500000000003</v>
      </c>
      <c r="K465" s="31">
        <v>1235.45</v>
      </c>
      <c r="L465" s="31">
        <v>1212.0999999999999</v>
      </c>
      <c r="M465" s="31">
        <v>1.7270000000000001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251.95</v>
      </c>
      <c r="D466" s="36">
        <v>248.38333333333335</v>
      </c>
      <c r="E466" s="36">
        <v>243.1166666666667</v>
      </c>
      <c r="F466" s="36">
        <v>234.28333333333336</v>
      </c>
      <c r="G466" s="36">
        <v>229.01666666666671</v>
      </c>
      <c r="H466" s="36">
        <v>257.2166666666667</v>
      </c>
      <c r="I466" s="36">
        <v>262.48333333333335</v>
      </c>
      <c r="J466" s="36">
        <v>271.31666666666672</v>
      </c>
      <c r="K466" s="31">
        <v>253.65</v>
      </c>
      <c r="L466" s="31">
        <v>239.55</v>
      </c>
      <c r="M466" s="31">
        <v>36.460990000000002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812.95</v>
      </c>
      <c r="D467" s="36">
        <v>816.01666666666677</v>
      </c>
      <c r="E467" s="36">
        <v>803.43333333333351</v>
      </c>
      <c r="F467" s="36">
        <v>793.91666666666674</v>
      </c>
      <c r="G467" s="36">
        <v>781.33333333333348</v>
      </c>
      <c r="H467" s="36">
        <v>825.53333333333353</v>
      </c>
      <c r="I467" s="36">
        <v>838.11666666666679</v>
      </c>
      <c r="J467" s="36">
        <v>847.63333333333355</v>
      </c>
      <c r="K467" s="31">
        <v>828.6</v>
      </c>
      <c r="L467" s="31">
        <v>806.5</v>
      </c>
      <c r="M467" s="31">
        <v>9.2941900000000004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4314</v>
      </c>
      <c r="D468" s="36">
        <v>4350.55</v>
      </c>
      <c r="E468" s="36">
        <v>4252.25</v>
      </c>
      <c r="F468" s="36">
        <v>4190.5</v>
      </c>
      <c r="G468" s="36">
        <v>4092.2</v>
      </c>
      <c r="H468" s="36">
        <v>4412.3</v>
      </c>
      <c r="I468" s="36">
        <v>4510.6000000000013</v>
      </c>
      <c r="J468" s="36">
        <v>4572.3500000000004</v>
      </c>
      <c r="K468" s="31">
        <v>4448.8500000000004</v>
      </c>
      <c r="L468" s="31">
        <v>4288.8</v>
      </c>
      <c r="M468" s="31">
        <v>0.61509999999999998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3625.6</v>
      </c>
      <c r="D469" s="36">
        <v>3656.9333333333329</v>
      </c>
      <c r="E469" s="36">
        <v>3584.1166666666659</v>
      </c>
      <c r="F469" s="36">
        <v>3542.6333333333328</v>
      </c>
      <c r="G469" s="36">
        <v>3469.8166666666657</v>
      </c>
      <c r="H469" s="36">
        <v>3698.4166666666661</v>
      </c>
      <c r="I469" s="36">
        <v>3771.2333333333327</v>
      </c>
      <c r="J469" s="36">
        <v>3812.7166666666662</v>
      </c>
      <c r="K469" s="31">
        <v>3729.75</v>
      </c>
      <c r="L469" s="31">
        <v>3615.45</v>
      </c>
      <c r="M469" s="31">
        <v>1.3832800000000001</v>
      </c>
      <c r="N469" s="1"/>
      <c r="O469" s="1"/>
    </row>
    <row r="470" spans="1:15" ht="12.75" customHeight="1">
      <c r="A470" s="33">
        <v>460</v>
      </c>
      <c r="B470" s="53" t="s">
        <v>876</v>
      </c>
      <c r="C470" s="31">
        <v>1475.1</v>
      </c>
      <c r="D470" s="36">
        <v>1471.3</v>
      </c>
      <c r="E470" s="36">
        <v>1453.8999999999999</v>
      </c>
      <c r="F470" s="36">
        <v>1432.6999999999998</v>
      </c>
      <c r="G470" s="36">
        <v>1415.2999999999997</v>
      </c>
      <c r="H470" s="36">
        <v>1492.5</v>
      </c>
      <c r="I470" s="36">
        <v>1509.9</v>
      </c>
      <c r="J470" s="36">
        <v>1531.1000000000001</v>
      </c>
      <c r="K470" s="31">
        <v>1488.7</v>
      </c>
      <c r="L470" s="31">
        <v>1450.1</v>
      </c>
      <c r="M470" s="31">
        <v>11.662330000000001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3464.85</v>
      </c>
      <c r="D471" s="36">
        <v>3468.4166666666665</v>
      </c>
      <c r="E471" s="36">
        <v>3432.6333333333332</v>
      </c>
      <c r="F471" s="36">
        <v>3400.4166666666665</v>
      </c>
      <c r="G471" s="36">
        <v>3364.6333333333332</v>
      </c>
      <c r="H471" s="36">
        <v>3500.6333333333332</v>
      </c>
      <c r="I471" s="36">
        <v>3536.416666666667</v>
      </c>
      <c r="J471" s="36">
        <v>3568.6333333333332</v>
      </c>
      <c r="K471" s="31">
        <v>3504.2</v>
      </c>
      <c r="L471" s="31">
        <v>3436.2</v>
      </c>
      <c r="M471" s="31">
        <v>11.35205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3349.35</v>
      </c>
      <c r="D472" s="36">
        <v>3349.1166666666663</v>
      </c>
      <c r="E472" s="36">
        <v>3328.2833333333328</v>
      </c>
      <c r="F472" s="36">
        <v>3307.2166666666667</v>
      </c>
      <c r="G472" s="36">
        <v>3286.3833333333332</v>
      </c>
      <c r="H472" s="36">
        <v>3370.1833333333325</v>
      </c>
      <c r="I472" s="36">
        <v>3391.0166666666655</v>
      </c>
      <c r="J472" s="36">
        <v>3412.0833333333321</v>
      </c>
      <c r="K472" s="31">
        <v>3369.95</v>
      </c>
      <c r="L472" s="31">
        <v>3328.05</v>
      </c>
      <c r="M472" s="31">
        <v>0.82203999999999999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1672.8</v>
      </c>
      <c r="D473" s="36">
        <v>1686.5</v>
      </c>
      <c r="E473" s="36">
        <v>1643.3</v>
      </c>
      <c r="F473" s="36">
        <v>1613.8</v>
      </c>
      <c r="G473" s="36">
        <v>1570.6</v>
      </c>
      <c r="H473" s="36">
        <v>1716</v>
      </c>
      <c r="I473" s="36">
        <v>1759.1999999999998</v>
      </c>
      <c r="J473" s="36">
        <v>1788.7</v>
      </c>
      <c r="K473" s="31">
        <v>1729.7</v>
      </c>
      <c r="L473" s="31">
        <v>1657</v>
      </c>
      <c r="M473" s="31">
        <v>4.8328300000000004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6689.9</v>
      </c>
      <c r="D474" s="36">
        <v>6654.0666666666666</v>
      </c>
      <c r="E474" s="36">
        <v>6558.1333333333332</v>
      </c>
      <c r="F474" s="36">
        <v>6426.3666666666668</v>
      </c>
      <c r="G474" s="36">
        <v>6330.4333333333334</v>
      </c>
      <c r="H474" s="36">
        <v>6785.833333333333</v>
      </c>
      <c r="I474" s="36">
        <v>6881.7666666666655</v>
      </c>
      <c r="J474" s="36">
        <v>7013.5333333333328</v>
      </c>
      <c r="K474" s="31">
        <v>6750</v>
      </c>
      <c r="L474" s="31">
        <v>6522.3</v>
      </c>
      <c r="M474" s="31">
        <v>18.278500000000001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37.18</v>
      </c>
      <c r="D475" s="36">
        <v>37.236666666666672</v>
      </c>
      <c r="E475" s="36">
        <v>37.033333333333346</v>
      </c>
      <c r="F475" s="36">
        <v>36.886666666666677</v>
      </c>
      <c r="G475" s="36">
        <v>36.683333333333351</v>
      </c>
      <c r="H475" s="36">
        <v>37.38333333333334</v>
      </c>
      <c r="I475" s="36">
        <v>37.586666666666673</v>
      </c>
      <c r="J475" s="36">
        <v>37.733333333333334</v>
      </c>
      <c r="K475" s="31">
        <v>37.44</v>
      </c>
      <c r="L475" s="31">
        <v>37.090000000000003</v>
      </c>
      <c r="M475" s="31">
        <v>52.959040000000002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465.25</v>
      </c>
      <c r="D476" s="36">
        <v>454.34999999999997</v>
      </c>
      <c r="E476" s="36">
        <v>426.69999999999993</v>
      </c>
      <c r="F476" s="36">
        <v>388.15</v>
      </c>
      <c r="G476" s="36">
        <v>360.49999999999994</v>
      </c>
      <c r="H476" s="36">
        <v>492.89999999999992</v>
      </c>
      <c r="I476" s="36">
        <v>520.54999999999995</v>
      </c>
      <c r="J476" s="36">
        <v>559.09999999999991</v>
      </c>
      <c r="K476" s="31">
        <v>482</v>
      </c>
      <c r="L476" s="31">
        <v>415.8</v>
      </c>
      <c r="M476" s="31">
        <v>85.685360000000003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789.85</v>
      </c>
      <c r="D477" s="36">
        <v>795.58333333333337</v>
      </c>
      <c r="E477" s="36">
        <v>776.26666666666677</v>
      </c>
      <c r="F477" s="36">
        <v>762.68333333333339</v>
      </c>
      <c r="G477" s="36">
        <v>743.36666666666679</v>
      </c>
      <c r="H477" s="36">
        <v>809.16666666666674</v>
      </c>
      <c r="I477" s="36">
        <v>828.48333333333335</v>
      </c>
      <c r="J477" s="31">
        <v>842.06666666666672</v>
      </c>
      <c r="K477" s="31">
        <v>814.9</v>
      </c>
      <c r="L477" s="31">
        <v>782</v>
      </c>
      <c r="M477" s="53">
        <v>7.6373800000000003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3983.8</v>
      </c>
      <c r="D478" s="36">
        <v>4002.8166666666671</v>
      </c>
      <c r="E478" s="36">
        <v>3945.983333333334</v>
      </c>
      <c r="F478" s="36">
        <v>3908.166666666667</v>
      </c>
      <c r="G478" s="36">
        <v>3851.3333333333339</v>
      </c>
      <c r="H478" s="36">
        <v>4040.6333333333341</v>
      </c>
      <c r="I478" s="36">
        <v>4097.4666666666672</v>
      </c>
      <c r="J478" s="31">
        <v>4135.2833333333347</v>
      </c>
      <c r="K478" s="31">
        <v>4059.65</v>
      </c>
      <c r="L478" s="31">
        <v>3965</v>
      </c>
      <c r="M478" s="53">
        <v>0.95472999999999997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51.95</v>
      </c>
      <c r="D479" s="36">
        <v>51.79666666666666</v>
      </c>
      <c r="E479" s="36">
        <v>51.34333333333332</v>
      </c>
      <c r="F479" s="36">
        <v>50.736666666666657</v>
      </c>
      <c r="G479" s="36">
        <v>50.283333333333317</v>
      </c>
      <c r="H479" s="36">
        <v>52.403333333333322</v>
      </c>
      <c r="I479" s="36">
        <v>52.856666666666655</v>
      </c>
      <c r="J479" s="36">
        <v>53.463333333333324</v>
      </c>
      <c r="K479" s="31">
        <v>52.25</v>
      </c>
      <c r="L479" s="31">
        <v>51.19</v>
      </c>
      <c r="M479" s="31">
        <v>56.090420000000002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1173.9000000000001</v>
      </c>
      <c r="D480" s="36">
        <v>1169.1500000000001</v>
      </c>
      <c r="E480" s="36">
        <v>1156.4000000000001</v>
      </c>
      <c r="F480" s="36">
        <v>1138.9000000000001</v>
      </c>
      <c r="G480" s="36">
        <v>1126.1500000000001</v>
      </c>
      <c r="H480" s="36">
        <v>1186.6500000000001</v>
      </c>
      <c r="I480" s="36">
        <v>1199.4000000000001</v>
      </c>
      <c r="J480" s="31">
        <v>1216.9000000000001</v>
      </c>
      <c r="K480" s="31">
        <v>1181.9000000000001</v>
      </c>
      <c r="L480" s="31">
        <v>1151.6500000000001</v>
      </c>
      <c r="M480" s="53">
        <v>9.0976099999999995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560.6</v>
      </c>
      <c r="D481" s="36">
        <v>558.6</v>
      </c>
      <c r="E481" s="36">
        <v>553.65000000000009</v>
      </c>
      <c r="F481" s="36">
        <v>546.70000000000005</v>
      </c>
      <c r="G481" s="36">
        <v>541.75000000000011</v>
      </c>
      <c r="H481" s="36">
        <v>565.55000000000007</v>
      </c>
      <c r="I481" s="36">
        <v>570.50000000000011</v>
      </c>
      <c r="J481" s="36">
        <v>577.45000000000005</v>
      </c>
      <c r="K481" s="31">
        <v>563.54999999999995</v>
      </c>
      <c r="L481" s="31">
        <v>551.65</v>
      </c>
      <c r="M481" s="31">
        <v>24.124310000000001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1058.45</v>
      </c>
      <c r="D482" s="36">
        <v>1055.2166666666665</v>
      </c>
      <c r="E482" s="36">
        <v>1046.4333333333329</v>
      </c>
      <c r="F482" s="36">
        <v>1034.4166666666665</v>
      </c>
      <c r="G482" s="36">
        <v>1025.633333333333</v>
      </c>
      <c r="H482" s="36">
        <v>1067.2333333333329</v>
      </c>
      <c r="I482" s="36">
        <v>1076.0166666666662</v>
      </c>
      <c r="J482" s="36">
        <v>1088.0333333333328</v>
      </c>
      <c r="K482" s="31">
        <v>1064</v>
      </c>
      <c r="L482" s="31">
        <v>1043.2</v>
      </c>
      <c r="M482" s="31">
        <v>1.0290900000000001</v>
      </c>
      <c r="N482" s="1"/>
      <c r="O482" s="1"/>
    </row>
    <row r="483" spans="1:15" ht="12.75" customHeight="1">
      <c r="A483" s="33">
        <v>473</v>
      </c>
      <c r="B483" s="31" t="s">
        <v>832</v>
      </c>
      <c r="C483" s="31">
        <v>41.29</v>
      </c>
      <c r="D483" s="36">
        <v>41.77</v>
      </c>
      <c r="E483" s="36">
        <v>40.520000000000003</v>
      </c>
      <c r="F483" s="36">
        <v>39.75</v>
      </c>
      <c r="G483" s="36">
        <v>38.5</v>
      </c>
      <c r="H483" s="36">
        <v>42.540000000000006</v>
      </c>
      <c r="I483" s="36">
        <v>43.790000000000006</v>
      </c>
      <c r="J483" s="36">
        <v>44.560000000000009</v>
      </c>
      <c r="K483" s="31">
        <v>43.02</v>
      </c>
      <c r="L483" s="31">
        <v>41</v>
      </c>
      <c r="M483" s="31">
        <v>409.31029999999998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11315.35</v>
      </c>
      <c r="D484" s="36">
        <v>11351.733333333332</v>
      </c>
      <c r="E484" s="36">
        <v>11235.366666666663</v>
      </c>
      <c r="F484" s="36">
        <v>11155.383333333331</v>
      </c>
      <c r="G484" s="36">
        <v>11039.016666666663</v>
      </c>
      <c r="H484" s="36">
        <v>11431.716666666664</v>
      </c>
      <c r="I484" s="36">
        <v>11548.083333333332</v>
      </c>
      <c r="J484" s="36">
        <v>11628.066666666664</v>
      </c>
      <c r="K484" s="31">
        <v>11468.1</v>
      </c>
      <c r="L484" s="31">
        <v>11271.75</v>
      </c>
      <c r="M484" s="31">
        <v>2.4426399999999999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120.19</v>
      </c>
      <c r="D485" s="36">
        <v>119.86333333333333</v>
      </c>
      <c r="E485" s="36">
        <v>118.53666666666666</v>
      </c>
      <c r="F485" s="36">
        <v>116.88333333333333</v>
      </c>
      <c r="G485" s="36">
        <v>115.55666666666666</v>
      </c>
      <c r="H485" s="36">
        <v>121.51666666666667</v>
      </c>
      <c r="I485" s="36">
        <v>122.84333333333335</v>
      </c>
      <c r="J485" s="36">
        <v>124.49666666666667</v>
      </c>
      <c r="K485" s="31">
        <v>121.19</v>
      </c>
      <c r="L485" s="31">
        <v>118.21</v>
      </c>
      <c r="M485" s="31">
        <v>87.383030000000005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1988.5</v>
      </c>
      <c r="D486" s="36">
        <v>1993.5</v>
      </c>
      <c r="E486" s="36">
        <v>1960</v>
      </c>
      <c r="F486" s="36">
        <v>1931.5</v>
      </c>
      <c r="G486" s="36">
        <v>1898</v>
      </c>
      <c r="H486" s="36">
        <v>2022</v>
      </c>
      <c r="I486" s="36">
        <v>2055.5</v>
      </c>
      <c r="J486" s="36">
        <v>2084</v>
      </c>
      <c r="K486" s="31">
        <v>2027</v>
      </c>
      <c r="L486" s="31">
        <v>1965</v>
      </c>
      <c r="M486" s="31">
        <v>6.8315000000000001</v>
      </c>
      <c r="N486" s="1"/>
      <c r="O486" s="1"/>
    </row>
    <row r="487" spans="1:15" ht="12.75" customHeight="1">
      <c r="A487" s="33">
        <v>477</v>
      </c>
      <c r="B487" s="53" t="s">
        <v>881</v>
      </c>
      <c r="C487" s="31">
        <v>1402.9</v>
      </c>
      <c r="D487" s="36">
        <v>1408.5</v>
      </c>
      <c r="E487" s="36">
        <v>1393.25</v>
      </c>
      <c r="F487" s="36">
        <v>1383.6</v>
      </c>
      <c r="G487" s="36">
        <v>1368.35</v>
      </c>
      <c r="H487" s="36">
        <v>1418.15</v>
      </c>
      <c r="I487" s="36">
        <v>1433.4</v>
      </c>
      <c r="J487" s="36">
        <v>1443.0500000000002</v>
      </c>
      <c r="K487" s="31">
        <v>1423.75</v>
      </c>
      <c r="L487" s="31">
        <v>1398.85</v>
      </c>
      <c r="M487" s="31">
        <v>8.2842300000000009</v>
      </c>
      <c r="N487" s="1"/>
      <c r="O487" s="1"/>
    </row>
    <row r="488" spans="1:15" ht="12.75" customHeight="1">
      <c r="A488" s="33">
        <v>478</v>
      </c>
      <c r="B488" s="53" t="s">
        <v>833</v>
      </c>
      <c r="C488" s="36">
        <v>319.39999999999998</v>
      </c>
      <c r="D488" s="36">
        <v>321.96666666666664</v>
      </c>
      <c r="E488" s="36">
        <v>315.43333333333328</v>
      </c>
      <c r="F488" s="36">
        <v>311.46666666666664</v>
      </c>
      <c r="G488" s="36">
        <v>304.93333333333328</v>
      </c>
      <c r="H488" s="36">
        <v>325.93333333333328</v>
      </c>
      <c r="I488" s="36">
        <v>332.4666666666667</v>
      </c>
      <c r="J488" s="36">
        <v>336.43333333333328</v>
      </c>
      <c r="K488" s="31">
        <v>328.5</v>
      </c>
      <c r="L488" s="31">
        <v>318</v>
      </c>
      <c r="M488" s="31">
        <v>17.934249999999999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483.55</v>
      </c>
      <c r="D489" s="36">
        <v>496.95</v>
      </c>
      <c r="E489" s="36">
        <v>468</v>
      </c>
      <c r="F489" s="36">
        <v>452.45</v>
      </c>
      <c r="G489" s="36">
        <v>423.5</v>
      </c>
      <c r="H489" s="36">
        <v>512.5</v>
      </c>
      <c r="I489" s="36">
        <v>541.44999999999993</v>
      </c>
      <c r="J489" s="36">
        <v>557</v>
      </c>
      <c r="K489" s="31">
        <v>525.9</v>
      </c>
      <c r="L489" s="31">
        <v>481.4</v>
      </c>
      <c r="M489" s="31">
        <v>32.667310000000001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450.4</v>
      </c>
      <c r="D490" s="36">
        <v>446.86666666666662</v>
      </c>
      <c r="E490" s="36">
        <v>441.53333333333325</v>
      </c>
      <c r="F490" s="36">
        <v>432.66666666666663</v>
      </c>
      <c r="G490" s="36">
        <v>427.33333333333326</v>
      </c>
      <c r="H490" s="36">
        <v>455.73333333333323</v>
      </c>
      <c r="I490" s="36">
        <v>461.06666666666661</v>
      </c>
      <c r="J490" s="36">
        <v>469.93333333333322</v>
      </c>
      <c r="K490" s="31">
        <v>452.2</v>
      </c>
      <c r="L490" s="31">
        <v>438</v>
      </c>
      <c r="M490" s="31">
        <v>2.7151800000000001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303.10000000000002</v>
      </c>
      <c r="D491" s="36">
        <v>306.48333333333335</v>
      </c>
      <c r="E491" s="36">
        <v>296.06666666666672</v>
      </c>
      <c r="F491" s="36">
        <v>289.03333333333336</v>
      </c>
      <c r="G491" s="36">
        <v>278.61666666666673</v>
      </c>
      <c r="H491" s="36">
        <v>313.51666666666671</v>
      </c>
      <c r="I491" s="36">
        <v>323.93333333333334</v>
      </c>
      <c r="J491" s="36">
        <v>330.9666666666667</v>
      </c>
      <c r="K491" s="31">
        <v>316.89999999999998</v>
      </c>
      <c r="L491" s="31">
        <v>299.45</v>
      </c>
      <c r="M491" s="31">
        <v>18.364129999999999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490.5</v>
      </c>
      <c r="D492" s="36">
        <v>493.4666666666667</v>
      </c>
      <c r="E492" s="36">
        <v>483.58333333333337</v>
      </c>
      <c r="F492" s="36">
        <v>476.66666666666669</v>
      </c>
      <c r="G492" s="36">
        <v>466.78333333333336</v>
      </c>
      <c r="H492" s="36">
        <v>500.38333333333338</v>
      </c>
      <c r="I492" s="36">
        <v>510.26666666666671</v>
      </c>
      <c r="J492" s="36">
        <v>517.18333333333339</v>
      </c>
      <c r="K492" s="31">
        <v>503.35</v>
      </c>
      <c r="L492" s="31">
        <v>486.55</v>
      </c>
      <c r="M492" s="31">
        <v>1.9367799999999999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538.70000000000005</v>
      </c>
      <c r="D493" s="36">
        <v>538.61666666666667</v>
      </c>
      <c r="E493" s="36">
        <v>532.2833333333333</v>
      </c>
      <c r="F493" s="36">
        <v>525.86666666666667</v>
      </c>
      <c r="G493" s="36">
        <v>519.5333333333333</v>
      </c>
      <c r="H493" s="36">
        <v>545.0333333333333</v>
      </c>
      <c r="I493" s="36">
        <v>551.36666666666656</v>
      </c>
      <c r="J493" s="36">
        <v>557.7833333333333</v>
      </c>
      <c r="K493" s="31">
        <v>544.95000000000005</v>
      </c>
      <c r="L493" s="31">
        <v>532.20000000000005</v>
      </c>
      <c r="M493" s="31">
        <v>1.7800400000000001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1508.4</v>
      </c>
      <c r="D494" s="36">
        <v>1480.7833333333335</v>
      </c>
      <c r="E494" s="36">
        <v>1445.5666666666671</v>
      </c>
      <c r="F494" s="36">
        <v>1382.7333333333336</v>
      </c>
      <c r="G494" s="36">
        <v>1347.5166666666671</v>
      </c>
      <c r="H494" s="36">
        <v>1543.616666666667</v>
      </c>
      <c r="I494" s="36">
        <v>1578.8333333333337</v>
      </c>
      <c r="J494" s="36">
        <v>1641.666666666667</v>
      </c>
      <c r="K494" s="31">
        <v>1516</v>
      </c>
      <c r="L494" s="31">
        <v>1417.95</v>
      </c>
      <c r="M494" s="31">
        <v>40.753999999999998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1141.4000000000001</v>
      </c>
      <c r="D495" s="36">
        <v>1136.8833333333334</v>
      </c>
      <c r="E495" s="36">
        <v>1126.0166666666669</v>
      </c>
      <c r="F495" s="36">
        <v>1110.6333333333334</v>
      </c>
      <c r="G495" s="36">
        <v>1099.7666666666669</v>
      </c>
      <c r="H495" s="36">
        <v>1152.2666666666669</v>
      </c>
      <c r="I495" s="36">
        <v>1163.1333333333332</v>
      </c>
      <c r="J495" s="36">
        <v>1178.5166666666669</v>
      </c>
      <c r="K495" s="31">
        <v>1147.75</v>
      </c>
      <c r="L495" s="31">
        <v>1121.5</v>
      </c>
      <c r="M495" s="31">
        <v>0.69091000000000002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442.75</v>
      </c>
      <c r="D496" s="36">
        <v>438.8</v>
      </c>
      <c r="E496" s="36">
        <v>433.20000000000005</v>
      </c>
      <c r="F496" s="36">
        <v>423.65000000000003</v>
      </c>
      <c r="G496" s="36">
        <v>418.05000000000007</v>
      </c>
      <c r="H496" s="36">
        <v>448.35</v>
      </c>
      <c r="I496" s="36">
        <v>453.95000000000005</v>
      </c>
      <c r="J496" s="36">
        <v>463.5</v>
      </c>
      <c r="K496" s="31">
        <v>444.4</v>
      </c>
      <c r="L496" s="31">
        <v>429.25</v>
      </c>
      <c r="M496" s="31">
        <v>109.2298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830.6</v>
      </c>
      <c r="D497" s="36">
        <v>825.98333333333323</v>
      </c>
      <c r="E497" s="36">
        <v>815.96666666666647</v>
      </c>
      <c r="F497" s="36">
        <v>801.33333333333326</v>
      </c>
      <c r="G497" s="36">
        <v>791.31666666666649</v>
      </c>
      <c r="H497" s="36">
        <v>840.61666666666645</v>
      </c>
      <c r="I497" s="36">
        <v>850.6333333333331</v>
      </c>
      <c r="J497" s="36">
        <v>865.26666666666642</v>
      </c>
      <c r="K497" s="31">
        <v>836</v>
      </c>
      <c r="L497" s="31">
        <v>811.35</v>
      </c>
      <c r="M497" s="31">
        <v>3.41622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15.95</v>
      </c>
      <c r="D498" s="36">
        <v>15.903333333333334</v>
      </c>
      <c r="E498" s="36">
        <v>15.766666666666669</v>
      </c>
      <c r="F498" s="36">
        <v>15.583333333333336</v>
      </c>
      <c r="G498" s="36">
        <v>15.446666666666671</v>
      </c>
      <c r="H498" s="36">
        <v>16.086666666666666</v>
      </c>
      <c r="I498" s="36">
        <v>16.223333333333336</v>
      </c>
      <c r="J498" s="36">
        <v>16.406666666666666</v>
      </c>
      <c r="K498" s="31">
        <v>16.04</v>
      </c>
      <c r="L498" s="31">
        <v>15.72</v>
      </c>
      <c r="M498" s="31">
        <v>2652.6460200000001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1607.7</v>
      </c>
      <c r="D499" s="36">
        <v>1589.1499999999999</v>
      </c>
      <c r="E499" s="36">
        <v>1566.5999999999997</v>
      </c>
      <c r="F499" s="36">
        <v>1525.4999999999998</v>
      </c>
      <c r="G499" s="36">
        <v>1502.9499999999996</v>
      </c>
      <c r="H499" s="36">
        <v>1630.2499999999998</v>
      </c>
      <c r="I499" s="36">
        <v>1652.8</v>
      </c>
      <c r="J499" s="31">
        <v>1693.8999999999999</v>
      </c>
      <c r="K499" s="31">
        <v>1611.7</v>
      </c>
      <c r="L499" s="31">
        <v>1548.05</v>
      </c>
      <c r="M499" s="53">
        <v>52.513060000000003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717.85</v>
      </c>
      <c r="D500" s="36">
        <v>718.4666666666667</v>
      </c>
      <c r="E500" s="36">
        <v>704.38333333333344</v>
      </c>
      <c r="F500" s="36">
        <v>690.91666666666674</v>
      </c>
      <c r="G500" s="36">
        <v>676.83333333333348</v>
      </c>
      <c r="H500" s="36">
        <v>731.93333333333339</v>
      </c>
      <c r="I500" s="36">
        <v>746.01666666666665</v>
      </c>
      <c r="J500" s="31">
        <v>759.48333333333335</v>
      </c>
      <c r="K500" s="31">
        <v>732.55</v>
      </c>
      <c r="L500" s="31">
        <v>705</v>
      </c>
      <c r="M500" s="53">
        <v>21.053799999999999</v>
      </c>
      <c r="N500" s="1"/>
      <c r="O500" s="1"/>
    </row>
    <row r="501" spans="1:15" ht="12.75" customHeight="1">
      <c r="A501" s="33">
        <v>491</v>
      </c>
      <c r="B501" s="53" t="s">
        <v>834</v>
      </c>
      <c r="C501" s="53">
        <v>182.65</v>
      </c>
      <c r="D501" s="36">
        <v>180.97000000000003</v>
      </c>
      <c r="E501" s="36">
        <v>177.24000000000007</v>
      </c>
      <c r="F501" s="36">
        <v>171.83000000000004</v>
      </c>
      <c r="G501" s="36">
        <v>168.10000000000008</v>
      </c>
      <c r="H501" s="36">
        <v>186.38000000000005</v>
      </c>
      <c r="I501" s="36">
        <v>190.11</v>
      </c>
      <c r="J501" s="36">
        <v>195.52000000000004</v>
      </c>
      <c r="K501" s="31">
        <v>184.7</v>
      </c>
      <c r="L501" s="31">
        <v>175.56</v>
      </c>
      <c r="M501" s="31">
        <v>33.841790000000003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805.65</v>
      </c>
      <c r="D502" s="36">
        <v>802.31666666666661</v>
      </c>
      <c r="E502" s="36">
        <v>797.33333333333326</v>
      </c>
      <c r="F502" s="36">
        <v>789.01666666666665</v>
      </c>
      <c r="G502" s="36">
        <v>784.0333333333333</v>
      </c>
      <c r="H502" s="36">
        <v>810.63333333333321</v>
      </c>
      <c r="I502" s="36">
        <v>815.61666666666656</v>
      </c>
      <c r="J502" s="36">
        <v>823.93333333333317</v>
      </c>
      <c r="K502" s="31">
        <v>807.3</v>
      </c>
      <c r="L502" s="31">
        <v>794</v>
      </c>
      <c r="M502" s="31">
        <v>0.50327999999999995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2100.4499999999998</v>
      </c>
      <c r="D503" s="36">
        <v>2096.2666666666669</v>
      </c>
      <c r="E503" s="36">
        <v>2085.4833333333336</v>
      </c>
      <c r="F503" s="36">
        <v>2070.5166666666669</v>
      </c>
      <c r="G503" s="36">
        <v>2059.7333333333336</v>
      </c>
      <c r="H503" s="36">
        <v>2111.2333333333336</v>
      </c>
      <c r="I503" s="36">
        <v>2122.0166666666673</v>
      </c>
      <c r="J503" s="31">
        <v>2136.9833333333336</v>
      </c>
      <c r="K503" s="31">
        <v>2107.0500000000002</v>
      </c>
      <c r="L503" s="31">
        <v>2081.3000000000002</v>
      </c>
      <c r="M503" s="53">
        <v>0.317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519.75</v>
      </c>
      <c r="D504" s="36">
        <v>518.88333333333333</v>
      </c>
      <c r="E504" s="36">
        <v>514.56666666666661</v>
      </c>
      <c r="F504" s="36">
        <v>509.38333333333333</v>
      </c>
      <c r="G504" s="36">
        <v>505.06666666666661</v>
      </c>
      <c r="H504" s="36">
        <v>524.06666666666661</v>
      </c>
      <c r="I504" s="36">
        <v>528.38333333333344</v>
      </c>
      <c r="J504" s="36">
        <v>533.56666666666661</v>
      </c>
      <c r="K504" s="31">
        <v>523.20000000000005</v>
      </c>
      <c r="L504" s="31">
        <v>513.70000000000005</v>
      </c>
      <c r="M504" s="31">
        <v>57.332810000000002</v>
      </c>
      <c r="N504" s="1"/>
      <c r="O504" s="1"/>
    </row>
    <row r="505" spans="1:15" ht="12.75" customHeight="1">
      <c r="A505" s="33">
        <v>495</v>
      </c>
      <c r="B505" s="192" t="s">
        <v>299</v>
      </c>
      <c r="C505" s="192">
        <v>24.45</v>
      </c>
      <c r="D505" s="193">
        <v>24.546666666666667</v>
      </c>
      <c r="E505" s="193">
        <v>24.153333333333332</v>
      </c>
      <c r="F505" s="193">
        <v>23.856666666666666</v>
      </c>
      <c r="G505" s="193">
        <v>23.463333333333331</v>
      </c>
      <c r="H505" s="193">
        <v>24.843333333333334</v>
      </c>
      <c r="I505" s="193">
        <v>25.236666666666665</v>
      </c>
      <c r="J505" s="193">
        <v>25.533333333333335</v>
      </c>
      <c r="K505" s="194">
        <v>24.94</v>
      </c>
      <c r="L505" s="194">
        <v>24.25</v>
      </c>
      <c r="M505" s="194">
        <v>1311.0242599999999</v>
      </c>
      <c r="N505" s="1"/>
      <c r="O505" s="1"/>
    </row>
    <row r="506" spans="1:15" ht="12.75" customHeight="1">
      <c r="A506" s="33">
        <v>496</v>
      </c>
      <c r="B506" s="266" t="s">
        <v>515</v>
      </c>
      <c r="C506" s="266">
        <v>15962.55</v>
      </c>
      <c r="D506" s="267">
        <v>15908.15</v>
      </c>
      <c r="E506" s="267">
        <v>15679.4</v>
      </c>
      <c r="F506" s="267">
        <v>15396.25</v>
      </c>
      <c r="G506" s="267">
        <v>15167.5</v>
      </c>
      <c r="H506" s="267">
        <v>16191.3</v>
      </c>
      <c r="I506" s="267">
        <v>16420.05</v>
      </c>
      <c r="J506" s="267">
        <v>16703.199999999997</v>
      </c>
      <c r="K506" s="268">
        <v>16136.9</v>
      </c>
      <c r="L506" s="268">
        <v>15625</v>
      </c>
      <c r="M506" s="268">
        <v>0.10358000000000001</v>
      </c>
      <c r="N506" s="1"/>
      <c r="O506" s="1"/>
    </row>
    <row r="507" spans="1:15" ht="12.75" customHeight="1">
      <c r="A507" s="33">
        <v>497</v>
      </c>
      <c r="B507" s="207" t="s">
        <v>235</v>
      </c>
      <c r="C507" s="207">
        <v>135.08000000000001</v>
      </c>
      <c r="D507" s="208">
        <v>135.32333333333335</v>
      </c>
      <c r="E507" s="208">
        <v>134.15666666666669</v>
      </c>
      <c r="F507" s="208">
        <v>133.23333333333335</v>
      </c>
      <c r="G507" s="208">
        <v>132.06666666666669</v>
      </c>
      <c r="H507" s="208">
        <v>136.2466666666667</v>
      </c>
      <c r="I507" s="208">
        <v>137.41333333333338</v>
      </c>
      <c r="J507" s="208">
        <v>138.3366666666667</v>
      </c>
      <c r="K507" s="206">
        <v>136.49</v>
      </c>
      <c r="L507" s="206">
        <v>134.4</v>
      </c>
      <c r="M507" s="206">
        <v>95.620940000000004</v>
      </c>
      <c r="N507" s="191"/>
      <c r="O507" s="191"/>
    </row>
    <row r="508" spans="1:15" ht="12.75" customHeight="1">
      <c r="A508" s="33">
        <v>498</v>
      </c>
      <c r="B508" s="269" t="s">
        <v>516</v>
      </c>
      <c r="C508" s="269">
        <v>782.55</v>
      </c>
      <c r="D508" s="269">
        <v>792.15</v>
      </c>
      <c r="E508" s="269">
        <v>770.4</v>
      </c>
      <c r="F508" s="269">
        <v>758.25</v>
      </c>
      <c r="G508" s="269">
        <v>736.5</v>
      </c>
      <c r="H508" s="269">
        <v>804.3</v>
      </c>
      <c r="I508" s="269">
        <v>826.05</v>
      </c>
      <c r="J508" s="269">
        <v>838.19999999999993</v>
      </c>
      <c r="K508" s="269">
        <v>813.9</v>
      </c>
      <c r="L508" s="269">
        <v>780</v>
      </c>
      <c r="M508" s="269">
        <v>21.381589999999999</v>
      </c>
      <c r="N508" s="191"/>
      <c r="O508" s="191"/>
    </row>
    <row r="509" spans="1:15" ht="12.75" customHeight="1">
      <c r="A509" s="265">
        <v>499</v>
      </c>
      <c r="B509" s="271" t="s">
        <v>300</v>
      </c>
      <c r="C509" s="271">
        <v>262.17</v>
      </c>
      <c r="D509" s="271">
        <v>268.02333333333331</v>
      </c>
      <c r="E509" s="271">
        <v>255.14666666666665</v>
      </c>
      <c r="F509" s="271">
        <v>248.12333333333333</v>
      </c>
      <c r="G509" s="271">
        <v>235.24666666666667</v>
      </c>
      <c r="H509" s="271">
        <v>275.04666666666662</v>
      </c>
      <c r="I509" s="271">
        <v>287.92333333333329</v>
      </c>
      <c r="J509" s="271">
        <v>294.9466666666666</v>
      </c>
      <c r="K509" s="271">
        <v>280.89999999999998</v>
      </c>
      <c r="L509" s="271">
        <v>261</v>
      </c>
      <c r="M509" s="271">
        <v>804.35895000000005</v>
      </c>
      <c r="N509" s="191"/>
      <c r="O509" s="191"/>
    </row>
    <row r="510" spans="1:15" ht="12.75" customHeight="1">
      <c r="A510" s="206">
        <v>500</v>
      </c>
      <c r="B510" s="269" t="s">
        <v>236</v>
      </c>
      <c r="C510" s="269">
        <v>1184.95</v>
      </c>
      <c r="D510" s="269">
        <v>1186.9833333333333</v>
      </c>
      <c r="E510" s="269">
        <v>1176.0166666666667</v>
      </c>
      <c r="F510" s="269">
        <v>1167.0833333333333</v>
      </c>
      <c r="G510" s="269">
        <v>1156.1166666666666</v>
      </c>
      <c r="H510" s="269">
        <v>1195.9166666666667</v>
      </c>
      <c r="I510" s="269">
        <v>1206.8833333333334</v>
      </c>
      <c r="J510" s="269">
        <v>1215.8166666666668</v>
      </c>
      <c r="K510" s="269">
        <v>1197.95</v>
      </c>
      <c r="L510" s="269">
        <v>1178.05</v>
      </c>
      <c r="M510" s="269">
        <v>19.61205</v>
      </c>
      <c r="N510" s="191"/>
      <c r="O510" s="191"/>
    </row>
    <row r="511" spans="1:15" ht="12.75" customHeight="1">
      <c r="A511" s="206">
        <v>501</v>
      </c>
      <c r="B511" s="272" t="s">
        <v>877</v>
      </c>
      <c r="C511" s="272">
        <v>2698.7</v>
      </c>
      <c r="D511" s="272">
        <v>2642.4166666666665</v>
      </c>
      <c r="E511" s="272">
        <v>2526.4833333333331</v>
      </c>
      <c r="F511" s="272">
        <v>2354.2666666666664</v>
      </c>
      <c r="G511" s="272">
        <v>2238.333333333333</v>
      </c>
      <c r="H511" s="272">
        <v>2814.6333333333332</v>
      </c>
      <c r="I511" s="272">
        <v>2930.5666666666666</v>
      </c>
      <c r="J511" s="272">
        <v>3102.7833333333333</v>
      </c>
      <c r="K511" s="272">
        <v>2758.35</v>
      </c>
      <c r="L511" s="272">
        <v>2470.1999999999998</v>
      </c>
      <c r="M511" s="272">
        <v>3.8850899999999999</v>
      </c>
      <c r="N511" s="191"/>
      <c r="O511" s="191"/>
    </row>
    <row r="512" spans="1:15" ht="12.75" customHeight="1">
      <c r="N512" s="191"/>
      <c r="O512" s="191"/>
    </row>
    <row r="513" spans="1:15" ht="12.75" customHeight="1">
      <c r="N513" s="1"/>
      <c r="O513" s="1"/>
    </row>
    <row r="514" spans="1:15" ht="12.75" customHeight="1">
      <c r="N514" s="191"/>
      <c r="O514" s="191"/>
    </row>
    <row r="515" spans="1:15" ht="12.75" customHeight="1">
      <c r="N515" s="191"/>
      <c r="O515" s="19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4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300" customWidth="1"/>
    <col min="2" max="2" width="14.33203125" style="218" customWidth="1"/>
    <col min="3" max="3" width="28.33203125" style="206" customWidth="1"/>
    <col min="4" max="4" width="55.6640625" style="206" customWidth="1"/>
    <col min="5" max="5" width="12.44140625" style="206" customWidth="1"/>
    <col min="6" max="6" width="13.109375" style="301" customWidth="1"/>
    <col min="7" max="7" width="9.5546875" style="218" customWidth="1"/>
    <col min="8" max="8" width="10.33203125" style="218" customWidth="1"/>
    <col min="9" max="9" width="9.33203125" style="259" customWidth="1"/>
    <col min="10" max="10" width="14.33203125" style="259" customWidth="1"/>
    <col min="11" max="28" width="9.33203125" style="259" customWidth="1"/>
    <col min="29" max="16384" width="14.44140625" style="259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30"/>
      <c r="B5" s="331"/>
      <c r="C5" s="330"/>
      <c r="D5" s="33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32" t="s">
        <v>519</v>
      </c>
      <c r="C7" s="332"/>
      <c r="D7" s="7">
        <f>Main!B10</f>
        <v>45524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45523</v>
      </c>
      <c r="B10" s="32">
        <v>539661</v>
      </c>
      <c r="C10" s="31" t="s">
        <v>1018</v>
      </c>
      <c r="D10" s="31" t="s">
        <v>1019</v>
      </c>
      <c r="E10" s="31" t="s">
        <v>528</v>
      </c>
      <c r="F10" s="84">
        <v>20000</v>
      </c>
      <c r="G10" s="32">
        <v>74.209999999999994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45523</v>
      </c>
      <c r="B11" s="32">
        <v>531525</v>
      </c>
      <c r="C11" s="31" t="s">
        <v>1020</v>
      </c>
      <c r="D11" s="31" t="s">
        <v>1021</v>
      </c>
      <c r="E11" s="31" t="s">
        <v>529</v>
      </c>
      <c r="F11" s="84">
        <v>105000</v>
      </c>
      <c r="G11" s="32">
        <v>346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45523</v>
      </c>
      <c r="B12" s="32">
        <v>531525</v>
      </c>
      <c r="C12" s="31" t="s">
        <v>1020</v>
      </c>
      <c r="D12" s="31" t="s">
        <v>1022</v>
      </c>
      <c r="E12" s="31" t="s">
        <v>528</v>
      </c>
      <c r="F12" s="84">
        <v>34000</v>
      </c>
      <c r="G12" s="32">
        <v>346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45523</v>
      </c>
      <c r="B13" s="32">
        <v>538351</v>
      </c>
      <c r="C13" s="31" t="s">
        <v>903</v>
      </c>
      <c r="D13" s="31" t="s">
        <v>1023</v>
      </c>
      <c r="E13" s="31" t="s">
        <v>529</v>
      </c>
      <c r="F13" s="84">
        <v>122000</v>
      </c>
      <c r="G13" s="32">
        <v>14.28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45523</v>
      </c>
      <c r="B14" s="32">
        <v>540829</v>
      </c>
      <c r="C14" s="31" t="s">
        <v>1024</v>
      </c>
      <c r="D14" s="31" t="s">
        <v>1025</v>
      </c>
      <c r="E14" s="31" t="s">
        <v>529</v>
      </c>
      <c r="F14" s="84">
        <v>12328</v>
      </c>
      <c r="G14" s="32">
        <v>29.51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45523</v>
      </c>
      <c r="B15" s="32">
        <v>534691</v>
      </c>
      <c r="C15" s="31" t="s">
        <v>1026</v>
      </c>
      <c r="D15" s="31" t="s">
        <v>1027</v>
      </c>
      <c r="E15" s="31" t="s">
        <v>528</v>
      </c>
      <c r="F15" s="84">
        <v>60000</v>
      </c>
      <c r="G15" s="32">
        <v>36.71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45523</v>
      </c>
      <c r="B16" s="32">
        <v>530755</v>
      </c>
      <c r="C16" s="31" t="s">
        <v>1028</v>
      </c>
      <c r="D16" s="31" t="s">
        <v>1029</v>
      </c>
      <c r="E16" s="31" t="s">
        <v>528</v>
      </c>
      <c r="F16" s="84">
        <v>27921</v>
      </c>
      <c r="G16" s="32">
        <v>10.83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45523</v>
      </c>
      <c r="B17" s="32">
        <v>543595</v>
      </c>
      <c r="C17" s="31" t="s">
        <v>1030</v>
      </c>
      <c r="D17" s="31" t="s">
        <v>1031</v>
      </c>
      <c r="E17" s="31" t="s">
        <v>528</v>
      </c>
      <c r="F17" s="84">
        <v>10000</v>
      </c>
      <c r="G17" s="32">
        <v>204.75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45523</v>
      </c>
      <c r="B18" s="32">
        <v>543595</v>
      </c>
      <c r="C18" s="31" t="s">
        <v>1030</v>
      </c>
      <c r="D18" s="31" t="s">
        <v>1031</v>
      </c>
      <c r="E18" s="31" t="s">
        <v>529</v>
      </c>
      <c r="F18" s="84">
        <v>500</v>
      </c>
      <c r="G18" s="32">
        <v>200.05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45523</v>
      </c>
      <c r="B19" s="32">
        <v>531035</v>
      </c>
      <c r="C19" s="31" t="s">
        <v>1032</v>
      </c>
      <c r="D19" s="31" t="s">
        <v>1033</v>
      </c>
      <c r="E19" s="31" t="s">
        <v>528</v>
      </c>
      <c r="F19" s="84">
        <v>112500</v>
      </c>
      <c r="G19" s="32">
        <v>800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45523</v>
      </c>
      <c r="B20" s="32">
        <v>522195</v>
      </c>
      <c r="C20" s="31" t="s">
        <v>1034</v>
      </c>
      <c r="D20" s="31" t="s">
        <v>1035</v>
      </c>
      <c r="E20" s="31" t="s">
        <v>529</v>
      </c>
      <c r="F20" s="84">
        <v>22754</v>
      </c>
      <c r="G20" s="32">
        <v>2125.35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45523</v>
      </c>
      <c r="B21" s="32">
        <v>526727</v>
      </c>
      <c r="C21" s="31" t="s">
        <v>1036</v>
      </c>
      <c r="D21" s="31" t="s">
        <v>1037</v>
      </c>
      <c r="E21" s="31" t="s">
        <v>529</v>
      </c>
      <c r="F21" s="84">
        <v>75000</v>
      </c>
      <c r="G21" s="32">
        <v>36.1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45523</v>
      </c>
      <c r="B22" s="32">
        <v>509563</v>
      </c>
      <c r="C22" s="31" t="s">
        <v>1038</v>
      </c>
      <c r="D22" s="31" t="s">
        <v>1019</v>
      </c>
      <c r="E22" s="31" t="s">
        <v>528</v>
      </c>
      <c r="F22" s="84">
        <v>5000</v>
      </c>
      <c r="G22" s="32">
        <v>36.950000000000003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45523</v>
      </c>
      <c r="B23" s="32">
        <v>509563</v>
      </c>
      <c r="C23" s="31" t="s">
        <v>1038</v>
      </c>
      <c r="D23" s="31" t="s">
        <v>1019</v>
      </c>
      <c r="E23" s="31" t="s">
        <v>529</v>
      </c>
      <c r="F23" s="84">
        <v>43136</v>
      </c>
      <c r="G23" s="32">
        <v>36.950000000000003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45523</v>
      </c>
      <c r="B24" s="32">
        <v>509563</v>
      </c>
      <c r="C24" s="31" t="s">
        <v>1038</v>
      </c>
      <c r="D24" s="31" t="s">
        <v>879</v>
      </c>
      <c r="E24" s="31" t="s">
        <v>528</v>
      </c>
      <c r="F24" s="84">
        <v>50000</v>
      </c>
      <c r="G24" s="32">
        <v>36.950000000000003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45523</v>
      </c>
      <c r="B25" s="32">
        <v>531723</v>
      </c>
      <c r="C25" s="31" t="s">
        <v>959</v>
      </c>
      <c r="D25" s="31" t="s">
        <v>945</v>
      </c>
      <c r="E25" s="31" t="s">
        <v>528</v>
      </c>
      <c r="F25" s="84">
        <v>1993622</v>
      </c>
      <c r="G25" s="32">
        <v>1.27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45523</v>
      </c>
      <c r="B26" s="32">
        <v>540266</v>
      </c>
      <c r="C26" s="31" t="s">
        <v>973</v>
      </c>
      <c r="D26" s="31" t="s">
        <v>1039</v>
      </c>
      <c r="E26" s="31" t="s">
        <v>529</v>
      </c>
      <c r="F26" s="84">
        <v>45965</v>
      </c>
      <c r="G26" s="32">
        <v>23.16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45523</v>
      </c>
      <c r="B27" s="32">
        <v>540266</v>
      </c>
      <c r="C27" s="31" t="s">
        <v>973</v>
      </c>
      <c r="D27" s="31" t="s">
        <v>1040</v>
      </c>
      <c r="E27" s="31" t="s">
        <v>529</v>
      </c>
      <c r="F27" s="84">
        <v>55777</v>
      </c>
      <c r="G27" s="32">
        <v>23.16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45523</v>
      </c>
      <c r="B28" s="32">
        <v>540266</v>
      </c>
      <c r="C28" s="31" t="s">
        <v>973</v>
      </c>
      <c r="D28" s="31" t="s">
        <v>1041</v>
      </c>
      <c r="E28" s="31" t="s">
        <v>529</v>
      </c>
      <c r="F28" s="84">
        <v>49500</v>
      </c>
      <c r="G28" s="32">
        <v>23.16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45523</v>
      </c>
      <c r="B29" s="32">
        <v>540266</v>
      </c>
      <c r="C29" s="31" t="s">
        <v>973</v>
      </c>
      <c r="D29" s="31" t="s">
        <v>976</v>
      </c>
      <c r="E29" s="31" t="s">
        <v>528</v>
      </c>
      <c r="F29" s="84">
        <v>50000</v>
      </c>
      <c r="G29" s="32">
        <v>23.16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45523</v>
      </c>
      <c r="B30" s="32">
        <v>537709</v>
      </c>
      <c r="C30" s="31" t="s">
        <v>1042</v>
      </c>
      <c r="D30" s="31" t="s">
        <v>879</v>
      </c>
      <c r="E30" s="31" t="s">
        <v>529</v>
      </c>
      <c r="F30" s="84">
        <v>132474</v>
      </c>
      <c r="G30" s="32">
        <v>6.76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45523</v>
      </c>
      <c r="B31" s="32">
        <v>543951</v>
      </c>
      <c r="C31" s="31" t="s">
        <v>1043</v>
      </c>
      <c r="D31" s="31" t="s">
        <v>1044</v>
      </c>
      <c r="E31" s="31" t="s">
        <v>529</v>
      </c>
      <c r="F31" s="84">
        <v>21000</v>
      </c>
      <c r="G31" s="32">
        <v>52.92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45523</v>
      </c>
      <c r="B32" s="32">
        <v>512405</v>
      </c>
      <c r="C32" s="31" t="s">
        <v>1045</v>
      </c>
      <c r="D32" s="31" t="s">
        <v>1046</v>
      </c>
      <c r="E32" s="31" t="s">
        <v>529</v>
      </c>
      <c r="F32" s="84">
        <v>32574</v>
      </c>
      <c r="G32" s="32">
        <v>13.08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45523</v>
      </c>
      <c r="B33" s="32">
        <v>540953</v>
      </c>
      <c r="C33" s="31" t="s">
        <v>1047</v>
      </c>
      <c r="D33" s="31" t="s">
        <v>1048</v>
      </c>
      <c r="E33" s="31" t="s">
        <v>528</v>
      </c>
      <c r="F33" s="84">
        <v>868860</v>
      </c>
      <c r="G33" s="32">
        <v>6.08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45523</v>
      </c>
      <c r="B34" s="32">
        <v>535730</v>
      </c>
      <c r="C34" s="31" t="s">
        <v>974</v>
      </c>
      <c r="D34" s="31" t="s">
        <v>1049</v>
      </c>
      <c r="E34" s="31" t="s">
        <v>529</v>
      </c>
      <c r="F34" s="84">
        <v>10200000</v>
      </c>
      <c r="G34" s="32">
        <v>1.1499999999999999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45523</v>
      </c>
      <c r="B35" s="32">
        <v>531328</v>
      </c>
      <c r="C35" s="31" t="s">
        <v>1050</v>
      </c>
      <c r="D35" s="31" t="s">
        <v>879</v>
      </c>
      <c r="E35" s="31" t="s">
        <v>529</v>
      </c>
      <c r="F35" s="84">
        <v>1683066</v>
      </c>
      <c r="G35" s="32">
        <v>1.29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45523</v>
      </c>
      <c r="B36" s="32">
        <v>531328</v>
      </c>
      <c r="C36" s="31" t="s">
        <v>1050</v>
      </c>
      <c r="D36" s="31" t="s">
        <v>879</v>
      </c>
      <c r="E36" s="31" t="s">
        <v>528</v>
      </c>
      <c r="F36" s="84">
        <v>136623</v>
      </c>
      <c r="G36" s="32">
        <v>1.29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45523</v>
      </c>
      <c r="B37" s="32">
        <v>526179</v>
      </c>
      <c r="C37" s="31" t="s">
        <v>1051</v>
      </c>
      <c r="D37" s="31" t="s">
        <v>1052</v>
      </c>
      <c r="E37" s="31" t="s">
        <v>528</v>
      </c>
      <c r="F37" s="84">
        <v>200000</v>
      </c>
      <c r="G37" s="32">
        <v>131.85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45523</v>
      </c>
      <c r="B38" s="32">
        <v>526179</v>
      </c>
      <c r="C38" s="31" t="s">
        <v>1051</v>
      </c>
      <c r="D38" s="31" t="s">
        <v>1053</v>
      </c>
      <c r="E38" s="31" t="s">
        <v>529</v>
      </c>
      <c r="F38" s="84">
        <v>63843</v>
      </c>
      <c r="G38" s="32">
        <v>127.91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45523</v>
      </c>
      <c r="B39" s="32">
        <v>526179</v>
      </c>
      <c r="C39" s="31" t="s">
        <v>1051</v>
      </c>
      <c r="D39" s="31" t="s">
        <v>1053</v>
      </c>
      <c r="E39" s="31" t="s">
        <v>528</v>
      </c>
      <c r="F39" s="84">
        <v>33843</v>
      </c>
      <c r="G39" s="32">
        <v>131.47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45523</v>
      </c>
      <c r="B40" s="32">
        <v>526179</v>
      </c>
      <c r="C40" s="31" t="s">
        <v>1051</v>
      </c>
      <c r="D40" s="31" t="s">
        <v>1054</v>
      </c>
      <c r="E40" s="31" t="s">
        <v>528</v>
      </c>
      <c r="F40" s="84">
        <v>212728</v>
      </c>
      <c r="G40" s="32">
        <v>128.69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45523</v>
      </c>
      <c r="B41" s="32">
        <v>538895</v>
      </c>
      <c r="C41" s="31" t="s">
        <v>1055</v>
      </c>
      <c r="D41" s="31" t="s">
        <v>1056</v>
      </c>
      <c r="E41" s="31" t="s">
        <v>529</v>
      </c>
      <c r="F41" s="84">
        <v>67575</v>
      </c>
      <c r="G41" s="32">
        <v>22.03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45523</v>
      </c>
      <c r="B42" s="32">
        <v>538895</v>
      </c>
      <c r="C42" s="31" t="s">
        <v>1055</v>
      </c>
      <c r="D42" s="31" t="s">
        <v>1057</v>
      </c>
      <c r="E42" s="31" t="s">
        <v>528</v>
      </c>
      <c r="F42" s="84">
        <v>55700</v>
      </c>
      <c r="G42" s="32">
        <v>22.1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45523</v>
      </c>
      <c r="B43" s="32">
        <v>531832</v>
      </c>
      <c r="C43" s="31" t="s">
        <v>975</v>
      </c>
      <c r="D43" s="31" t="s">
        <v>1058</v>
      </c>
      <c r="E43" s="31" t="s">
        <v>529</v>
      </c>
      <c r="F43" s="84">
        <v>85000</v>
      </c>
      <c r="G43" s="32">
        <v>32.799999999999997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45523</v>
      </c>
      <c r="B44" s="32">
        <v>531832</v>
      </c>
      <c r="C44" s="31" t="s">
        <v>975</v>
      </c>
      <c r="D44" s="31" t="s">
        <v>879</v>
      </c>
      <c r="E44" s="31" t="s">
        <v>528</v>
      </c>
      <c r="F44" s="84">
        <v>100000</v>
      </c>
      <c r="G44" s="32">
        <v>32.799999999999997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45523</v>
      </c>
      <c r="B45" s="32">
        <v>531832</v>
      </c>
      <c r="C45" s="31" t="s">
        <v>975</v>
      </c>
      <c r="D45" s="31" t="s">
        <v>976</v>
      </c>
      <c r="E45" s="31" t="s">
        <v>529</v>
      </c>
      <c r="F45" s="84">
        <v>50431</v>
      </c>
      <c r="G45" s="32">
        <v>32.799999999999997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45523</v>
      </c>
      <c r="B46" s="32">
        <v>531832</v>
      </c>
      <c r="C46" s="31" t="s">
        <v>975</v>
      </c>
      <c r="D46" s="31" t="s">
        <v>976</v>
      </c>
      <c r="E46" s="31" t="s">
        <v>528</v>
      </c>
      <c r="F46" s="84">
        <v>13017</v>
      </c>
      <c r="G46" s="32">
        <v>32.799999999999997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45523</v>
      </c>
      <c r="B47" s="32">
        <v>511644</v>
      </c>
      <c r="C47" s="31" t="s">
        <v>1059</v>
      </c>
      <c r="D47" s="31" t="s">
        <v>1060</v>
      </c>
      <c r="E47" s="31" t="s">
        <v>529</v>
      </c>
      <c r="F47" s="84">
        <v>6625</v>
      </c>
      <c r="G47" s="32">
        <v>231.67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45523</v>
      </c>
      <c r="B48" s="32">
        <v>511644</v>
      </c>
      <c r="C48" s="31" t="s">
        <v>1059</v>
      </c>
      <c r="D48" s="31" t="s">
        <v>1061</v>
      </c>
      <c r="E48" s="31" t="s">
        <v>528</v>
      </c>
      <c r="F48" s="84">
        <v>5675</v>
      </c>
      <c r="G48" s="32">
        <v>229.63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45523</v>
      </c>
      <c r="B49" s="32">
        <v>531496</v>
      </c>
      <c r="C49" s="31" t="s">
        <v>1062</v>
      </c>
      <c r="D49" s="31" t="s">
        <v>1063</v>
      </c>
      <c r="E49" s="31" t="s">
        <v>529</v>
      </c>
      <c r="F49" s="84">
        <v>35053</v>
      </c>
      <c r="G49" s="32">
        <v>5.19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45523</v>
      </c>
      <c r="B50" s="32">
        <v>538742</v>
      </c>
      <c r="C50" s="31" t="s">
        <v>1064</v>
      </c>
      <c r="D50" s="31" t="s">
        <v>1065</v>
      </c>
      <c r="E50" s="31" t="s">
        <v>529</v>
      </c>
      <c r="F50" s="84">
        <v>47151</v>
      </c>
      <c r="G50" s="32">
        <v>25.99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45523</v>
      </c>
      <c r="B51" s="32">
        <v>538742</v>
      </c>
      <c r="C51" s="31" t="s">
        <v>1064</v>
      </c>
      <c r="D51" s="31" t="s">
        <v>1066</v>
      </c>
      <c r="E51" s="31" t="s">
        <v>528</v>
      </c>
      <c r="F51" s="84">
        <v>22500</v>
      </c>
      <c r="G51" s="32">
        <v>26.18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45523</v>
      </c>
      <c r="B52" s="32">
        <v>538742</v>
      </c>
      <c r="C52" s="31" t="s">
        <v>1064</v>
      </c>
      <c r="D52" s="31" t="s">
        <v>1066</v>
      </c>
      <c r="E52" s="31" t="s">
        <v>529</v>
      </c>
      <c r="F52" s="84">
        <v>21500</v>
      </c>
      <c r="G52" s="32">
        <v>28.27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45523</v>
      </c>
      <c r="B53" s="32">
        <v>538742</v>
      </c>
      <c r="C53" s="31" t="s">
        <v>1064</v>
      </c>
      <c r="D53" s="31" t="s">
        <v>996</v>
      </c>
      <c r="E53" s="31" t="s">
        <v>529</v>
      </c>
      <c r="F53" s="84">
        <v>22763</v>
      </c>
      <c r="G53" s="32">
        <v>25.96</v>
      </c>
      <c r="H53" s="32" t="s">
        <v>324</v>
      </c>
    </row>
    <row r="54" spans="1:28" customFormat="1" ht="15" customHeight="1">
      <c r="A54" s="83">
        <v>45523</v>
      </c>
      <c r="B54" s="32">
        <v>538742</v>
      </c>
      <c r="C54" s="31" t="s">
        <v>1064</v>
      </c>
      <c r="D54" s="31" t="s">
        <v>996</v>
      </c>
      <c r="E54" s="31" t="s">
        <v>528</v>
      </c>
      <c r="F54" s="84">
        <v>22763</v>
      </c>
      <c r="G54" s="32">
        <v>25.54</v>
      </c>
      <c r="H54" s="32" t="s">
        <v>324</v>
      </c>
    </row>
    <row r="55" spans="1:28" customFormat="1" ht="15" customHeight="1">
      <c r="A55" s="83">
        <v>45523</v>
      </c>
      <c r="B55" s="32">
        <v>538742</v>
      </c>
      <c r="C55" s="31" t="s">
        <v>1064</v>
      </c>
      <c r="D55" s="31" t="s">
        <v>1067</v>
      </c>
      <c r="E55" s="31" t="s">
        <v>529</v>
      </c>
      <c r="F55" s="84">
        <v>98000</v>
      </c>
      <c r="G55" s="32">
        <v>25.72</v>
      </c>
      <c r="H55" s="32" t="s">
        <v>324</v>
      </c>
    </row>
    <row r="56" spans="1:28" customFormat="1" ht="15" customHeight="1">
      <c r="A56" s="83">
        <v>45523</v>
      </c>
      <c r="B56" s="32">
        <v>538742</v>
      </c>
      <c r="C56" s="31" t="s">
        <v>1064</v>
      </c>
      <c r="D56" s="31" t="s">
        <v>1068</v>
      </c>
      <c r="E56" s="31" t="s">
        <v>529</v>
      </c>
      <c r="F56" s="84">
        <v>39200</v>
      </c>
      <c r="G56" s="32">
        <v>27.37</v>
      </c>
      <c r="H56" s="32" t="s">
        <v>324</v>
      </c>
    </row>
    <row r="57" spans="1:28" customFormat="1" ht="15" customHeight="1">
      <c r="A57" s="83">
        <v>45523</v>
      </c>
      <c r="B57" s="32">
        <v>538742</v>
      </c>
      <c r="C57" s="31" t="s">
        <v>1064</v>
      </c>
      <c r="D57" s="31" t="s">
        <v>1069</v>
      </c>
      <c r="E57" s="31" t="s">
        <v>528</v>
      </c>
      <c r="F57" s="84">
        <v>39886</v>
      </c>
      <c r="G57" s="32">
        <v>29.23</v>
      </c>
      <c r="H57" s="32" t="s">
        <v>324</v>
      </c>
    </row>
    <row r="58" spans="1:28" customFormat="1" ht="15" customHeight="1">
      <c r="A58" s="83">
        <v>45523</v>
      </c>
      <c r="B58" s="32">
        <v>538742</v>
      </c>
      <c r="C58" s="31" t="s">
        <v>1064</v>
      </c>
      <c r="D58" s="31" t="s">
        <v>1068</v>
      </c>
      <c r="E58" s="31" t="s">
        <v>528</v>
      </c>
      <c r="F58" s="84">
        <v>39200</v>
      </c>
      <c r="G58" s="32">
        <v>27.47</v>
      </c>
      <c r="H58" s="32" t="s">
        <v>324</v>
      </c>
    </row>
    <row r="59" spans="1:28" customFormat="1" ht="15" customHeight="1">
      <c r="A59" s="83">
        <v>45523</v>
      </c>
      <c r="B59" s="32">
        <v>532911</v>
      </c>
      <c r="C59" s="31" t="s">
        <v>1070</v>
      </c>
      <c r="D59" s="31" t="s">
        <v>1071</v>
      </c>
      <c r="E59" s="31" t="s">
        <v>529</v>
      </c>
      <c r="F59" s="84">
        <v>101220</v>
      </c>
      <c r="G59" s="32">
        <v>12.11</v>
      </c>
      <c r="H59" s="32" t="s">
        <v>324</v>
      </c>
    </row>
    <row r="60" spans="1:28" customFormat="1" ht="15" customHeight="1">
      <c r="A60" s="83">
        <v>45523</v>
      </c>
      <c r="B60" s="32">
        <v>526773</v>
      </c>
      <c r="C60" s="31" t="s">
        <v>1072</v>
      </c>
      <c r="D60" s="31" t="s">
        <v>926</v>
      </c>
      <c r="E60" s="31" t="s">
        <v>528</v>
      </c>
      <c r="F60" s="84">
        <v>1090464</v>
      </c>
      <c r="G60" s="32">
        <v>6.43</v>
      </c>
      <c r="H60" s="32" t="s">
        <v>324</v>
      </c>
    </row>
    <row r="61" spans="1:28" customFormat="1" ht="15" customHeight="1">
      <c r="A61" s="83">
        <v>45523</v>
      </c>
      <c r="B61" s="32">
        <v>526773</v>
      </c>
      <c r="C61" s="31" t="s">
        <v>1072</v>
      </c>
      <c r="D61" s="31" t="s">
        <v>926</v>
      </c>
      <c r="E61" s="31" t="s">
        <v>529</v>
      </c>
      <c r="F61" s="84">
        <v>437454</v>
      </c>
      <c r="G61" s="32">
        <v>6.37</v>
      </c>
      <c r="H61" s="32" t="s">
        <v>324</v>
      </c>
    </row>
    <row r="62" spans="1:28" customFormat="1" ht="15" customHeight="1">
      <c r="A62" s="83">
        <v>45523</v>
      </c>
      <c r="B62" s="32">
        <v>526773</v>
      </c>
      <c r="C62" s="31" t="s">
        <v>1072</v>
      </c>
      <c r="D62" s="31" t="s">
        <v>1073</v>
      </c>
      <c r="E62" s="31" t="s">
        <v>528</v>
      </c>
      <c r="F62" s="84">
        <v>1080003</v>
      </c>
      <c r="G62" s="32">
        <v>6.43</v>
      </c>
      <c r="H62" s="32" t="s">
        <v>324</v>
      </c>
    </row>
    <row r="63" spans="1:28" customFormat="1" ht="15" customHeight="1">
      <c r="A63" s="83">
        <v>45523</v>
      </c>
      <c r="B63" s="32">
        <v>526773</v>
      </c>
      <c r="C63" s="31" t="s">
        <v>1072</v>
      </c>
      <c r="D63" s="31" t="s">
        <v>1073</v>
      </c>
      <c r="E63" s="31" t="s">
        <v>529</v>
      </c>
      <c r="F63" s="84">
        <v>1080003</v>
      </c>
      <c r="G63" s="32">
        <v>6.42</v>
      </c>
      <c r="H63" s="32" t="s">
        <v>324</v>
      </c>
    </row>
    <row r="64" spans="1:28" customFormat="1" ht="15" customHeight="1">
      <c r="A64" s="83">
        <v>45523</v>
      </c>
      <c r="B64" s="32">
        <v>526773</v>
      </c>
      <c r="C64" s="31" t="s">
        <v>1072</v>
      </c>
      <c r="D64" s="31" t="s">
        <v>1074</v>
      </c>
      <c r="E64" s="31" t="s">
        <v>529</v>
      </c>
      <c r="F64" s="84">
        <v>1540825</v>
      </c>
      <c r="G64" s="32">
        <v>6.41</v>
      </c>
      <c r="H64" s="32" t="s">
        <v>324</v>
      </c>
    </row>
    <row r="65" spans="1:8" customFormat="1" ht="15" customHeight="1">
      <c r="A65" s="83">
        <v>45523</v>
      </c>
      <c r="B65" s="32">
        <v>526773</v>
      </c>
      <c r="C65" s="31" t="s">
        <v>1072</v>
      </c>
      <c r="D65" s="31" t="s">
        <v>1074</v>
      </c>
      <c r="E65" s="31" t="s">
        <v>528</v>
      </c>
      <c r="F65" s="84">
        <v>1839251</v>
      </c>
      <c r="G65" s="32">
        <v>6.37</v>
      </c>
      <c r="H65" s="32" t="s">
        <v>324</v>
      </c>
    </row>
    <row r="66" spans="1:8" customFormat="1" ht="15" customHeight="1">
      <c r="A66" s="83">
        <v>45523</v>
      </c>
      <c r="B66" s="32">
        <v>511557</v>
      </c>
      <c r="C66" s="31" t="s">
        <v>1075</v>
      </c>
      <c r="D66" s="31" t="s">
        <v>1076</v>
      </c>
      <c r="E66" s="31" t="s">
        <v>528</v>
      </c>
      <c r="F66" s="84">
        <v>1100000</v>
      </c>
      <c r="G66" s="32">
        <v>1.02</v>
      </c>
      <c r="H66" s="32" t="s">
        <v>324</v>
      </c>
    </row>
    <row r="67" spans="1:8" customFormat="1" ht="15" customHeight="1">
      <c r="A67" s="83">
        <v>45523</v>
      </c>
      <c r="B67" s="32">
        <v>536659</v>
      </c>
      <c r="C67" s="31" t="s">
        <v>925</v>
      </c>
      <c r="D67" s="31" t="s">
        <v>1077</v>
      </c>
      <c r="E67" s="31" t="s">
        <v>528</v>
      </c>
      <c r="F67" s="84">
        <v>500000</v>
      </c>
      <c r="G67" s="32">
        <v>18.670000000000002</v>
      </c>
      <c r="H67" s="32" t="s">
        <v>324</v>
      </c>
    </row>
    <row r="68" spans="1:8" customFormat="1" ht="15" customHeight="1">
      <c r="A68" s="83">
        <v>45523</v>
      </c>
      <c r="B68" s="32">
        <v>536659</v>
      </c>
      <c r="C68" s="31" t="s">
        <v>925</v>
      </c>
      <c r="D68" s="31" t="s">
        <v>1078</v>
      </c>
      <c r="E68" s="31" t="s">
        <v>529</v>
      </c>
      <c r="F68" s="84">
        <v>150000</v>
      </c>
      <c r="G68" s="32">
        <v>18.670000000000002</v>
      </c>
      <c r="H68" s="32" t="s">
        <v>324</v>
      </c>
    </row>
    <row r="69" spans="1:8" customFormat="1" ht="15" customHeight="1">
      <c r="A69" s="83">
        <v>45523</v>
      </c>
      <c r="B69" s="32">
        <v>538452</v>
      </c>
      <c r="C69" s="31" t="s">
        <v>1079</v>
      </c>
      <c r="D69" s="31" t="s">
        <v>1080</v>
      </c>
      <c r="E69" s="31" t="s">
        <v>528</v>
      </c>
      <c r="F69" s="84">
        <v>30000</v>
      </c>
      <c r="G69" s="32">
        <v>15.08</v>
      </c>
      <c r="H69" s="32" t="s">
        <v>324</v>
      </c>
    </row>
    <row r="70" spans="1:8" customFormat="1" ht="15" customHeight="1">
      <c r="A70" s="83">
        <v>45523</v>
      </c>
      <c r="B70" s="32">
        <v>540259</v>
      </c>
      <c r="C70" s="31" t="s">
        <v>943</v>
      </c>
      <c r="D70" s="31" t="s">
        <v>1081</v>
      </c>
      <c r="E70" s="31" t="s">
        <v>529</v>
      </c>
      <c r="F70" s="84">
        <v>92838</v>
      </c>
      <c r="G70" s="32">
        <v>10.09</v>
      </c>
      <c r="H70" s="32" t="s">
        <v>324</v>
      </c>
    </row>
    <row r="71" spans="1:8" customFormat="1" ht="15" customHeight="1">
      <c r="A71" s="83">
        <v>45523</v>
      </c>
      <c r="B71" s="32">
        <v>540259</v>
      </c>
      <c r="C71" s="31" t="s">
        <v>943</v>
      </c>
      <c r="D71" s="31" t="s">
        <v>1081</v>
      </c>
      <c r="E71" s="31" t="s">
        <v>528</v>
      </c>
      <c r="F71" s="84">
        <v>9806</v>
      </c>
      <c r="G71" s="32">
        <v>10.08</v>
      </c>
      <c r="H71" s="32" t="s">
        <v>324</v>
      </c>
    </row>
    <row r="72" spans="1:8" customFormat="1" ht="15" customHeight="1">
      <c r="A72" s="83">
        <v>45523</v>
      </c>
      <c r="B72" s="32">
        <v>540786</v>
      </c>
      <c r="C72" s="31" t="s">
        <v>1082</v>
      </c>
      <c r="D72" s="31" t="s">
        <v>926</v>
      </c>
      <c r="E72" s="31" t="s">
        <v>529</v>
      </c>
      <c r="F72" s="84">
        <v>1</v>
      </c>
      <c r="G72" s="32">
        <v>20.190000000000001</v>
      </c>
      <c r="H72" s="32" t="s">
        <v>324</v>
      </c>
    </row>
    <row r="73" spans="1:8" customFormat="1" ht="15" customHeight="1">
      <c r="A73" s="83">
        <v>45523</v>
      </c>
      <c r="B73" s="32">
        <v>540786</v>
      </c>
      <c r="C73" s="31" t="s">
        <v>1082</v>
      </c>
      <c r="D73" s="31" t="s">
        <v>926</v>
      </c>
      <c r="E73" s="31" t="s">
        <v>528</v>
      </c>
      <c r="F73" s="84">
        <v>532001</v>
      </c>
      <c r="G73" s="32">
        <v>20.2</v>
      </c>
      <c r="H73" s="32" t="s">
        <v>324</v>
      </c>
    </row>
    <row r="74" spans="1:8" customFormat="1" ht="15" customHeight="1">
      <c r="A74" s="83">
        <v>45523</v>
      </c>
      <c r="B74" s="32">
        <v>538212</v>
      </c>
      <c r="C74" s="31" t="s">
        <v>1083</v>
      </c>
      <c r="D74" s="31" t="s">
        <v>1084</v>
      </c>
      <c r="E74" s="31" t="s">
        <v>528</v>
      </c>
      <c r="F74" s="84">
        <v>1881244</v>
      </c>
      <c r="G74" s="32">
        <v>0.86</v>
      </c>
      <c r="H74" s="32" t="s">
        <v>324</v>
      </c>
    </row>
    <row r="75" spans="1:8" customFormat="1" ht="15" customHeight="1">
      <c r="A75" s="83">
        <v>45523</v>
      </c>
      <c r="B75" s="32">
        <v>540147</v>
      </c>
      <c r="C75" s="31" t="s">
        <v>1085</v>
      </c>
      <c r="D75" s="31" t="s">
        <v>921</v>
      </c>
      <c r="E75" s="31" t="s">
        <v>528</v>
      </c>
      <c r="F75" s="84">
        <v>1010519</v>
      </c>
      <c r="G75" s="32">
        <v>7.22</v>
      </c>
      <c r="H75" s="32" t="s">
        <v>324</v>
      </c>
    </row>
    <row r="76" spans="1:8" customFormat="1" ht="15" customHeight="1">
      <c r="A76" s="83">
        <v>45523</v>
      </c>
      <c r="B76" s="32">
        <v>511493</v>
      </c>
      <c r="C76" s="31" t="s">
        <v>1086</v>
      </c>
      <c r="D76" s="31" t="s">
        <v>1087</v>
      </c>
      <c r="E76" s="31" t="s">
        <v>528</v>
      </c>
      <c r="F76" s="84">
        <v>100000</v>
      </c>
      <c r="G76" s="32">
        <v>18.239999999999998</v>
      </c>
      <c r="H76" s="32" t="s">
        <v>324</v>
      </c>
    </row>
    <row r="77" spans="1:8" customFormat="1" ht="15" customHeight="1">
      <c r="A77" s="83">
        <v>45523</v>
      </c>
      <c r="B77" s="32">
        <v>511493</v>
      </c>
      <c r="C77" s="31" t="s">
        <v>1086</v>
      </c>
      <c r="D77" s="31" t="s">
        <v>1088</v>
      </c>
      <c r="E77" s="31" t="s">
        <v>529</v>
      </c>
      <c r="F77" s="84">
        <v>61500</v>
      </c>
      <c r="G77" s="32">
        <v>18.170000000000002</v>
      </c>
      <c r="H77" s="32" t="s">
        <v>324</v>
      </c>
    </row>
    <row r="78" spans="1:8" customFormat="1" ht="15" customHeight="1">
      <c r="A78" s="83">
        <v>45523</v>
      </c>
      <c r="B78" s="32">
        <v>511493</v>
      </c>
      <c r="C78" s="31" t="s">
        <v>1086</v>
      </c>
      <c r="D78" s="31" t="s">
        <v>1089</v>
      </c>
      <c r="E78" s="31" t="s">
        <v>529</v>
      </c>
      <c r="F78" s="84">
        <v>99999</v>
      </c>
      <c r="G78" s="32">
        <v>18.239999999999998</v>
      </c>
      <c r="H78" s="32" t="s">
        <v>324</v>
      </c>
    </row>
    <row r="79" spans="1:8" customFormat="1" ht="15" customHeight="1">
      <c r="A79" s="83">
        <v>45523</v>
      </c>
      <c r="B79" s="32">
        <v>533014</v>
      </c>
      <c r="C79" s="31" t="s">
        <v>1090</v>
      </c>
      <c r="D79" s="31" t="s">
        <v>1091</v>
      </c>
      <c r="E79" s="31" t="s">
        <v>528</v>
      </c>
      <c r="F79" s="84">
        <v>390000</v>
      </c>
      <c r="G79" s="32">
        <v>70.25</v>
      </c>
      <c r="H79" s="32" t="s">
        <v>324</v>
      </c>
    </row>
    <row r="80" spans="1:8" customFormat="1" ht="15" customHeight="1">
      <c r="A80" s="83">
        <v>45523</v>
      </c>
      <c r="B80" s="32">
        <v>519566</v>
      </c>
      <c r="C80" s="31" t="s">
        <v>977</v>
      </c>
      <c r="D80" s="31" t="s">
        <v>879</v>
      </c>
      <c r="E80" s="31" t="s">
        <v>528</v>
      </c>
      <c r="F80" s="84">
        <v>25000</v>
      </c>
      <c r="G80" s="32">
        <v>245.15</v>
      </c>
      <c r="H80" s="32" t="s">
        <v>324</v>
      </c>
    </row>
    <row r="81" spans="1:8" customFormat="1" ht="15" customHeight="1">
      <c r="A81" s="83">
        <v>45523</v>
      </c>
      <c r="B81" s="32">
        <v>508905</v>
      </c>
      <c r="C81" s="31" t="s">
        <v>1092</v>
      </c>
      <c r="D81" s="31" t="s">
        <v>1093</v>
      </c>
      <c r="E81" s="31" t="s">
        <v>528</v>
      </c>
      <c r="F81" s="84">
        <v>269500</v>
      </c>
      <c r="G81" s="32">
        <v>55.68</v>
      </c>
      <c r="H81" s="32" t="s">
        <v>324</v>
      </c>
    </row>
    <row r="82" spans="1:8" customFormat="1" ht="15" customHeight="1">
      <c r="A82" s="83">
        <v>45523</v>
      </c>
      <c r="B82" s="32">
        <v>508905</v>
      </c>
      <c r="C82" s="31" t="s">
        <v>1092</v>
      </c>
      <c r="D82" s="31" t="s">
        <v>1094</v>
      </c>
      <c r="E82" s="31" t="s">
        <v>529</v>
      </c>
      <c r="F82" s="84">
        <v>269509</v>
      </c>
      <c r="G82" s="32">
        <v>55.68</v>
      </c>
      <c r="H82" s="32" t="s">
        <v>324</v>
      </c>
    </row>
    <row r="83" spans="1:8" customFormat="1" ht="15" customHeight="1">
      <c r="A83" s="83">
        <v>45523</v>
      </c>
      <c r="B83" s="32">
        <v>519242</v>
      </c>
      <c r="C83" s="31" t="s">
        <v>1095</v>
      </c>
      <c r="D83" s="31" t="s">
        <v>1096</v>
      </c>
      <c r="E83" s="31" t="s">
        <v>528</v>
      </c>
      <c r="F83" s="84">
        <v>10000</v>
      </c>
      <c r="G83" s="32">
        <v>97.9</v>
      </c>
      <c r="H83" s="32" t="s">
        <v>324</v>
      </c>
    </row>
    <row r="84" spans="1:8" customFormat="1" ht="15" customHeight="1">
      <c r="A84" s="83">
        <v>45523</v>
      </c>
      <c r="B84" s="32">
        <v>519242</v>
      </c>
      <c r="C84" s="31" t="s">
        <v>1095</v>
      </c>
      <c r="D84" s="31" t="s">
        <v>1097</v>
      </c>
      <c r="E84" s="31" t="s">
        <v>529</v>
      </c>
      <c r="F84" s="84">
        <v>25000</v>
      </c>
      <c r="G84" s="32">
        <v>97.9</v>
      </c>
      <c r="H84" s="32" t="s">
        <v>324</v>
      </c>
    </row>
    <row r="85" spans="1:8" customFormat="1" ht="15" customHeight="1">
      <c r="A85" s="83">
        <v>45523</v>
      </c>
      <c r="B85" s="32">
        <v>539217</v>
      </c>
      <c r="C85" s="31" t="s">
        <v>978</v>
      </c>
      <c r="D85" s="31" t="s">
        <v>979</v>
      </c>
      <c r="E85" s="31" t="s">
        <v>528</v>
      </c>
      <c r="F85" s="84">
        <v>82568</v>
      </c>
      <c r="G85" s="32">
        <v>2.33</v>
      </c>
      <c r="H85" s="32" t="s">
        <v>324</v>
      </c>
    </row>
    <row r="86" spans="1:8" customFormat="1" ht="15" customHeight="1">
      <c r="A86" s="83">
        <v>45523</v>
      </c>
      <c r="B86" s="32">
        <v>539217</v>
      </c>
      <c r="C86" s="31" t="s">
        <v>978</v>
      </c>
      <c r="D86" s="31" t="s">
        <v>979</v>
      </c>
      <c r="E86" s="31" t="s">
        <v>529</v>
      </c>
      <c r="F86" s="84">
        <v>7555111</v>
      </c>
      <c r="G86" s="32">
        <v>2.34</v>
      </c>
      <c r="H86" s="32" t="s">
        <v>324</v>
      </c>
    </row>
    <row r="87" spans="1:8" customFormat="1" ht="15" customHeight="1">
      <c r="A87" s="83">
        <v>45523</v>
      </c>
      <c r="B87" s="32">
        <v>539217</v>
      </c>
      <c r="C87" s="31" t="s">
        <v>978</v>
      </c>
      <c r="D87" s="31" t="s">
        <v>1098</v>
      </c>
      <c r="E87" s="31" t="s">
        <v>529</v>
      </c>
      <c r="F87" s="84">
        <v>6500000</v>
      </c>
      <c r="G87" s="32">
        <v>2.34</v>
      </c>
      <c r="H87" s="32" t="s">
        <v>324</v>
      </c>
    </row>
    <row r="88" spans="1:8" customFormat="1" ht="15" customHeight="1">
      <c r="A88" s="83">
        <v>45523</v>
      </c>
      <c r="B88" s="32">
        <v>540492</v>
      </c>
      <c r="C88" s="31" t="s">
        <v>944</v>
      </c>
      <c r="D88" s="31" t="s">
        <v>945</v>
      </c>
      <c r="E88" s="31" t="s">
        <v>529</v>
      </c>
      <c r="F88" s="84">
        <v>270320</v>
      </c>
      <c r="G88" s="32">
        <v>126.25</v>
      </c>
      <c r="H88" s="32" t="s">
        <v>324</v>
      </c>
    </row>
    <row r="89" spans="1:8" customFormat="1" ht="15" customHeight="1">
      <c r="A89" s="83">
        <v>45523</v>
      </c>
      <c r="B89" s="32">
        <v>540492</v>
      </c>
      <c r="C89" s="31" t="s">
        <v>944</v>
      </c>
      <c r="D89" s="31" t="s">
        <v>945</v>
      </c>
      <c r="E89" s="31" t="s">
        <v>528</v>
      </c>
      <c r="F89" s="84">
        <v>249523</v>
      </c>
      <c r="G89" s="32">
        <v>125.72</v>
      </c>
      <c r="H89" s="32" t="s">
        <v>324</v>
      </c>
    </row>
    <row r="90" spans="1:8" customFormat="1" ht="15" customHeight="1">
      <c r="A90" s="83">
        <v>45523</v>
      </c>
      <c r="B90" s="32">
        <v>531039</v>
      </c>
      <c r="C90" s="31" t="s">
        <v>1099</v>
      </c>
      <c r="D90" s="31" t="s">
        <v>879</v>
      </c>
      <c r="E90" s="31" t="s">
        <v>529</v>
      </c>
      <c r="F90" s="84">
        <v>28349</v>
      </c>
      <c r="G90" s="32">
        <v>10.07</v>
      </c>
      <c r="H90" s="32" t="s">
        <v>324</v>
      </c>
    </row>
    <row r="91" spans="1:8" customFormat="1" ht="15" customHeight="1">
      <c r="A91" s="83">
        <v>45523</v>
      </c>
      <c r="B91" s="32">
        <v>542803</v>
      </c>
      <c r="C91" s="31" t="s">
        <v>1100</v>
      </c>
      <c r="D91" s="31" t="s">
        <v>1101</v>
      </c>
      <c r="E91" s="31" t="s">
        <v>528</v>
      </c>
      <c r="F91" s="84">
        <v>70000</v>
      </c>
      <c r="G91" s="32">
        <v>9.11</v>
      </c>
      <c r="H91" s="32" t="s">
        <v>324</v>
      </c>
    </row>
    <row r="92" spans="1:8" customFormat="1" ht="15" customHeight="1">
      <c r="A92" s="83">
        <v>45523</v>
      </c>
      <c r="B92" s="32">
        <v>542803</v>
      </c>
      <c r="C92" s="31" t="s">
        <v>1100</v>
      </c>
      <c r="D92" s="31" t="s">
        <v>1102</v>
      </c>
      <c r="E92" s="31" t="s">
        <v>529</v>
      </c>
      <c r="F92" s="84">
        <v>76099</v>
      </c>
      <c r="G92" s="32">
        <v>9.1199999999999992</v>
      </c>
      <c r="H92" s="32" t="s">
        <v>324</v>
      </c>
    </row>
    <row r="93" spans="1:8" customFormat="1" ht="15" customHeight="1">
      <c r="A93" s="83">
        <v>45523</v>
      </c>
      <c r="B93" s="32">
        <v>542803</v>
      </c>
      <c r="C93" s="31" t="s">
        <v>1100</v>
      </c>
      <c r="D93" s="31" t="s">
        <v>1103</v>
      </c>
      <c r="E93" s="31" t="s">
        <v>529</v>
      </c>
      <c r="F93" s="84">
        <v>50000</v>
      </c>
      <c r="G93" s="32">
        <v>9.1999999999999993</v>
      </c>
      <c r="H93" s="32" t="s">
        <v>324</v>
      </c>
    </row>
    <row r="94" spans="1:8" customFormat="1" ht="15" customHeight="1">
      <c r="A94" s="83">
        <v>45523</v>
      </c>
      <c r="B94" s="32">
        <v>538732</v>
      </c>
      <c r="C94" s="31" t="s">
        <v>1104</v>
      </c>
      <c r="D94" s="31" t="s">
        <v>1105</v>
      </c>
      <c r="E94" s="31" t="s">
        <v>529</v>
      </c>
      <c r="F94" s="84">
        <v>121064</v>
      </c>
      <c r="G94" s="32">
        <v>79.510000000000005</v>
      </c>
      <c r="H94" s="32" t="s">
        <v>324</v>
      </c>
    </row>
    <row r="95" spans="1:8" customFormat="1" ht="15" customHeight="1">
      <c r="A95" s="83">
        <v>45523</v>
      </c>
      <c r="B95" s="32">
        <v>512064</v>
      </c>
      <c r="C95" s="31" t="s">
        <v>980</v>
      </c>
      <c r="D95" s="31" t="s">
        <v>879</v>
      </c>
      <c r="E95" s="31" t="s">
        <v>529</v>
      </c>
      <c r="F95" s="84">
        <v>29000</v>
      </c>
      <c r="G95" s="32">
        <v>54.21</v>
      </c>
      <c r="H95" s="32" t="s">
        <v>324</v>
      </c>
    </row>
    <row r="96" spans="1:8" customFormat="1" ht="15" customHeight="1">
      <c r="A96" s="83">
        <v>45523</v>
      </c>
      <c r="B96" s="32">
        <v>512064</v>
      </c>
      <c r="C96" s="31" t="s">
        <v>980</v>
      </c>
      <c r="D96" s="31" t="s">
        <v>879</v>
      </c>
      <c r="E96" s="31" t="s">
        <v>528</v>
      </c>
      <c r="F96" s="84">
        <v>55</v>
      </c>
      <c r="G96" s="32">
        <v>56</v>
      </c>
      <c r="H96" s="32" t="s">
        <v>324</v>
      </c>
    </row>
    <row r="97" spans="1:8" customFormat="1" ht="15" customHeight="1">
      <c r="A97" s="83">
        <v>45523</v>
      </c>
      <c r="B97" s="32">
        <v>512064</v>
      </c>
      <c r="C97" s="31" t="s">
        <v>980</v>
      </c>
      <c r="D97" s="31" t="s">
        <v>1106</v>
      </c>
      <c r="E97" s="31" t="s">
        <v>529</v>
      </c>
      <c r="F97" s="84">
        <v>25000</v>
      </c>
      <c r="G97" s="32">
        <v>54.42</v>
      </c>
      <c r="H97" s="32" t="s">
        <v>324</v>
      </c>
    </row>
    <row r="98" spans="1:8" customFormat="1" ht="15" customHeight="1">
      <c r="A98" s="83">
        <v>45523</v>
      </c>
      <c r="B98" s="32">
        <v>512064</v>
      </c>
      <c r="C98" s="31" t="s">
        <v>980</v>
      </c>
      <c r="D98" s="31" t="s">
        <v>1107</v>
      </c>
      <c r="E98" s="31" t="s">
        <v>528</v>
      </c>
      <c r="F98" s="84">
        <v>10000</v>
      </c>
      <c r="G98" s="32">
        <v>54.16</v>
      </c>
      <c r="H98" s="32" t="s">
        <v>324</v>
      </c>
    </row>
    <row r="99" spans="1:8" customFormat="1" ht="15" customHeight="1">
      <c r="A99" s="83">
        <v>45523</v>
      </c>
      <c r="B99" s="32">
        <v>524661</v>
      </c>
      <c r="C99" s="31" t="s">
        <v>1108</v>
      </c>
      <c r="D99" s="31" t="s">
        <v>1109</v>
      </c>
      <c r="E99" s="31" t="s">
        <v>528</v>
      </c>
      <c r="F99" s="84">
        <v>213099</v>
      </c>
      <c r="G99" s="32">
        <v>7.33</v>
      </c>
      <c r="H99" s="32" t="s">
        <v>324</v>
      </c>
    </row>
    <row r="100" spans="1:8" customFormat="1" ht="15" customHeight="1">
      <c r="A100" s="83">
        <v>45523</v>
      </c>
      <c r="B100" s="32">
        <v>524661</v>
      </c>
      <c r="C100" s="31" t="s">
        <v>1108</v>
      </c>
      <c r="D100" s="31" t="s">
        <v>1110</v>
      </c>
      <c r="E100" s="31" t="s">
        <v>529</v>
      </c>
      <c r="F100" s="84">
        <v>132662</v>
      </c>
      <c r="G100" s="32">
        <v>7.33</v>
      </c>
      <c r="H100" s="32" t="s">
        <v>324</v>
      </c>
    </row>
    <row r="101" spans="1:8" customFormat="1" ht="15" customHeight="1">
      <c r="A101" s="83">
        <v>45523</v>
      </c>
      <c r="B101" s="32" t="s">
        <v>1111</v>
      </c>
      <c r="C101" s="31" t="s">
        <v>1112</v>
      </c>
      <c r="D101" s="31" t="s">
        <v>893</v>
      </c>
      <c r="E101" s="31" t="s">
        <v>528</v>
      </c>
      <c r="F101" s="84">
        <v>284058</v>
      </c>
      <c r="G101" s="32">
        <v>224.69</v>
      </c>
      <c r="H101" s="32" t="s">
        <v>839</v>
      </c>
    </row>
    <row r="102" spans="1:8" customFormat="1" ht="15" customHeight="1">
      <c r="A102" s="83">
        <v>45523</v>
      </c>
      <c r="B102" s="32" t="s">
        <v>981</v>
      </c>
      <c r="C102" s="31" t="s">
        <v>982</v>
      </c>
      <c r="D102" s="31" t="s">
        <v>879</v>
      </c>
      <c r="E102" s="31" t="s">
        <v>528</v>
      </c>
      <c r="F102" s="84">
        <v>130000</v>
      </c>
      <c r="G102" s="32">
        <v>121.45</v>
      </c>
      <c r="H102" s="32" t="s">
        <v>839</v>
      </c>
    </row>
    <row r="103" spans="1:8" customFormat="1" ht="15" customHeight="1">
      <c r="A103" s="83">
        <v>45523</v>
      </c>
      <c r="B103" s="32" t="s">
        <v>1113</v>
      </c>
      <c r="C103" s="31" t="s">
        <v>1114</v>
      </c>
      <c r="D103" s="31" t="s">
        <v>1115</v>
      </c>
      <c r="E103" s="31" t="s">
        <v>528</v>
      </c>
      <c r="F103" s="84">
        <v>113882</v>
      </c>
      <c r="G103" s="32">
        <v>81.540000000000006</v>
      </c>
      <c r="H103" s="32" t="s">
        <v>839</v>
      </c>
    </row>
    <row r="104" spans="1:8" customFormat="1" ht="15" customHeight="1">
      <c r="A104" s="83">
        <v>45523</v>
      </c>
      <c r="B104" s="32" t="s">
        <v>984</v>
      </c>
      <c r="C104" s="31" t="s">
        <v>985</v>
      </c>
      <c r="D104" s="31" t="s">
        <v>1023</v>
      </c>
      <c r="E104" s="31" t="s">
        <v>528</v>
      </c>
      <c r="F104" s="84">
        <v>184000</v>
      </c>
      <c r="G104" s="32">
        <v>18.850000000000001</v>
      </c>
      <c r="H104" s="32" t="s">
        <v>839</v>
      </c>
    </row>
    <row r="105" spans="1:8" customFormat="1" ht="15" customHeight="1">
      <c r="A105" s="83">
        <v>45523</v>
      </c>
      <c r="B105" s="32" t="s">
        <v>984</v>
      </c>
      <c r="C105" s="31" t="s">
        <v>985</v>
      </c>
      <c r="D105" s="31" t="s">
        <v>1116</v>
      </c>
      <c r="E105" s="31" t="s">
        <v>528</v>
      </c>
      <c r="F105" s="84">
        <v>80000</v>
      </c>
      <c r="G105" s="32">
        <v>20.260000000000002</v>
      </c>
      <c r="H105" s="32" t="s">
        <v>839</v>
      </c>
    </row>
    <row r="106" spans="1:8" customFormat="1" ht="15" customHeight="1">
      <c r="A106" s="83">
        <v>45523</v>
      </c>
      <c r="B106" s="32" t="s">
        <v>1117</v>
      </c>
      <c r="C106" s="31" t="s">
        <v>1118</v>
      </c>
      <c r="D106" s="31" t="s">
        <v>1119</v>
      </c>
      <c r="E106" s="31" t="s">
        <v>528</v>
      </c>
      <c r="F106" s="84">
        <v>42598</v>
      </c>
      <c r="G106" s="32">
        <v>306.75</v>
      </c>
      <c r="H106" s="32" t="s">
        <v>839</v>
      </c>
    </row>
    <row r="107" spans="1:8" customFormat="1" ht="15" customHeight="1">
      <c r="A107" s="83">
        <v>45523</v>
      </c>
      <c r="B107" s="32" t="s">
        <v>1120</v>
      </c>
      <c r="C107" s="31" t="s">
        <v>1121</v>
      </c>
      <c r="D107" s="31" t="s">
        <v>893</v>
      </c>
      <c r="E107" s="31" t="s">
        <v>528</v>
      </c>
      <c r="F107" s="84">
        <v>502716</v>
      </c>
      <c r="G107" s="32">
        <v>242.28</v>
      </c>
      <c r="H107" s="32" t="s">
        <v>839</v>
      </c>
    </row>
    <row r="108" spans="1:8" customFormat="1" ht="15" customHeight="1">
      <c r="A108" s="83">
        <v>45523</v>
      </c>
      <c r="B108" s="32" t="s">
        <v>86</v>
      </c>
      <c r="C108" s="31" t="s">
        <v>1122</v>
      </c>
      <c r="D108" s="31" t="s">
        <v>893</v>
      </c>
      <c r="E108" s="31" t="s">
        <v>528</v>
      </c>
      <c r="F108" s="84">
        <v>1425012</v>
      </c>
      <c r="G108" s="32">
        <v>626.83000000000004</v>
      </c>
      <c r="H108" s="32" t="s">
        <v>839</v>
      </c>
    </row>
    <row r="109" spans="1:8" customFormat="1" ht="15" customHeight="1">
      <c r="A109" s="83">
        <v>45523</v>
      </c>
      <c r="B109" s="32" t="s">
        <v>1123</v>
      </c>
      <c r="C109" s="31" t="s">
        <v>1124</v>
      </c>
      <c r="D109" s="31" t="s">
        <v>1125</v>
      </c>
      <c r="E109" s="31" t="s">
        <v>528</v>
      </c>
      <c r="F109" s="84">
        <v>49500</v>
      </c>
      <c r="G109" s="32">
        <v>7.84</v>
      </c>
      <c r="H109" s="32" t="s">
        <v>839</v>
      </c>
    </row>
    <row r="110" spans="1:8" customFormat="1" ht="15" customHeight="1">
      <c r="A110" s="83">
        <v>45523</v>
      </c>
      <c r="B110" s="32" t="s">
        <v>1126</v>
      </c>
      <c r="C110" s="31" t="s">
        <v>1127</v>
      </c>
      <c r="D110" s="31" t="s">
        <v>879</v>
      </c>
      <c r="E110" s="31" t="s">
        <v>528</v>
      </c>
      <c r="F110" s="84">
        <v>91500</v>
      </c>
      <c r="G110" s="32">
        <v>152.65</v>
      </c>
      <c r="H110" s="32" t="s">
        <v>839</v>
      </c>
    </row>
    <row r="111" spans="1:8" customFormat="1" ht="15" customHeight="1">
      <c r="A111" s="83">
        <v>45523</v>
      </c>
      <c r="B111" s="32" t="s">
        <v>956</v>
      </c>
      <c r="C111" s="31" t="s">
        <v>957</v>
      </c>
      <c r="D111" s="31" t="s">
        <v>893</v>
      </c>
      <c r="E111" s="31" t="s">
        <v>528</v>
      </c>
      <c r="F111" s="84">
        <v>429827</v>
      </c>
      <c r="G111" s="32">
        <v>351.9</v>
      </c>
      <c r="H111" s="32" t="s">
        <v>839</v>
      </c>
    </row>
    <row r="112" spans="1:8" customFormat="1" ht="15" customHeight="1">
      <c r="A112" s="83">
        <v>45523</v>
      </c>
      <c r="B112" s="32" t="s">
        <v>809</v>
      </c>
      <c r="C112" s="31" t="s">
        <v>1128</v>
      </c>
      <c r="D112" s="31" t="s">
        <v>893</v>
      </c>
      <c r="E112" s="31" t="s">
        <v>528</v>
      </c>
      <c r="F112" s="84">
        <v>444478</v>
      </c>
      <c r="G112" s="32">
        <v>1761.72</v>
      </c>
      <c r="H112" s="32" t="s">
        <v>839</v>
      </c>
    </row>
    <row r="113" spans="1:8" customFormat="1" ht="15" customHeight="1">
      <c r="A113" s="83">
        <v>45523</v>
      </c>
      <c r="B113" s="32" t="s">
        <v>1129</v>
      </c>
      <c r="C113" s="31" t="s">
        <v>1130</v>
      </c>
      <c r="D113" s="31" t="s">
        <v>1131</v>
      </c>
      <c r="E113" s="31" t="s">
        <v>528</v>
      </c>
      <c r="F113" s="84">
        <v>1500000</v>
      </c>
      <c r="G113" s="32">
        <v>337.95</v>
      </c>
      <c r="H113" s="32" t="s">
        <v>839</v>
      </c>
    </row>
    <row r="114" spans="1:8" customFormat="1" ht="15" customHeight="1">
      <c r="A114" s="83">
        <v>45523</v>
      </c>
      <c r="B114" s="32" t="s">
        <v>1129</v>
      </c>
      <c r="C114" s="31" t="s">
        <v>1130</v>
      </c>
      <c r="D114" s="31" t="s">
        <v>1132</v>
      </c>
      <c r="E114" s="31" t="s">
        <v>528</v>
      </c>
      <c r="F114" s="84">
        <v>739700</v>
      </c>
      <c r="G114" s="32">
        <v>337.95</v>
      </c>
      <c r="H114" s="32" t="s">
        <v>839</v>
      </c>
    </row>
    <row r="115" spans="1:8" customFormat="1" ht="15" customHeight="1">
      <c r="A115" s="83">
        <v>45523</v>
      </c>
      <c r="B115" s="32" t="s">
        <v>1133</v>
      </c>
      <c r="C115" s="31" t="s">
        <v>1134</v>
      </c>
      <c r="D115" s="31" t="s">
        <v>893</v>
      </c>
      <c r="E115" s="31" t="s">
        <v>528</v>
      </c>
      <c r="F115" s="84">
        <v>64277</v>
      </c>
      <c r="G115" s="32">
        <v>1574.8</v>
      </c>
      <c r="H115" s="32" t="s">
        <v>839</v>
      </c>
    </row>
    <row r="116" spans="1:8" customFormat="1" ht="15" customHeight="1">
      <c r="A116" s="83">
        <v>45523</v>
      </c>
      <c r="B116" s="32" t="s">
        <v>1135</v>
      </c>
      <c r="C116" s="31" t="s">
        <v>1136</v>
      </c>
      <c r="D116" s="31" t="s">
        <v>1137</v>
      </c>
      <c r="E116" s="31" t="s">
        <v>528</v>
      </c>
      <c r="F116" s="84">
        <v>1840457</v>
      </c>
      <c r="G116" s="32">
        <v>8.4700000000000006</v>
      </c>
      <c r="H116" s="32" t="s">
        <v>839</v>
      </c>
    </row>
    <row r="117" spans="1:8" customFormat="1" ht="15" customHeight="1">
      <c r="A117" s="83">
        <v>45523</v>
      </c>
      <c r="B117" s="32" t="s">
        <v>1138</v>
      </c>
      <c r="C117" s="31" t="s">
        <v>1139</v>
      </c>
      <c r="D117" s="31" t="s">
        <v>1140</v>
      </c>
      <c r="E117" s="31" t="s">
        <v>528</v>
      </c>
      <c r="F117" s="84">
        <v>96000</v>
      </c>
      <c r="G117" s="32">
        <v>69.260000000000005</v>
      </c>
      <c r="H117" s="32" t="s">
        <v>839</v>
      </c>
    </row>
    <row r="118" spans="1:8" customFormat="1" ht="15" customHeight="1">
      <c r="A118" s="83">
        <v>45523</v>
      </c>
      <c r="B118" s="32" t="s">
        <v>1141</v>
      </c>
      <c r="C118" s="31" t="s">
        <v>1142</v>
      </c>
      <c r="D118" s="31" t="s">
        <v>1143</v>
      </c>
      <c r="E118" s="31" t="s">
        <v>528</v>
      </c>
      <c r="F118" s="84">
        <v>160000</v>
      </c>
      <c r="G118" s="32">
        <v>3346</v>
      </c>
      <c r="H118" s="32" t="s">
        <v>839</v>
      </c>
    </row>
    <row r="119" spans="1:8" customFormat="1" ht="15" customHeight="1">
      <c r="A119" s="83">
        <v>45523</v>
      </c>
      <c r="B119" s="32" t="s">
        <v>374</v>
      </c>
      <c r="C119" s="31" t="s">
        <v>986</v>
      </c>
      <c r="D119" s="31" t="s">
        <v>893</v>
      </c>
      <c r="E119" s="31" t="s">
        <v>528</v>
      </c>
      <c r="F119" s="84">
        <v>3539527</v>
      </c>
      <c r="G119" s="32">
        <v>327.22000000000003</v>
      </c>
      <c r="H119" s="32" t="s">
        <v>839</v>
      </c>
    </row>
    <row r="120" spans="1:8" customFormat="1" ht="15" customHeight="1">
      <c r="A120" s="83">
        <v>45523</v>
      </c>
      <c r="B120" s="32" t="s">
        <v>959</v>
      </c>
      <c r="C120" s="31" t="s">
        <v>960</v>
      </c>
      <c r="D120" s="31" t="s">
        <v>961</v>
      </c>
      <c r="E120" s="31" t="s">
        <v>528</v>
      </c>
      <c r="F120" s="84">
        <v>5000000</v>
      </c>
      <c r="G120" s="32">
        <v>1.32</v>
      </c>
      <c r="H120" s="32" t="s">
        <v>839</v>
      </c>
    </row>
    <row r="121" spans="1:8" customFormat="1" ht="15" customHeight="1">
      <c r="A121" s="83">
        <v>45523</v>
      </c>
      <c r="B121" s="32" t="s">
        <v>959</v>
      </c>
      <c r="C121" s="31" t="s">
        <v>960</v>
      </c>
      <c r="D121" s="31" t="s">
        <v>945</v>
      </c>
      <c r="E121" s="31" t="s">
        <v>528</v>
      </c>
      <c r="F121" s="84">
        <v>4236888</v>
      </c>
      <c r="G121" s="32">
        <v>1.27</v>
      </c>
      <c r="H121" s="32" t="s">
        <v>839</v>
      </c>
    </row>
    <row r="122" spans="1:8" customFormat="1" ht="15" customHeight="1">
      <c r="A122" s="83">
        <v>45523</v>
      </c>
      <c r="B122" s="32" t="s">
        <v>987</v>
      </c>
      <c r="C122" s="31" t="s">
        <v>988</v>
      </c>
      <c r="D122" s="31" t="s">
        <v>1144</v>
      </c>
      <c r="E122" s="31" t="s">
        <v>528</v>
      </c>
      <c r="F122" s="84">
        <v>87000</v>
      </c>
      <c r="G122" s="32">
        <v>103</v>
      </c>
      <c r="H122" s="32" t="s">
        <v>839</v>
      </c>
    </row>
    <row r="123" spans="1:8" customFormat="1" ht="15" customHeight="1">
      <c r="A123" s="83">
        <v>45523</v>
      </c>
      <c r="B123" s="32" t="s">
        <v>987</v>
      </c>
      <c r="C123" s="31" t="s">
        <v>988</v>
      </c>
      <c r="D123" s="31" t="s">
        <v>989</v>
      </c>
      <c r="E123" s="31" t="s">
        <v>528</v>
      </c>
      <c r="F123" s="84">
        <v>51000</v>
      </c>
      <c r="G123" s="32">
        <v>103</v>
      </c>
      <c r="H123" s="32" t="s">
        <v>839</v>
      </c>
    </row>
    <row r="124" spans="1:8" customFormat="1" ht="15" customHeight="1">
      <c r="A124" s="83">
        <v>45523</v>
      </c>
      <c r="B124" s="32" t="s">
        <v>1145</v>
      </c>
      <c r="C124" s="31" t="s">
        <v>1146</v>
      </c>
      <c r="D124" s="31" t="s">
        <v>893</v>
      </c>
      <c r="E124" s="31" t="s">
        <v>528</v>
      </c>
      <c r="F124" s="84">
        <v>481731</v>
      </c>
      <c r="G124" s="32">
        <v>187.89</v>
      </c>
      <c r="H124" s="32" t="s">
        <v>839</v>
      </c>
    </row>
    <row r="125" spans="1:8" customFormat="1" ht="15" customHeight="1">
      <c r="A125" s="83">
        <v>45523</v>
      </c>
      <c r="B125" s="32" t="s">
        <v>784</v>
      </c>
      <c r="C125" s="31" t="s">
        <v>1147</v>
      </c>
      <c r="D125" s="31" t="s">
        <v>893</v>
      </c>
      <c r="E125" s="31" t="s">
        <v>528</v>
      </c>
      <c r="F125" s="84">
        <v>362793</v>
      </c>
      <c r="G125" s="32">
        <v>2414.94</v>
      </c>
      <c r="H125" s="32" t="s">
        <v>839</v>
      </c>
    </row>
    <row r="126" spans="1:8" customFormat="1" ht="15" customHeight="1">
      <c r="A126" s="83">
        <v>45523</v>
      </c>
      <c r="B126" s="32" t="s">
        <v>1148</v>
      </c>
      <c r="C126" s="31" t="s">
        <v>1149</v>
      </c>
      <c r="D126" s="31" t="s">
        <v>893</v>
      </c>
      <c r="E126" s="31" t="s">
        <v>528</v>
      </c>
      <c r="F126" s="84">
        <v>376323</v>
      </c>
      <c r="G126" s="32">
        <v>272.52</v>
      </c>
      <c r="H126" s="32" t="s">
        <v>839</v>
      </c>
    </row>
    <row r="127" spans="1:8" customFormat="1" ht="15" customHeight="1">
      <c r="A127" s="83">
        <v>45523</v>
      </c>
      <c r="B127" s="32" t="s">
        <v>1150</v>
      </c>
      <c r="C127" s="31" t="s">
        <v>1151</v>
      </c>
      <c r="D127" s="31" t="s">
        <v>948</v>
      </c>
      <c r="E127" s="31" t="s">
        <v>528</v>
      </c>
      <c r="F127" s="84">
        <v>1248000</v>
      </c>
      <c r="G127" s="32">
        <v>2.8</v>
      </c>
      <c r="H127" s="32" t="s">
        <v>839</v>
      </c>
    </row>
    <row r="128" spans="1:8" customFormat="1" ht="15" customHeight="1">
      <c r="A128" s="83">
        <v>45523</v>
      </c>
      <c r="B128" s="32" t="s">
        <v>1152</v>
      </c>
      <c r="C128" s="31" t="s">
        <v>1153</v>
      </c>
      <c r="D128" s="31" t="s">
        <v>1154</v>
      </c>
      <c r="E128" s="31" t="s">
        <v>528</v>
      </c>
      <c r="F128" s="84">
        <v>48000</v>
      </c>
      <c r="G128" s="32">
        <v>40.26</v>
      </c>
      <c r="H128" s="32" t="s">
        <v>839</v>
      </c>
    </row>
    <row r="129" spans="1:8" customFormat="1" ht="15" customHeight="1">
      <c r="A129" s="83">
        <v>45523</v>
      </c>
      <c r="B129" s="32" t="s">
        <v>990</v>
      </c>
      <c r="C129" s="31" t="s">
        <v>991</v>
      </c>
      <c r="D129" s="31" t="s">
        <v>993</v>
      </c>
      <c r="E129" s="31" t="s">
        <v>528</v>
      </c>
      <c r="F129" s="84">
        <v>548621</v>
      </c>
      <c r="G129" s="32">
        <v>363.69</v>
      </c>
      <c r="H129" s="32" t="s">
        <v>839</v>
      </c>
    </row>
    <row r="130" spans="1:8" customFormat="1" ht="15" customHeight="1">
      <c r="A130" s="83">
        <v>45523</v>
      </c>
      <c r="B130" s="32" t="s">
        <v>990</v>
      </c>
      <c r="C130" s="31" t="s">
        <v>991</v>
      </c>
      <c r="D130" s="31" t="s">
        <v>1155</v>
      </c>
      <c r="E130" s="31" t="s">
        <v>528</v>
      </c>
      <c r="F130" s="84">
        <v>337610</v>
      </c>
      <c r="G130" s="32">
        <v>359.21</v>
      </c>
      <c r="H130" s="32" t="s">
        <v>839</v>
      </c>
    </row>
    <row r="131" spans="1:8" customFormat="1" ht="15" customHeight="1">
      <c r="A131" s="83">
        <v>45523</v>
      </c>
      <c r="B131" s="32" t="s">
        <v>990</v>
      </c>
      <c r="C131" s="31" t="s">
        <v>991</v>
      </c>
      <c r="D131" s="31" t="s">
        <v>992</v>
      </c>
      <c r="E131" s="31" t="s">
        <v>528</v>
      </c>
      <c r="F131" s="84">
        <v>584836</v>
      </c>
      <c r="G131" s="32">
        <v>359.91</v>
      </c>
      <c r="H131" s="32" t="s">
        <v>839</v>
      </c>
    </row>
    <row r="132" spans="1:8" customFormat="1" ht="15" customHeight="1">
      <c r="A132" s="83">
        <v>45523</v>
      </c>
      <c r="B132" s="32" t="s">
        <v>990</v>
      </c>
      <c r="C132" s="31" t="s">
        <v>991</v>
      </c>
      <c r="D132" s="31" t="s">
        <v>935</v>
      </c>
      <c r="E132" s="31" t="s">
        <v>528</v>
      </c>
      <c r="F132" s="84">
        <v>398661</v>
      </c>
      <c r="G132" s="32">
        <v>359.52</v>
      </c>
      <c r="H132" s="32" t="s">
        <v>839</v>
      </c>
    </row>
    <row r="133" spans="1:8" customFormat="1" ht="15" customHeight="1">
      <c r="A133" s="83">
        <v>45523</v>
      </c>
      <c r="B133" s="32" t="s">
        <v>990</v>
      </c>
      <c r="C133" s="31" t="s">
        <v>991</v>
      </c>
      <c r="D133" s="31" t="s">
        <v>880</v>
      </c>
      <c r="E133" s="31" t="s">
        <v>528</v>
      </c>
      <c r="F133" s="84">
        <v>735829</v>
      </c>
      <c r="G133" s="32">
        <v>362.09</v>
      </c>
      <c r="H133" s="32" t="s">
        <v>839</v>
      </c>
    </row>
    <row r="134" spans="1:8" customFormat="1" ht="15" customHeight="1">
      <c r="A134" s="83">
        <v>45523</v>
      </c>
      <c r="B134" s="32" t="s">
        <v>990</v>
      </c>
      <c r="C134" s="31" t="s">
        <v>991</v>
      </c>
      <c r="D134" s="31" t="s">
        <v>893</v>
      </c>
      <c r="E134" s="31" t="s">
        <v>528</v>
      </c>
      <c r="F134" s="84">
        <v>575400</v>
      </c>
      <c r="G134" s="32">
        <v>355.49</v>
      </c>
      <c r="H134" s="32" t="s">
        <v>839</v>
      </c>
    </row>
    <row r="135" spans="1:8" customFormat="1" ht="15" customHeight="1">
      <c r="A135" s="83">
        <v>45523</v>
      </c>
      <c r="B135" s="32" t="s">
        <v>1156</v>
      </c>
      <c r="C135" s="31" t="s">
        <v>1157</v>
      </c>
      <c r="D135" s="31" t="s">
        <v>880</v>
      </c>
      <c r="E135" s="31" t="s">
        <v>528</v>
      </c>
      <c r="F135" s="84">
        <v>264457</v>
      </c>
      <c r="G135" s="32">
        <v>297.47000000000003</v>
      </c>
      <c r="H135" s="32" t="s">
        <v>839</v>
      </c>
    </row>
    <row r="136" spans="1:8" customFormat="1" ht="15" customHeight="1">
      <c r="A136" s="83">
        <v>45523</v>
      </c>
      <c r="B136" s="32" t="s">
        <v>1156</v>
      </c>
      <c r="C136" s="31" t="s">
        <v>1157</v>
      </c>
      <c r="D136" s="31" t="s">
        <v>893</v>
      </c>
      <c r="E136" s="31" t="s">
        <v>528</v>
      </c>
      <c r="F136" s="84">
        <v>468147</v>
      </c>
      <c r="G136" s="32">
        <v>297.18</v>
      </c>
      <c r="H136" s="32" t="s">
        <v>839</v>
      </c>
    </row>
    <row r="137" spans="1:8" customFormat="1" ht="15" customHeight="1">
      <c r="A137" s="83">
        <v>45523</v>
      </c>
      <c r="B137" s="32" t="s">
        <v>946</v>
      </c>
      <c r="C137" s="31" t="s">
        <v>947</v>
      </c>
      <c r="D137" s="31" t="s">
        <v>945</v>
      </c>
      <c r="E137" s="31" t="s">
        <v>528</v>
      </c>
      <c r="F137" s="84">
        <v>489000</v>
      </c>
      <c r="G137" s="32">
        <v>38.979999999999997</v>
      </c>
      <c r="H137" s="32" t="s">
        <v>839</v>
      </c>
    </row>
    <row r="138" spans="1:8" customFormat="1" ht="15" customHeight="1">
      <c r="A138" s="83">
        <v>45523</v>
      </c>
      <c r="B138" s="32" t="s">
        <v>946</v>
      </c>
      <c r="C138" s="31" t="s">
        <v>947</v>
      </c>
      <c r="D138" s="31" t="s">
        <v>1004</v>
      </c>
      <c r="E138" s="31" t="s">
        <v>528</v>
      </c>
      <c r="F138" s="84">
        <v>93000</v>
      </c>
      <c r="G138" s="32">
        <v>40</v>
      </c>
      <c r="H138" s="32" t="s">
        <v>839</v>
      </c>
    </row>
    <row r="139" spans="1:8" customFormat="1" ht="15" customHeight="1">
      <c r="A139" s="83">
        <v>45523</v>
      </c>
      <c r="B139" s="32" t="s">
        <v>946</v>
      </c>
      <c r="C139" s="31" t="s">
        <v>947</v>
      </c>
      <c r="D139" s="31" t="s">
        <v>1158</v>
      </c>
      <c r="E139" s="31" t="s">
        <v>528</v>
      </c>
      <c r="F139" s="84">
        <v>81000</v>
      </c>
      <c r="G139" s="32">
        <v>39.58</v>
      </c>
      <c r="H139" s="32" t="s">
        <v>839</v>
      </c>
    </row>
    <row r="140" spans="1:8" customFormat="1" ht="15" customHeight="1">
      <c r="A140" s="83">
        <v>45523</v>
      </c>
      <c r="B140" s="32" t="s">
        <v>1159</v>
      </c>
      <c r="C140" s="31" t="s">
        <v>1160</v>
      </c>
      <c r="D140" s="31" t="s">
        <v>1119</v>
      </c>
      <c r="E140" s="31" t="s">
        <v>528</v>
      </c>
      <c r="F140" s="84">
        <v>121924</v>
      </c>
      <c r="G140" s="32">
        <v>207.22</v>
      </c>
      <c r="H140" s="32" t="s">
        <v>839</v>
      </c>
    </row>
    <row r="141" spans="1:8" customFormat="1" ht="15" customHeight="1">
      <c r="A141" s="83">
        <v>45523</v>
      </c>
      <c r="B141" s="32" t="s">
        <v>1159</v>
      </c>
      <c r="C141" s="31" t="s">
        <v>1160</v>
      </c>
      <c r="D141" s="31" t="s">
        <v>992</v>
      </c>
      <c r="E141" s="31" t="s">
        <v>528</v>
      </c>
      <c r="F141" s="84">
        <v>138941</v>
      </c>
      <c r="G141" s="32">
        <v>209.12</v>
      </c>
      <c r="H141" s="32" t="s">
        <v>839</v>
      </c>
    </row>
    <row r="142" spans="1:8" customFormat="1" ht="15" customHeight="1">
      <c r="A142" s="83">
        <v>45523</v>
      </c>
      <c r="B142" s="32" t="s">
        <v>1161</v>
      </c>
      <c r="C142" s="31" t="s">
        <v>1162</v>
      </c>
      <c r="D142" s="31" t="s">
        <v>1163</v>
      </c>
      <c r="E142" s="31" t="s">
        <v>528</v>
      </c>
      <c r="F142" s="84">
        <v>34400</v>
      </c>
      <c r="G142" s="32">
        <v>217.52</v>
      </c>
      <c r="H142" s="32" t="s">
        <v>839</v>
      </c>
    </row>
    <row r="143" spans="1:8" customFormat="1" ht="15" customHeight="1">
      <c r="A143" s="83">
        <v>45523</v>
      </c>
      <c r="B143" s="32" t="s">
        <v>1164</v>
      </c>
      <c r="C143" s="31" t="s">
        <v>1165</v>
      </c>
      <c r="D143" s="31" t="s">
        <v>1166</v>
      </c>
      <c r="E143" s="31" t="s">
        <v>528</v>
      </c>
      <c r="F143" s="84">
        <v>133999</v>
      </c>
      <c r="G143" s="32">
        <v>49.62</v>
      </c>
      <c r="H143" s="32" t="s">
        <v>839</v>
      </c>
    </row>
    <row r="144" spans="1:8" customFormat="1" ht="15" customHeight="1">
      <c r="A144" s="83">
        <v>45523</v>
      </c>
      <c r="B144" s="32" t="s">
        <v>1167</v>
      </c>
      <c r="C144" s="31" t="s">
        <v>1168</v>
      </c>
      <c r="D144" s="31" t="s">
        <v>880</v>
      </c>
      <c r="E144" s="31" t="s">
        <v>528</v>
      </c>
      <c r="F144" s="84">
        <v>7396160</v>
      </c>
      <c r="G144" s="32">
        <v>67.42</v>
      </c>
      <c r="H144" s="32" t="s">
        <v>839</v>
      </c>
    </row>
    <row r="145" spans="1:8" customFormat="1" ht="15" customHeight="1">
      <c r="A145" s="83">
        <v>45523</v>
      </c>
      <c r="B145" s="32" t="s">
        <v>1167</v>
      </c>
      <c r="C145" s="31" t="s">
        <v>1168</v>
      </c>
      <c r="D145" s="31" t="s">
        <v>1169</v>
      </c>
      <c r="E145" s="31" t="s">
        <v>528</v>
      </c>
      <c r="F145" s="84">
        <v>3551645</v>
      </c>
      <c r="G145" s="32">
        <v>68.13</v>
      </c>
      <c r="H145" s="32" t="s">
        <v>839</v>
      </c>
    </row>
    <row r="146" spans="1:8" customFormat="1" ht="15" customHeight="1">
      <c r="A146" s="83">
        <v>45523</v>
      </c>
      <c r="B146" s="32" t="s">
        <v>1167</v>
      </c>
      <c r="C146" s="31" t="s">
        <v>1168</v>
      </c>
      <c r="D146" s="31" t="s">
        <v>935</v>
      </c>
      <c r="E146" s="31" t="s">
        <v>528</v>
      </c>
      <c r="F146" s="84">
        <v>3297250</v>
      </c>
      <c r="G146" s="32">
        <v>67.13</v>
      </c>
      <c r="H146" s="32" t="s">
        <v>839</v>
      </c>
    </row>
    <row r="147" spans="1:8" customFormat="1" ht="15" customHeight="1">
      <c r="A147" s="83">
        <v>45523</v>
      </c>
      <c r="B147" s="32" t="s">
        <v>1167</v>
      </c>
      <c r="C147" s="31" t="s">
        <v>1168</v>
      </c>
      <c r="D147" s="31" t="s">
        <v>893</v>
      </c>
      <c r="E147" s="31" t="s">
        <v>528</v>
      </c>
      <c r="F147" s="84">
        <v>4750279</v>
      </c>
      <c r="G147" s="32">
        <v>66.510000000000005</v>
      </c>
      <c r="H147" s="32" t="s">
        <v>839</v>
      </c>
    </row>
    <row r="148" spans="1:8" customFormat="1" ht="15" customHeight="1">
      <c r="A148" s="83">
        <v>45523</v>
      </c>
      <c r="B148" s="32" t="s">
        <v>963</v>
      </c>
      <c r="C148" s="31" t="s">
        <v>964</v>
      </c>
      <c r="D148" s="31" t="s">
        <v>962</v>
      </c>
      <c r="E148" s="31" t="s">
        <v>528</v>
      </c>
      <c r="F148" s="84">
        <v>1030</v>
      </c>
      <c r="G148" s="32">
        <v>91.3</v>
      </c>
      <c r="H148" s="32" t="s">
        <v>839</v>
      </c>
    </row>
    <row r="149" spans="1:8" customFormat="1" ht="15" customHeight="1">
      <c r="A149" s="83">
        <v>45523</v>
      </c>
      <c r="B149" s="32" t="s">
        <v>994</v>
      </c>
      <c r="C149" s="31" t="s">
        <v>995</v>
      </c>
      <c r="D149" s="31" t="s">
        <v>1170</v>
      </c>
      <c r="E149" s="31" t="s">
        <v>528</v>
      </c>
      <c r="F149" s="84">
        <v>1056371</v>
      </c>
      <c r="G149" s="32">
        <v>51.76</v>
      </c>
      <c r="H149" s="32" t="s">
        <v>839</v>
      </c>
    </row>
    <row r="150" spans="1:8" customFormat="1" ht="15" customHeight="1">
      <c r="A150" s="83">
        <v>45523</v>
      </c>
      <c r="B150" s="32" t="s">
        <v>994</v>
      </c>
      <c r="C150" s="31" t="s">
        <v>995</v>
      </c>
      <c r="D150" s="31" t="s">
        <v>893</v>
      </c>
      <c r="E150" s="31" t="s">
        <v>528</v>
      </c>
      <c r="F150" s="84">
        <v>498912</v>
      </c>
      <c r="G150" s="32">
        <v>51.65</v>
      </c>
      <c r="H150" s="32" t="s">
        <v>839</v>
      </c>
    </row>
    <row r="151" spans="1:8" customFormat="1" ht="15" customHeight="1">
      <c r="A151" s="83">
        <v>45523</v>
      </c>
      <c r="B151" s="32" t="s">
        <v>994</v>
      </c>
      <c r="C151" s="31" t="s">
        <v>995</v>
      </c>
      <c r="D151" s="31" t="s">
        <v>958</v>
      </c>
      <c r="E151" s="31" t="s">
        <v>528</v>
      </c>
      <c r="F151" s="84">
        <v>797550</v>
      </c>
      <c r="G151" s="32">
        <v>50.77</v>
      </c>
      <c r="H151" s="32" t="s">
        <v>839</v>
      </c>
    </row>
    <row r="152" spans="1:8" customFormat="1" ht="15" customHeight="1">
      <c r="A152" s="83">
        <v>45523</v>
      </c>
      <c r="B152" s="32" t="s">
        <v>1171</v>
      </c>
      <c r="C152" s="31" t="s">
        <v>1172</v>
      </c>
      <c r="D152" s="31" t="s">
        <v>1166</v>
      </c>
      <c r="E152" s="31" t="s">
        <v>528</v>
      </c>
      <c r="F152" s="84">
        <v>102729</v>
      </c>
      <c r="G152" s="32">
        <v>41.88</v>
      </c>
      <c r="H152" s="32" t="s">
        <v>839</v>
      </c>
    </row>
    <row r="153" spans="1:8" customFormat="1" ht="15" customHeight="1">
      <c r="A153" s="83">
        <v>45523</v>
      </c>
      <c r="B153" s="32" t="s">
        <v>1171</v>
      </c>
      <c r="C153" s="31" t="s">
        <v>1172</v>
      </c>
      <c r="D153" s="31" t="s">
        <v>1173</v>
      </c>
      <c r="E153" s="31" t="s">
        <v>528</v>
      </c>
      <c r="F153" s="84">
        <v>102415</v>
      </c>
      <c r="G153" s="32">
        <v>40.950000000000003</v>
      </c>
      <c r="H153" s="32" t="s">
        <v>839</v>
      </c>
    </row>
    <row r="154" spans="1:8" customFormat="1" ht="15" customHeight="1">
      <c r="A154" s="83">
        <v>45523</v>
      </c>
      <c r="B154" s="32" t="s">
        <v>1171</v>
      </c>
      <c r="C154" s="31" t="s">
        <v>1172</v>
      </c>
      <c r="D154" s="31" t="s">
        <v>1096</v>
      </c>
      <c r="E154" s="31" t="s">
        <v>528</v>
      </c>
      <c r="F154" s="84">
        <v>89921</v>
      </c>
      <c r="G154" s="32">
        <v>42.11</v>
      </c>
      <c r="H154" s="32" t="s">
        <v>839</v>
      </c>
    </row>
    <row r="155" spans="1:8" customFormat="1" ht="15" customHeight="1">
      <c r="A155" s="83">
        <v>45523</v>
      </c>
      <c r="B155" s="32" t="s">
        <v>1174</v>
      </c>
      <c r="C155" s="31" t="s">
        <v>1175</v>
      </c>
      <c r="D155" s="31" t="s">
        <v>1176</v>
      </c>
      <c r="E155" s="31" t="s">
        <v>528</v>
      </c>
      <c r="F155" s="84">
        <v>66000</v>
      </c>
      <c r="G155" s="32">
        <v>111.6</v>
      </c>
      <c r="H155" s="32" t="s">
        <v>839</v>
      </c>
    </row>
    <row r="156" spans="1:8" customFormat="1" ht="15" customHeight="1">
      <c r="A156" s="83">
        <v>45523</v>
      </c>
      <c r="B156" s="32" t="s">
        <v>1177</v>
      </c>
      <c r="C156" s="31" t="s">
        <v>1178</v>
      </c>
      <c r="D156" s="31" t="s">
        <v>1179</v>
      </c>
      <c r="E156" s="31" t="s">
        <v>528</v>
      </c>
      <c r="F156" s="84">
        <v>275000</v>
      </c>
      <c r="G156" s="32">
        <v>2450</v>
      </c>
      <c r="H156" s="32" t="s">
        <v>839</v>
      </c>
    </row>
    <row r="157" spans="1:8" customFormat="1" ht="15" customHeight="1">
      <c r="A157" s="83">
        <v>45523</v>
      </c>
      <c r="B157" s="32" t="s">
        <v>1180</v>
      </c>
      <c r="C157" s="31" t="s">
        <v>1181</v>
      </c>
      <c r="D157" s="31" t="s">
        <v>1182</v>
      </c>
      <c r="E157" s="31" t="s">
        <v>528</v>
      </c>
      <c r="F157" s="84">
        <v>485345</v>
      </c>
      <c r="G157" s="32">
        <v>20</v>
      </c>
      <c r="H157" s="32" t="s">
        <v>839</v>
      </c>
    </row>
    <row r="158" spans="1:8" customFormat="1" ht="15" customHeight="1">
      <c r="A158" s="83">
        <v>45523</v>
      </c>
      <c r="B158" s="32" t="s">
        <v>1180</v>
      </c>
      <c r="C158" s="31" t="s">
        <v>1181</v>
      </c>
      <c r="D158" s="31" t="s">
        <v>1183</v>
      </c>
      <c r="E158" s="31" t="s">
        <v>528</v>
      </c>
      <c r="F158" s="84">
        <v>208316</v>
      </c>
      <c r="G158" s="32">
        <v>22.98</v>
      </c>
      <c r="H158" s="32" t="s">
        <v>839</v>
      </c>
    </row>
    <row r="159" spans="1:8" customFormat="1" ht="15" customHeight="1">
      <c r="A159" s="83">
        <v>45523</v>
      </c>
      <c r="B159" s="32" t="s">
        <v>1184</v>
      </c>
      <c r="C159" s="31" t="s">
        <v>1185</v>
      </c>
      <c r="D159" s="31" t="s">
        <v>893</v>
      </c>
      <c r="E159" s="31" t="s">
        <v>528</v>
      </c>
      <c r="F159" s="84">
        <v>611417</v>
      </c>
      <c r="G159" s="32">
        <v>83.14</v>
      </c>
      <c r="H159" s="32" t="s">
        <v>839</v>
      </c>
    </row>
    <row r="160" spans="1:8" customFormat="1" ht="15" customHeight="1">
      <c r="A160" s="83">
        <v>45523</v>
      </c>
      <c r="B160" s="32" t="s">
        <v>1184</v>
      </c>
      <c r="C160" s="31" t="s">
        <v>1185</v>
      </c>
      <c r="D160" s="31" t="s">
        <v>880</v>
      </c>
      <c r="E160" s="31" t="s">
        <v>528</v>
      </c>
      <c r="F160" s="84">
        <v>1243357</v>
      </c>
      <c r="G160" s="32">
        <v>86.68</v>
      </c>
      <c r="H160" s="32" t="s">
        <v>839</v>
      </c>
    </row>
    <row r="161" spans="1:8" customFormat="1" ht="15" customHeight="1">
      <c r="A161" s="83">
        <v>45523</v>
      </c>
      <c r="B161" s="32" t="s">
        <v>1184</v>
      </c>
      <c r="C161" s="31" t="s">
        <v>1185</v>
      </c>
      <c r="D161" s="31" t="s">
        <v>983</v>
      </c>
      <c r="E161" s="31" t="s">
        <v>528</v>
      </c>
      <c r="F161" s="84">
        <v>1100000</v>
      </c>
      <c r="G161" s="32">
        <v>90.74</v>
      </c>
      <c r="H161" s="32" t="s">
        <v>839</v>
      </c>
    </row>
    <row r="162" spans="1:8" customFormat="1" ht="15" customHeight="1">
      <c r="A162" s="83">
        <v>45523</v>
      </c>
      <c r="B162" s="32" t="s">
        <v>1186</v>
      </c>
      <c r="C162" s="31" t="s">
        <v>1187</v>
      </c>
      <c r="D162" s="31" t="s">
        <v>893</v>
      </c>
      <c r="E162" s="31" t="s">
        <v>528</v>
      </c>
      <c r="F162" s="84">
        <v>1054954</v>
      </c>
      <c r="G162" s="32">
        <v>121.42</v>
      </c>
      <c r="H162" s="32" t="s">
        <v>839</v>
      </c>
    </row>
    <row r="163" spans="1:8" customFormat="1" ht="15" customHeight="1">
      <c r="A163" s="83">
        <v>45523</v>
      </c>
      <c r="B163" s="32" t="s">
        <v>1188</v>
      </c>
      <c r="C163" s="31" t="s">
        <v>1189</v>
      </c>
      <c r="D163" s="31" t="s">
        <v>1190</v>
      </c>
      <c r="E163" s="31" t="s">
        <v>528</v>
      </c>
      <c r="F163" s="84">
        <v>56000</v>
      </c>
      <c r="G163" s="32">
        <v>139.13999999999999</v>
      </c>
      <c r="H163" s="32" t="s">
        <v>839</v>
      </c>
    </row>
    <row r="164" spans="1:8" customFormat="1" ht="15" customHeight="1">
      <c r="A164" s="83">
        <v>45523</v>
      </c>
      <c r="B164" s="32" t="s">
        <v>1188</v>
      </c>
      <c r="C164" s="31" t="s">
        <v>1189</v>
      </c>
      <c r="D164" s="31" t="s">
        <v>1191</v>
      </c>
      <c r="E164" s="31" t="s">
        <v>528</v>
      </c>
      <c r="F164" s="84">
        <v>76000</v>
      </c>
      <c r="G164" s="32">
        <v>133.61000000000001</v>
      </c>
      <c r="H164" s="32" t="s">
        <v>839</v>
      </c>
    </row>
    <row r="165" spans="1:8" customFormat="1" ht="15" customHeight="1">
      <c r="A165" s="83">
        <v>45523</v>
      </c>
      <c r="B165" s="32" t="s">
        <v>1188</v>
      </c>
      <c r="C165" s="31" t="s">
        <v>1189</v>
      </c>
      <c r="D165" s="31" t="s">
        <v>1192</v>
      </c>
      <c r="E165" s="31" t="s">
        <v>528</v>
      </c>
      <c r="F165" s="84">
        <v>134000</v>
      </c>
      <c r="G165" s="32">
        <v>148.38</v>
      </c>
      <c r="H165" s="32" t="s">
        <v>839</v>
      </c>
    </row>
    <row r="166" spans="1:8" customFormat="1" ht="15" customHeight="1">
      <c r="A166" s="83">
        <v>45523</v>
      </c>
      <c r="B166" s="32" t="s">
        <v>1188</v>
      </c>
      <c r="C166" s="31" t="s">
        <v>1189</v>
      </c>
      <c r="D166" s="31" t="s">
        <v>1193</v>
      </c>
      <c r="E166" s="31" t="s">
        <v>528</v>
      </c>
      <c r="F166" s="84">
        <v>78000</v>
      </c>
      <c r="G166" s="32">
        <v>138.29</v>
      </c>
      <c r="H166" s="32" t="s">
        <v>839</v>
      </c>
    </row>
    <row r="167" spans="1:8" customFormat="1" ht="15" customHeight="1">
      <c r="A167" s="83">
        <v>45523</v>
      </c>
      <c r="B167" s="32" t="s">
        <v>1188</v>
      </c>
      <c r="C167" s="31" t="s">
        <v>1189</v>
      </c>
      <c r="D167" s="31" t="s">
        <v>1194</v>
      </c>
      <c r="E167" s="31" t="s">
        <v>528</v>
      </c>
      <c r="F167" s="84">
        <v>70000</v>
      </c>
      <c r="G167" s="32">
        <v>141.44</v>
      </c>
      <c r="H167" s="32" t="s">
        <v>839</v>
      </c>
    </row>
    <row r="168" spans="1:8" customFormat="1" ht="15" customHeight="1">
      <c r="A168" s="83">
        <v>45523</v>
      </c>
      <c r="B168" s="32" t="s">
        <v>1188</v>
      </c>
      <c r="C168" s="31" t="s">
        <v>1189</v>
      </c>
      <c r="D168" s="31" t="s">
        <v>983</v>
      </c>
      <c r="E168" s="31" t="s">
        <v>528</v>
      </c>
      <c r="F168" s="84">
        <v>70000</v>
      </c>
      <c r="G168" s="32">
        <v>148.26</v>
      </c>
      <c r="H168" s="32" t="s">
        <v>839</v>
      </c>
    </row>
    <row r="169" spans="1:8" customFormat="1" ht="15" customHeight="1">
      <c r="A169" s="83">
        <v>45523</v>
      </c>
      <c r="B169" s="32" t="s">
        <v>1195</v>
      </c>
      <c r="C169" s="31" t="s">
        <v>1196</v>
      </c>
      <c r="D169" s="31" t="s">
        <v>1197</v>
      </c>
      <c r="E169" s="31" t="s">
        <v>528</v>
      </c>
      <c r="F169" s="84">
        <v>184239</v>
      </c>
      <c r="G169" s="32">
        <v>22.81</v>
      </c>
      <c r="H169" s="32" t="s">
        <v>839</v>
      </c>
    </row>
    <row r="170" spans="1:8" customFormat="1" ht="15" customHeight="1">
      <c r="A170" s="83">
        <v>45523</v>
      </c>
      <c r="B170" s="32" t="s">
        <v>922</v>
      </c>
      <c r="C170" s="31" t="s">
        <v>923</v>
      </c>
      <c r="D170" s="31" t="s">
        <v>924</v>
      </c>
      <c r="E170" s="31" t="s">
        <v>528</v>
      </c>
      <c r="F170" s="84">
        <v>15200</v>
      </c>
      <c r="G170" s="32">
        <v>248.81</v>
      </c>
      <c r="H170" s="32" t="s">
        <v>839</v>
      </c>
    </row>
    <row r="171" spans="1:8" customFormat="1" ht="15" customHeight="1">
      <c r="A171" s="83">
        <v>45523</v>
      </c>
      <c r="B171" s="32" t="s">
        <v>1198</v>
      </c>
      <c r="C171" s="31" t="s">
        <v>1199</v>
      </c>
      <c r="D171" s="31" t="s">
        <v>893</v>
      </c>
      <c r="E171" s="31" t="s">
        <v>528</v>
      </c>
      <c r="F171" s="84">
        <v>196697</v>
      </c>
      <c r="G171" s="32">
        <v>485.62</v>
      </c>
      <c r="H171" s="32" t="s">
        <v>839</v>
      </c>
    </row>
    <row r="172" spans="1:8" customFormat="1" ht="15" customHeight="1">
      <c r="A172" s="83">
        <v>45523</v>
      </c>
      <c r="B172" s="32" t="s">
        <v>997</v>
      </c>
      <c r="C172" s="31" t="s">
        <v>998</v>
      </c>
      <c r="D172" s="31" t="s">
        <v>893</v>
      </c>
      <c r="E172" s="31" t="s">
        <v>528</v>
      </c>
      <c r="F172" s="84">
        <v>390240</v>
      </c>
      <c r="G172" s="32">
        <v>182.49</v>
      </c>
      <c r="H172" s="32" t="s">
        <v>839</v>
      </c>
    </row>
    <row r="173" spans="1:8" customFormat="1" ht="15" customHeight="1">
      <c r="A173" s="83">
        <v>45523</v>
      </c>
      <c r="B173" s="32" t="s">
        <v>965</v>
      </c>
      <c r="C173" s="31" t="s">
        <v>966</v>
      </c>
      <c r="D173" s="31" t="s">
        <v>1200</v>
      </c>
      <c r="E173" s="31" t="s">
        <v>528</v>
      </c>
      <c r="F173" s="84">
        <v>943545</v>
      </c>
      <c r="G173" s="32">
        <v>47.99</v>
      </c>
      <c r="H173" s="32" t="s">
        <v>839</v>
      </c>
    </row>
    <row r="174" spans="1:8" customFormat="1" ht="15" customHeight="1">
      <c r="A174" s="83">
        <v>45523</v>
      </c>
      <c r="B174" s="32" t="s">
        <v>1201</v>
      </c>
      <c r="C174" s="31" t="s">
        <v>1202</v>
      </c>
      <c r="D174" s="31" t="s">
        <v>993</v>
      </c>
      <c r="E174" s="31" t="s">
        <v>528</v>
      </c>
      <c r="F174" s="84">
        <v>459037</v>
      </c>
      <c r="G174" s="32">
        <v>745.63</v>
      </c>
      <c r="H174" s="32" t="s">
        <v>839</v>
      </c>
    </row>
    <row r="175" spans="1:8" customFormat="1" ht="15" customHeight="1">
      <c r="A175" s="83">
        <v>45523</v>
      </c>
      <c r="B175" s="32" t="s">
        <v>1201</v>
      </c>
      <c r="C175" s="31" t="s">
        <v>1202</v>
      </c>
      <c r="D175" s="31" t="s">
        <v>880</v>
      </c>
      <c r="E175" s="31" t="s">
        <v>528</v>
      </c>
      <c r="F175" s="84">
        <v>368513</v>
      </c>
      <c r="G175" s="32">
        <v>742.78</v>
      </c>
      <c r="H175" s="32" t="s">
        <v>839</v>
      </c>
    </row>
    <row r="176" spans="1:8" customFormat="1" ht="15" customHeight="1">
      <c r="A176" s="83">
        <v>45523</v>
      </c>
      <c r="B176" s="32" t="s">
        <v>1201</v>
      </c>
      <c r="C176" s="31" t="s">
        <v>1202</v>
      </c>
      <c r="D176" s="31" t="s">
        <v>893</v>
      </c>
      <c r="E176" s="31" t="s">
        <v>528</v>
      </c>
      <c r="F176" s="84">
        <v>454369</v>
      </c>
      <c r="G176" s="32">
        <v>739.01</v>
      </c>
      <c r="H176" s="32" t="s">
        <v>839</v>
      </c>
    </row>
    <row r="177" spans="1:8" customFormat="1" ht="15" customHeight="1">
      <c r="A177" s="83">
        <v>45523</v>
      </c>
      <c r="B177" s="32" t="s">
        <v>1203</v>
      </c>
      <c r="C177" s="31" t="s">
        <v>1204</v>
      </c>
      <c r="D177" s="31" t="s">
        <v>992</v>
      </c>
      <c r="E177" s="31" t="s">
        <v>528</v>
      </c>
      <c r="F177" s="84">
        <v>516497</v>
      </c>
      <c r="G177" s="32">
        <v>217.02</v>
      </c>
      <c r="H177" s="32" t="s">
        <v>839</v>
      </c>
    </row>
    <row r="178" spans="1:8" customFormat="1" ht="15" customHeight="1">
      <c r="A178" s="83">
        <v>45523</v>
      </c>
      <c r="B178" s="32" t="s">
        <v>967</v>
      </c>
      <c r="C178" s="31" t="s">
        <v>968</v>
      </c>
      <c r="D178" s="31" t="s">
        <v>1205</v>
      </c>
      <c r="E178" s="31" t="s">
        <v>528</v>
      </c>
      <c r="F178" s="84">
        <v>326399</v>
      </c>
      <c r="G178" s="32">
        <v>230.11</v>
      </c>
      <c r="H178" s="32" t="s">
        <v>839</v>
      </c>
    </row>
    <row r="179" spans="1:8" customFormat="1" ht="15" customHeight="1">
      <c r="A179" s="83">
        <v>45523</v>
      </c>
      <c r="B179" s="32" t="s">
        <v>1206</v>
      </c>
      <c r="C179" s="31" t="s">
        <v>1207</v>
      </c>
      <c r="D179" s="31" t="s">
        <v>1192</v>
      </c>
      <c r="E179" s="31" t="s">
        <v>528</v>
      </c>
      <c r="F179" s="84">
        <v>3600</v>
      </c>
      <c r="G179" s="32">
        <v>162.4</v>
      </c>
      <c r="H179" s="32" t="s">
        <v>839</v>
      </c>
    </row>
    <row r="180" spans="1:8" customFormat="1" ht="15" customHeight="1">
      <c r="A180" s="83">
        <v>45523</v>
      </c>
      <c r="B180" s="32" t="s">
        <v>1208</v>
      </c>
      <c r="C180" s="31" t="s">
        <v>1209</v>
      </c>
      <c r="D180" s="31" t="s">
        <v>1210</v>
      </c>
      <c r="E180" s="31" t="s">
        <v>528</v>
      </c>
      <c r="F180" s="84">
        <v>174248</v>
      </c>
      <c r="G180" s="32">
        <v>62.56</v>
      </c>
      <c r="H180" s="32" t="s">
        <v>839</v>
      </c>
    </row>
    <row r="181" spans="1:8" customFormat="1" ht="15" customHeight="1">
      <c r="A181" s="83">
        <v>45523</v>
      </c>
      <c r="B181" s="32" t="s">
        <v>1211</v>
      </c>
      <c r="C181" s="31" t="s">
        <v>1212</v>
      </c>
      <c r="D181" s="31" t="s">
        <v>1213</v>
      </c>
      <c r="E181" s="31" t="s">
        <v>528</v>
      </c>
      <c r="F181" s="84">
        <v>5090000</v>
      </c>
      <c r="G181" s="32">
        <v>19.600000000000001</v>
      </c>
      <c r="H181" s="32" t="s">
        <v>839</v>
      </c>
    </row>
    <row r="182" spans="1:8" customFormat="1" ht="15" customHeight="1">
      <c r="A182" s="83">
        <v>45523</v>
      </c>
      <c r="B182" s="32" t="s">
        <v>1214</v>
      </c>
      <c r="C182" s="31" t="s">
        <v>1215</v>
      </c>
      <c r="D182" s="31" t="s">
        <v>1216</v>
      </c>
      <c r="E182" s="31" t="s">
        <v>528</v>
      </c>
      <c r="F182" s="84">
        <v>566426</v>
      </c>
      <c r="G182" s="32">
        <v>107.26</v>
      </c>
      <c r="H182" s="32" t="s">
        <v>839</v>
      </c>
    </row>
    <row r="183" spans="1:8" customFormat="1" ht="15" customHeight="1">
      <c r="A183" s="83">
        <v>45523</v>
      </c>
      <c r="B183" s="32" t="s">
        <v>1111</v>
      </c>
      <c r="C183" s="31" t="s">
        <v>1112</v>
      </c>
      <c r="D183" s="31" t="s">
        <v>893</v>
      </c>
      <c r="E183" s="31" t="s">
        <v>529</v>
      </c>
      <c r="F183" s="84">
        <v>284058</v>
      </c>
      <c r="G183" s="32">
        <v>224.73</v>
      </c>
      <c r="H183" s="32" t="s">
        <v>839</v>
      </c>
    </row>
    <row r="184" spans="1:8" customFormat="1" ht="15" customHeight="1">
      <c r="A184" s="83">
        <v>45523</v>
      </c>
      <c r="B184" s="32" t="s">
        <v>1113</v>
      </c>
      <c r="C184" s="31" t="s">
        <v>1114</v>
      </c>
      <c r="D184" s="31" t="s">
        <v>1115</v>
      </c>
      <c r="E184" s="31" t="s">
        <v>529</v>
      </c>
      <c r="F184" s="84">
        <v>90000</v>
      </c>
      <c r="G184" s="32">
        <v>81.27</v>
      </c>
      <c r="H184" s="32" t="s">
        <v>839</v>
      </c>
    </row>
    <row r="185" spans="1:8" customFormat="1" ht="15" customHeight="1">
      <c r="A185" s="83">
        <v>45523</v>
      </c>
      <c r="B185" s="32" t="s">
        <v>984</v>
      </c>
      <c r="C185" s="31" t="s">
        <v>985</v>
      </c>
      <c r="D185" s="31" t="s">
        <v>1217</v>
      </c>
      <c r="E185" s="31" t="s">
        <v>529</v>
      </c>
      <c r="F185" s="84">
        <v>248000</v>
      </c>
      <c r="G185" s="32">
        <v>18.850000000000001</v>
      </c>
      <c r="H185" s="32" t="s">
        <v>839</v>
      </c>
    </row>
    <row r="186" spans="1:8" customFormat="1" ht="15" customHeight="1">
      <c r="A186" s="83">
        <v>45523</v>
      </c>
      <c r="B186" s="32" t="s">
        <v>1117</v>
      </c>
      <c r="C186" s="31" t="s">
        <v>1118</v>
      </c>
      <c r="D186" s="31" t="s">
        <v>1119</v>
      </c>
      <c r="E186" s="31" t="s">
        <v>529</v>
      </c>
      <c r="F186" s="84">
        <v>42598</v>
      </c>
      <c r="G186" s="32">
        <v>307.32</v>
      </c>
      <c r="H186" s="32" t="s">
        <v>839</v>
      </c>
    </row>
    <row r="187" spans="1:8" customFormat="1" ht="15" customHeight="1">
      <c r="A187" s="83">
        <v>45523</v>
      </c>
      <c r="B187" s="32" t="s">
        <v>1120</v>
      </c>
      <c r="C187" s="31" t="s">
        <v>1121</v>
      </c>
      <c r="D187" s="31" t="s">
        <v>893</v>
      </c>
      <c r="E187" s="31" t="s">
        <v>529</v>
      </c>
      <c r="F187" s="84">
        <v>502716</v>
      </c>
      <c r="G187" s="32">
        <v>243.01</v>
      </c>
      <c r="H187" s="32" t="s">
        <v>839</v>
      </c>
    </row>
    <row r="188" spans="1:8" customFormat="1" ht="15" customHeight="1">
      <c r="A188" s="83">
        <v>45523</v>
      </c>
      <c r="B188" s="32" t="s">
        <v>86</v>
      </c>
      <c r="C188" s="31" t="s">
        <v>1122</v>
      </c>
      <c r="D188" s="31" t="s">
        <v>893</v>
      </c>
      <c r="E188" s="31" t="s">
        <v>529</v>
      </c>
      <c r="F188" s="84">
        <v>1425012</v>
      </c>
      <c r="G188" s="32">
        <v>627.9</v>
      </c>
      <c r="H188" s="32" t="s">
        <v>839</v>
      </c>
    </row>
    <row r="189" spans="1:8" customFormat="1" ht="15" customHeight="1">
      <c r="A189" s="83">
        <v>45523</v>
      </c>
      <c r="B189" s="32" t="s">
        <v>1123</v>
      </c>
      <c r="C189" s="31" t="s">
        <v>1124</v>
      </c>
      <c r="D189" s="31" t="s">
        <v>1125</v>
      </c>
      <c r="E189" s="31" t="s">
        <v>529</v>
      </c>
      <c r="F189" s="84">
        <v>598234</v>
      </c>
      <c r="G189" s="32">
        <v>8.5500000000000007</v>
      </c>
      <c r="H189" s="32" t="s">
        <v>839</v>
      </c>
    </row>
    <row r="190" spans="1:8" customFormat="1" ht="15" customHeight="1">
      <c r="A190" s="83">
        <v>45523</v>
      </c>
      <c r="B190" s="32" t="s">
        <v>1126</v>
      </c>
      <c r="C190" s="31" t="s">
        <v>1127</v>
      </c>
      <c r="D190" s="31" t="s">
        <v>879</v>
      </c>
      <c r="E190" s="31" t="s">
        <v>529</v>
      </c>
      <c r="F190" s="84">
        <v>53500</v>
      </c>
      <c r="G190" s="32">
        <v>155.22</v>
      </c>
      <c r="H190" s="32" t="s">
        <v>839</v>
      </c>
    </row>
    <row r="191" spans="1:8" customFormat="1" ht="15" customHeight="1">
      <c r="A191" s="83">
        <v>45523</v>
      </c>
      <c r="B191" s="32" t="s">
        <v>956</v>
      </c>
      <c r="C191" s="31" t="s">
        <v>957</v>
      </c>
      <c r="D191" s="31" t="s">
        <v>893</v>
      </c>
      <c r="E191" s="31" t="s">
        <v>529</v>
      </c>
      <c r="F191" s="84">
        <v>429827</v>
      </c>
      <c r="G191" s="32">
        <v>351.66</v>
      </c>
      <c r="H191" s="32" t="s">
        <v>839</v>
      </c>
    </row>
    <row r="192" spans="1:8" customFormat="1" ht="15" customHeight="1">
      <c r="A192" s="83">
        <v>45523</v>
      </c>
      <c r="B192" s="32" t="s">
        <v>809</v>
      </c>
      <c r="C192" s="31" t="s">
        <v>1128</v>
      </c>
      <c r="D192" s="31" t="s">
        <v>893</v>
      </c>
      <c r="E192" s="31" t="s">
        <v>529</v>
      </c>
      <c r="F192" s="84">
        <v>444478</v>
      </c>
      <c r="G192" s="32">
        <v>1763.58</v>
      </c>
      <c r="H192" s="32" t="s">
        <v>839</v>
      </c>
    </row>
    <row r="193" spans="1:8" customFormat="1" ht="15" customHeight="1">
      <c r="A193" s="83">
        <v>45523</v>
      </c>
      <c r="B193" s="32" t="s">
        <v>1129</v>
      </c>
      <c r="C193" s="31" t="s">
        <v>1130</v>
      </c>
      <c r="D193" s="31" t="s">
        <v>1218</v>
      </c>
      <c r="E193" s="31" t="s">
        <v>529</v>
      </c>
      <c r="F193" s="84">
        <v>2959100</v>
      </c>
      <c r="G193" s="32">
        <v>337.95</v>
      </c>
      <c r="H193" s="32" t="s">
        <v>839</v>
      </c>
    </row>
    <row r="194" spans="1:8" customFormat="1" ht="15" customHeight="1">
      <c r="A194" s="83">
        <v>45523</v>
      </c>
      <c r="B194" s="32" t="s">
        <v>1129</v>
      </c>
      <c r="C194" s="31" t="s">
        <v>1130</v>
      </c>
      <c r="D194" s="31" t="s">
        <v>1132</v>
      </c>
      <c r="E194" s="31" t="s">
        <v>529</v>
      </c>
      <c r="F194" s="84">
        <v>47726</v>
      </c>
      <c r="G194" s="32">
        <v>337.39</v>
      </c>
      <c r="H194" s="32" t="s">
        <v>839</v>
      </c>
    </row>
    <row r="195" spans="1:8" customFormat="1" ht="15" customHeight="1">
      <c r="A195" s="297">
        <v>45523</v>
      </c>
      <c r="B195" s="298" t="s">
        <v>1001</v>
      </c>
      <c r="C195" s="194" t="s">
        <v>1002</v>
      </c>
      <c r="D195" s="194" t="s">
        <v>1219</v>
      </c>
      <c r="E195" s="194" t="s">
        <v>529</v>
      </c>
      <c r="F195" s="299">
        <v>99000</v>
      </c>
      <c r="G195" s="298">
        <v>31.05</v>
      </c>
      <c r="H195" s="32" t="s">
        <v>839</v>
      </c>
    </row>
    <row r="196" spans="1:8" ht="15" customHeight="1">
      <c r="A196" s="300">
        <v>45523</v>
      </c>
      <c r="B196" s="218" t="s">
        <v>1001</v>
      </c>
      <c r="C196" s="206" t="s">
        <v>1002</v>
      </c>
      <c r="D196" s="206" t="s">
        <v>1003</v>
      </c>
      <c r="E196" s="206" t="s">
        <v>529</v>
      </c>
      <c r="F196" s="301">
        <v>192000</v>
      </c>
      <c r="G196" s="218">
        <v>31.29</v>
      </c>
      <c r="H196" s="32" t="s">
        <v>839</v>
      </c>
    </row>
    <row r="197" spans="1:8" ht="15" customHeight="1">
      <c r="A197" s="300">
        <v>45523</v>
      </c>
      <c r="B197" s="218" t="s">
        <v>1220</v>
      </c>
      <c r="C197" s="206" t="s">
        <v>1221</v>
      </c>
      <c r="D197" s="206" t="s">
        <v>1222</v>
      </c>
      <c r="E197" s="206" t="s">
        <v>529</v>
      </c>
      <c r="F197" s="301">
        <v>185000</v>
      </c>
      <c r="G197" s="218">
        <v>856.38</v>
      </c>
      <c r="H197" s="32" t="s">
        <v>839</v>
      </c>
    </row>
    <row r="198" spans="1:8" ht="15" customHeight="1">
      <c r="A198" s="300">
        <v>45523</v>
      </c>
      <c r="B198" s="218" t="s">
        <v>1133</v>
      </c>
      <c r="C198" s="206" t="s">
        <v>1134</v>
      </c>
      <c r="D198" s="206" t="s">
        <v>893</v>
      </c>
      <c r="E198" s="206" t="s">
        <v>529</v>
      </c>
      <c r="F198" s="301">
        <v>64277</v>
      </c>
      <c r="G198" s="218">
        <v>1575.89</v>
      </c>
      <c r="H198" s="32" t="s">
        <v>839</v>
      </c>
    </row>
    <row r="199" spans="1:8" ht="15" customHeight="1">
      <c r="A199" s="300">
        <v>45523</v>
      </c>
      <c r="B199" s="218" t="s">
        <v>1135</v>
      </c>
      <c r="C199" s="206" t="s">
        <v>1136</v>
      </c>
      <c r="D199" s="206" t="s">
        <v>1137</v>
      </c>
      <c r="E199" s="206" t="s">
        <v>529</v>
      </c>
      <c r="F199" s="301">
        <v>1840457</v>
      </c>
      <c r="G199" s="218">
        <v>8.41</v>
      </c>
      <c r="H199" s="32" t="s">
        <v>839</v>
      </c>
    </row>
    <row r="200" spans="1:8" ht="15" customHeight="1">
      <c r="A200" s="300">
        <v>45523</v>
      </c>
      <c r="B200" s="218" t="s">
        <v>1138</v>
      </c>
      <c r="C200" s="206" t="s">
        <v>1139</v>
      </c>
      <c r="D200" s="206" t="s">
        <v>1140</v>
      </c>
      <c r="E200" s="206" t="s">
        <v>529</v>
      </c>
      <c r="F200" s="301">
        <v>96000</v>
      </c>
      <c r="G200" s="218">
        <v>71.260000000000005</v>
      </c>
      <c r="H200" s="32" t="s">
        <v>839</v>
      </c>
    </row>
    <row r="201" spans="1:8" ht="15" customHeight="1">
      <c r="A201" s="300">
        <v>45523</v>
      </c>
      <c r="B201" s="218" t="s">
        <v>1141</v>
      </c>
      <c r="C201" s="206" t="s">
        <v>1142</v>
      </c>
      <c r="D201" s="206" t="s">
        <v>1223</v>
      </c>
      <c r="E201" s="206" t="s">
        <v>529</v>
      </c>
      <c r="F201" s="301">
        <v>160000</v>
      </c>
      <c r="G201" s="218">
        <v>3346</v>
      </c>
      <c r="H201" s="32" t="s">
        <v>839</v>
      </c>
    </row>
    <row r="202" spans="1:8" ht="15" customHeight="1">
      <c r="A202" s="300">
        <v>45523</v>
      </c>
      <c r="B202" s="218" t="s">
        <v>1141</v>
      </c>
      <c r="C202" s="206" t="s">
        <v>1142</v>
      </c>
      <c r="D202" s="206" t="s">
        <v>1224</v>
      </c>
      <c r="E202" s="206" t="s">
        <v>529</v>
      </c>
      <c r="F202" s="301">
        <v>140000</v>
      </c>
      <c r="G202" s="218">
        <v>3346</v>
      </c>
      <c r="H202" s="32" t="s">
        <v>839</v>
      </c>
    </row>
    <row r="203" spans="1:8" ht="15" customHeight="1">
      <c r="A203" s="300">
        <v>45523</v>
      </c>
      <c r="B203" s="218" t="s">
        <v>1225</v>
      </c>
      <c r="C203" s="206" t="s">
        <v>1226</v>
      </c>
      <c r="D203" s="206" t="s">
        <v>1227</v>
      </c>
      <c r="E203" s="206" t="s">
        <v>529</v>
      </c>
      <c r="F203" s="301">
        <v>379000</v>
      </c>
      <c r="G203" s="218">
        <v>94.75</v>
      </c>
      <c r="H203" s="32" t="s">
        <v>839</v>
      </c>
    </row>
    <row r="204" spans="1:8" ht="15" customHeight="1">
      <c r="A204" s="300">
        <v>45523</v>
      </c>
      <c r="B204" s="218" t="s">
        <v>374</v>
      </c>
      <c r="C204" s="206" t="s">
        <v>986</v>
      </c>
      <c r="D204" s="206" t="s">
        <v>893</v>
      </c>
      <c r="E204" s="206" t="s">
        <v>529</v>
      </c>
      <c r="F204" s="301">
        <v>3539527</v>
      </c>
      <c r="G204" s="218">
        <v>327.2</v>
      </c>
      <c r="H204" s="32" t="s">
        <v>839</v>
      </c>
    </row>
    <row r="205" spans="1:8" ht="15" customHeight="1">
      <c r="A205" s="300">
        <v>45523</v>
      </c>
      <c r="B205" s="218" t="s">
        <v>959</v>
      </c>
      <c r="C205" s="206" t="s">
        <v>960</v>
      </c>
      <c r="D205" s="206" t="s">
        <v>961</v>
      </c>
      <c r="E205" s="206" t="s">
        <v>529</v>
      </c>
      <c r="F205" s="301">
        <v>1438192</v>
      </c>
      <c r="G205" s="218">
        <v>1.25</v>
      </c>
      <c r="H205" s="32" t="s">
        <v>839</v>
      </c>
    </row>
    <row r="206" spans="1:8" ht="15" customHeight="1">
      <c r="A206" s="300">
        <v>45523</v>
      </c>
      <c r="B206" s="218" t="s">
        <v>959</v>
      </c>
      <c r="C206" s="206" t="s">
        <v>960</v>
      </c>
      <c r="D206" s="206" t="s">
        <v>945</v>
      </c>
      <c r="E206" s="206" t="s">
        <v>529</v>
      </c>
      <c r="F206" s="301">
        <v>5861621</v>
      </c>
      <c r="G206" s="218">
        <v>1.31</v>
      </c>
      <c r="H206" s="32" t="s">
        <v>839</v>
      </c>
    </row>
    <row r="207" spans="1:8" ht="15" customHeight="1">
      <c r="A207" s="300">
        <v>45523</v>
      </c>
      <c r="B207" s="218" t="s">
        <v>1145</v>
      </c>
      <c r="C207" s="206" t="s">
        <v>1146</v>
      </c>
      <c r="D207" s="206" t="s">
        <v>893</v>
      </c>
      <c r="E207" s="206" t="s">
        <v>529</v>
      </c>
      <c r="F207" s="301">
        <v>481731</v>
      </c>
      <c r="G207" s="218">
        <v>187.96</v>
      </c>
      <c r="H207" s="32" t="s">
        <v>839</v>
      </c>
    </row>
    <row r="208" spans="1:8" ht="15" customHeight="1">
      <c r="A208" s="300">
        <v>45523</v>
      </c>
      <c r="B208" s="218" t="s">
        <v>784</v>
      </c>
      <c r="C208" s="206" t="s">
        <v>1147</v>
      </c>
      <c r="D208" s="206" t="s">
        <v>893</v>
      </c>
      <c r="E208" s="206" t="s">
        <v>529</v>
      </c>
      <c r="F208" s="301">
        <v>362793</v>
      </c>
      <c r="G208" s="218">
        <v>2417.0500000000002</v>
      </c>
      <c r="H208" s="32" t="s">
        <v>839</v>
      </c>
    </row>
    <row r="209" spans="1:8" ht="15" customHeight="1">
      <c r="A209" s="300">
        <v>45523</v>
      </c>
      <c r="B209" s="218" t="s">
        <v>1148</v>
      </c>
      <c r="C209" s="206" t="s">
        <v>1149</v>
      </c>
      <c r="D209" s="206" t="s">
        <v>893</v>
      </c>
      <c r="E209" s="206" t="s">
        <v>529</v>
      </c>
      <c r="F209" s="301">
        <v>376323</v>
      </c>
      <c r="G209" s="218">
        <v>272.81</v>
      </c>
      <c r="H209" s="32" t="s">
        <v>839</v>
      </c>
    </row>
    <row r="210" spans="1:8" ht="15" customHeight="1">
      <c r="A210" s="300">
        <v>45523</v>
      </c>
      <c r="B210" s="218" t="s">
        <v>1150</v>
      </c>
      <c r="C210" s="206" t="s">
        <v>1151</v>
      </c>
      <c r="D210" s="206" t="s">
        <v>948</v>
      </c>
      <c r="E210" s="206" t="s">
        <v>529</v>
      </c>
      <c r="F210" s="301">
        <v>2928000</v>
      </c>
      <c r="G210" s="218">
        <v>2.81</v>
      </c>
      <c r="H210" s="32" t="s">
        <v>839</v>
      </c>
    </row>
    <row r="211" spans="1:8" ht="15" customHeight="1">
      <c r="A211" s="300">
        <v>45523</v>
      </c>
      <c r="B211" s="218" t="s">
        <v>1228</v>
      </c>
      <c r="C211" s="206" t="s">
        <v>1229</v>
      </c>
      <c r="D211" s="206" t="s">
        <v>1008</v>
      </c>
      <c r="E211" s="206" t="s">
        <v>529</v>
      </c>
      <c r="F211" s="301">
        <v>1900000</v>
      </c>
      <c r="G211" s="218">
        <v>38.06</v>
      </c>
      <c r="H211" s="32" t="s">
        <v>839</v>
      </c>
    </row>
    <row r="212" spans="1:8" ht="15" customHeight="1">
      <c r="A212" s="300">
        <v>45523</v>
      </c>
      <c r="B212" s="218" t="s">
        <v>990</v>
      </c>
      <c r="C212" s="206" t="s">
        <v>991</v>
      </c>
      <c r="D212" s="206" t="s">
        <v>992</v>
      </c>
      <c r="E212" s="206" t="s">
        <v>529</v>
      </c>
      <c r="F212" s="301">
        <v>584836</v>
      </c>
      <c r="G212" s="218">
        <v>360.14</v>
      </c>
      <c r="H212" s="32" t="s">
        <v>839</v>
      </c>
    </row>
    <row r="213" spans="1:8" ht="15" customHeight="1">
      <c r="A213" s="300">
        <v>45523</v>
      </c>
      <c r="B213" s="218" t="s">
        <v>990</v>
      </c>
      <c r="C213" s="206" t="s">
        <v>991</v>
      </c>
      <c r="D213" s="206" t="s">
        <v>880</v>
      </c>
      <c r="E213" s="206" t="s">
        <v>529</v>
      </c>
      <c r="F213" s="301">
        <v>719995</v>
      </c>
      <c r="G213" s="218">
        <v>363.37</v>
      </c>
      <c r="H213" s="32" t="s">
        <v>839</v>
      </c>
    </row>
    <row r="214" spans="1:8" ht="15" customHeight="1">
      <c r="A214" s="300">
        <v>45523</v>
      </c>
      <c r="B214" s="218" t="s">
        <v>990</v>
      </c>
      <c r="C214" s="206" t="s">
        <v>991</v>
      </c>
      <c r="D214" s="206" t="s">
        <v>935</v>
      </c>
      <c r="E214" s="206" t="s">
        <v>529</v>
      </c>
      <c r="F214" s="301">
        <v>400734</v>
      </c>
      <c r="G214" s="218">
        <v>362.63</v>
      </c>
      <c r="H214" s="32" t="s">
        <v>839</v>
      </c>
    </row>
    <row r="215" spans="1:8" ht="15" customHeight="1">
      <c r="A215" s="300">
        <v>45523</v>
      </c>
      <c r="B215" s="218" t="s">
        <v>990</v>
      </c>
      <c r="C215" s="206" t="s">
        <v>991</v>
      </c>
      <c r="D215" s="206" t="s">
        <v>893</v>
      </c>
      <c r="E215" s="206" t="s">
        <v>529</v>
      </c>
      <c r="F215" s="301">
        <v>575400</v>
      </c>
      <c r="G215" s="218">
        <v>355.51</v>
      </c>
      <c r="H215" s="32" t="s">
        <v>839</v>
      </c>
    </row>
    <row r="216" spans="1:8" ht="15" customHeight="1">
      <c r="A216" s="300">
        <v>45523</v>
      </c>
      <c r="B216" s="218" t="s">
        <v>990</v>
      </c>
      <c r="C216" s="206" t="s">
        <v>991</v>
      </c>
      <c r="D216" s="206" t="s">
        <v>1155</v>
      </c>
      <c r="E216" s="206" t="s">
        <v>529</v>
      </c>
      <c r="F216" s="301">
        <v>337610</v>
      </c>
      <c r="G216" s="218">
        <v>359.57</v>
      </c>
      <c r="H216" s="32" t="s">
        <v>839</v>
      </c>
    </row>
    <row r="217" spans="1:8" ht="15" customHeight="1">
      <c r="A217" s="300">
        <v>45523</v>
      </c>
      <c r="B217" s="218" t="s">
        <v>990</v>
      </c>
      <c r="C217" s="206" t="s">
        <v>991</v>
      </c>
      <c r="D217" s="206" t="s">
        <v>993</v>
      </c>
      <c r="E217" s="206" t="s">
        <v>529</v>
      </c>
      <c r="F217" s="301">
        <v>548621</v>
      </c>
      <c r="G217" s="218">
        <v>363.97</v>
      </c>
      <c r="H217" s="32" t="s">
        <v>839</v>
      </c>
    </row>
    <row r="218" spans="1:8" ht="15" customHeight="1">
      <c r="A218" s="300">
        <v>45523</v>
      </c>
      <c r="B218" s="218" t="s">
        <v>1156</v>
      </c>
      <c r="C218" s="206" t="s">
        <v>1157</v>
      </c>
      <c r="D218" s="206" t="s">
        <v>893</v>
      </c>
      <c r="E218" s="206" t="s">
        <v>529</v>
      </c>
      <c r="F218" s="301">
        <v>468147</v>
      </c>
      <c r="G218" s="218">
        <v>297.23</v>
      </c>
      <c r="H218" s="32" t="s">
        <v>839</v>
      </c>
    </row>
    <row r="219" spans="1:8" ht="15" customHeight="1">
      <c r="A219" s="300">
        <v>45523</v>
      </c>
      <c r="B219" s="218" t="s">
        <v>1156</v>
      </c>
      <c r="C219" s="206" t="s">
        <v>1157</v>
      </c>
      <c r="D219" s="206" t="s">
        <v>880</v>
      </c>
      <c r="E219" s="206" t="s">
        <v>529</v>
      </c>
      <c r="F219" s="301">
        <v>223122</v>
      </c>
      <c r="G219" s="218">
        <v>296.79000000000002</v>
      </c>
      <c r="H219" s="32" t="s">
        <v>839</v>
      </c>
    </row>
    <row r="220" spans="1:8" ht="15" customHeight="1">
      <c r="A220" s="300">
        <v>45523</v>
      </c>
      <c r="B220" s="218" t="s">
        <v>946</v>
      </c>
      <c r="C220" s="206" t="s">
        <v>947</v>
      </c>
      <c r="D220" s="206" t="s">
        <v>945</v>
      </c>
      <c r="E220" s="206" t="s">
        <v>529</v>
      </c>
      <c r="F220" s="301">
        <v>447000</v>
      </c>
      <c r="G220" s="218">
        <v>39.47</v>
      </c>
      <c r="H220" s="32" t="s">
        <v>839</v>
      </c>
    </row>
    <row r="221" spans="1:8" ht="15" customHeight="1">
      <c r="A221" s="300">
        <v>45523</v>
      </c>
      <c r="B221" s="218" t="s">
        <v>946</v>
      </c>
      <c r="C221" s="206" t="s">
        <v>947</v>
      </c>
      <c r="D221" s="206" t="s">
        <v>879</v>
      </c>
      <c r="E221" s="206" t="s">
        <v>529</v>
      </c>
      <c r="F221" s="301">
        <v>147000</v>
      </c>
      <c r="G221" s="218">
        <v>39.020000000000003</v>
      </c>
      <c r="H221" s="32" t="s">
        <v>839</v>
      </c>
    </row>
    <row r="222" spans="1:8" ht="15" customHeight="1">
      <c r="A222" s="300">
        <v>45523</v>
      </c>
      <c r="B222" s="218" t="s">
        <v>946</v>
      </c>
      <c r="C222" s="206" t="s">
        <v>947</v>
      </c>
      <c r="D222" s="206" t="s">
        <v>1158</v>
      </c>
      <c r="E222" s="206" t="s">
        <v>529</v>
      </c>
      <c r="F222" s="301">
        <v>90000</v>
      </c>
      <c r="G222" s="218">
        <v>39.630000000000003</v>
      </c>
      <c r="H222" s="32" t="s">
        <v>839</v>
      </c>
    </row>
    <row r="223" spans="1:8" ht="15" customHeight="1">
      <c r="A223" s="300">
        <v>45523</v>
      </c>
      <c r="B223" s="218" t="s">
        <v>1159</v>
      </c>
      <c r="C223" s="206" t="s">
        <v>1160</v>
      </c>
      <c r="D223" s="206" t="s">
        <v>992</v>
      </c>
      <c r="E223" s="206" t="s">
        <v>529</v>
      </c>
      <c r="F223" s="301">
        <v>138941</v>
      </c>
      <c r="G223" s="218">
        <v>209.67</v>
      </c>
      <c r="H223" s="32" t="s">
        <v>839</v>
      </c>
    </row>
    <row r="224" spans="1:8" ht="15" customHeight="1">
      <c r="A224" s="300">
        <v>45523</v>
      </c>
      <c r="B224" s="218" t="s">
        <v>1159</v>
      </c>
      <c r="C224" s="206" t="s">
        <v>1160</v>
      </c>
      <c r="D224" s="206" t="s">
        <v>1119</v>
      </c>
      <c r="E224" s="206" t="s">
        <v>529</v>
      </c>
      <c r="F224" s="301">
        <v>122115</v>
      </c>
      <c r="G224" s="218">
        <v>207.3</v>
      </c>
      <c r="H224" s="32" t="s">
        <v>839</v>
      </c>
    </row>
    <row r="225" spans="1:8" ht="15" customHeight="1">
      <c r="A225" s="300">
        <v>45523</v>
      </c>
      <c r="B225" s="218" t="s">
        <v>1164</v>
      </c>
      <c r="C225" s="206" t="s">
        <v>1165</v>
      </c>
      <c r="D225" s="206" t="s">
        <v>1166</v>
      </c>
      <c r="E225" s="206" t="s">
        <v>529</v>
      </c>
      <c r="F225" s="301">
        <v>115693</v>
      </c>
      <c r="G225" s="218">
        <v>49.97</v>
      </c>
      <c r="H225" s="32" t="s">
        <v>839</v>
      </c>
    </row>
    <row r="226" spans="1:8" ht="15" customHeight="1">
      <c r="A226" s="300">
        <v>45523</v>
      </c>
      <c r="B226" s="218" t="s">
        <v>1167</v>
      </c>
      <c r="C226" s="206" t="s">
        <v>1168</v>
      </c>
      <c r="D226" s="206" t="s">
        <v>1169</v>
      </c>
      <c r="E226" s="206" t="s">
        <v>529</v>
      </c>
      <c r="F226" s="301">
        <v>3562215</v>
      </c>
      <c r="G226" s="218">
        <v>68.23</v>
      </c>
      <c r="H226" s="32" t="s">
        <v>839</v>
      </c>
    </row>
    <row r="227" spans="1:8" ht="15" customHeight="1">
      <c r="A227" s="300">
        <v>45523</v>
      </c>
      <c r="B227" s="218" t="s">
        <v>1167</v>
      </c>
      <c r="C227" s="206" t="s">
        <v>1168</v>
      </c>
      <c r="D227" s="206" t="s">
        <v>935</v>
      </c>
      <c r="E227" s="206" t="s">
        <v>529</v>
      </c>
      <c r="F227" s="301">
        <v>3619820</v>
      </c>
      <c r="G227" s="218">
        <v>67.92</v>
      </c>
      <c r="H227" s="32" t="s">
        <v>839</v>
      </c>
    </row>
    <row r="228" spans="1:8" ht="15" customHeight="1">
      <c r="A228" s="300">
        <v>45523</v>
      </c>
      <c r="B228" s="218" t="s">
        <v>1167</v>
      </c>
      <c r="C228" s="206" t="s">
        <v>1168</v>
      </c>
      <c r="D228" s="206" t="s">
        <v>880</v>
      </c>
      <c r="E228" s="206" t="s">
        <v>529</v>
      </c>
      <c r="F228" s="301">
        <v>7122110</v>
      </c>
      <c r="G228" s="218">
        <v>67.989999999999995</v>
      </c>
      <c r="H228" s="32" t="s">
        <v>839</v>
      </c>
    </row>
    <row r="229" spans="1:8" ht="15" customHeight="1">
      <c r="A229" s="300">
        <v>45523</v>
      </c>
      <c r="B229" s="218" t="s">
        <v>1167</v>
      </c>
      <c r="C229" s="206" t="s">
        <v>1168</v>
      </c>
      <c r="D229" s="206" t="s">
        <v>893</v>
      </c>
      <c r="E229" s="206" t="s">
        <v>529</v>
      </c>
      <c r="F229" s="301">
        <v>4750279</v>
      </c>
      <c r="G229" s="218">
        <v>66.55</v>
      </c>
      <c r="H229" s="32" t="s">
        <v>839</v>
      </c>
    </row>
    <row r="230" spans="1:8" ht="15" customHeight="1">
      <c r="A230" s="300">
        <v>45523</v>
      </c>
      <c r="B230" s="218" t="s">
        <v>963</v>
      </c>
      <c r="C230" s="206" t="s">
        <v>964</v>
      </c>
      <c r="D230" s="206" t="s">
        <v>962</v>
      </c>
      <c r="E230" s="206" t="s">
        <v>529</v>
      </c>
      <c r="F230" s="301">
        <v>51088</v>
      </c>
      <c r="G230" s="218">
        <v>84.87</v>
      </c>
      <c r="H230" s="32" t="s">
        <v>839</v>
      </c>
    </row>
    <row r="231" spans="1:8" ht="15" customHeight="1">
      <c r="A231" s="300">
        <v>45523</v>
      </c>
      <c r="B231" s="218" t="s">
        <v>963</v>
      </c>
      <c r="C231" s="206" t="s">
        <v>964</v>
      </c>
      <c r="D231" s="206" t="s">
        <v>1230</v>
      </c>
      <c r="E231" s="206" t="s">
        <v>529</v>
      </c>
      <c r="F231" s="301">
        <v>13390</v>
      </c>
      <c r="G231" s="218">
        <v>85.31</v>
      </c>
      <c r="H231" s="32" t="s">
        <v>839</v>
      </c>
    </row>
    <row r="232" spans="1:8" ht="15" customHeight="1">
      <c r="A232" s="300">
        <v>45523</v>
      </c>
      <c r="B232" s="218" t="s">
        <v>963</v>
      </c>
      <c r="C232" s="206" t="s">
        <v>964</v>
      </c>
      <c r="D232" s="206" t="s">
        <v>1231</v>
      </c>
      <c r="E232" s="206" t="s">
        <v>529</v>
      </c>
      <c r="F232" s="301">
        <v>30282</v>
      </c>
      <c r="G232" s="218">
        <v>90.25</v>
      </c>
      <c r="H232" s="32" t="s">
        <v>839</v>
      </c>
    </row>
    <row r="233" spans="1:8" ht="15" customHeight="1">
      <c r="A233" s="300">
        <v>45523</v>
      </c>
      <c r="B233" s="218" t="s">
        <v>1232</v>
      </c>
      <c r="C233" s="206" t="s">
        <v>1233</v>
      </c>
      <c r="D233" s="206" t="s">
        <v>879</v>
      </c>
      <c r="E233" s="206" t="s">
        <v>529</v>
      </c>
      <c r="F233" s="301">
        <v>767561</v>
      </c>
      <c r="G233" s="218">
        <v>30.01</v>
      </c>
      <c r="H233" s="32" t="s">
        <v>839</v>
      </c>
    </row>
    <row r="234" spans="1:8" ht="15" customHeight="1">
      <c r="A234" s="300">
        <v>45523</v>
      </c>
      <c r="B234" s="218" t="s">
        <v>994</v>
      </c>
      <c r="C234" s="206" t="s">
        <v>995</v>
      </c>
      <c r="D234" s="206" t="s">
        <v>958</v>
      </c>
      <c r="E234" s="206" t="s">
        <v>529</v>
      </c>
      <c r="F234" s="301">
        <v>797550</v>
      </c>
      <c r="G234" s="218">
        <v>50.51</v>
      </c>
      <c r="H234" s="32" t="s">
        <v>839</v>
      </c>
    </row>
    <row r="235" spans="1:8" ht="15" customHeight="1">
      <c r="A235" s="300">
        <v>45523</v>
      </c>
      <c r="B235" s="218" t="s">
        <v>994</v>
      </c>
      <c r="C235" s="206" t="s">
        <v>995</v>
      </c>
      <c r="D235" s="206" t="s">
        <v>1170</v>
      </c>
      <c r="E235" s="206" t="s">
        <v>529</v>
      </c>
      <c r="F235" s="301">
        <v>1265104</v>
      </c>
      <c r="G235" s="218">
        <v>51.54</v>
      </c>
      <c r="H235" s="32" t="s">
        <v>839</v>
      </c>
    </row>
    <row r="236" spans="1:8" ht="15" customHeight="1">
      <c r="A236" s="300">
        <v>45523</v>
      </c>
      <c r="B236" s="218" t="s">
        <v>994</v>
      </c>
      <c r="C236" s="206" t="s">
        <v>995</v>
      </c>
      <c r="D236" s="206" t="s">
        <v>893</v>
      </c>
      <c r="E236" s="206" t="s">
        <v>529</v>
      </c>
      <c r="F236" s="301">
        <v>498912</v>
      </c>
      <c r="G236" s="218">
        <v>51.56</v>
      </c>
      <c r="H236" s="32" t="s">
        <v>839</v>
      </c>
    </row>
    <row r="237" spans="1:8" ht="15" customHeight="1">
      <c r="A237" s="300">
        <v>45523</v>
      </c>
      <c r="B237" s="218" t="s">
        <v>1171</v>
      </c>
      <c r="C237" s="206" t="s">
        <v>1172</v>
      </c>
      <c r="D237" s="206" t="s">
        <v>1173</v>
      </c>
      <c r="E237" s="206" t="s">
        <v>529</v>
      </c>
      <c r="F237" s="301">
        <v>102415</v>
      </c>
      <c r="G237" s="218">
        <v>41</v>
      </c>
      <c r="H237" s="32" t="s">
        <v>839</v>
      </c>
    </row>
    <row r="238" spans="1:8" ht="15" customHeight="1">
      <c r="A238" s="300">
        <v>45523</v>
      </c>
      <c r="B238" s="218" t="s">
        <v>1171</v>
      </c>
      <c r="C238" s="206" t="s">
        <v>1172</v>
      </c>
      <c r="D238" s="206" t="s">
        <v>1166</v>
      </c>
      <c r="E238" s="206" t="s">
        <v>529</v>
      </c>
      <c r="F238" s="301">
        <v>4064</v>
      </c>
      <c r="G238" s="218">
        <v>41.54</v>
      </c>
      <c r="H238" s="32" t="s">
        <v>839</v>
      </c>
    </row>
    <row r="239" spans="1:8" ht="15" customHeight="1">
      <c r="A239" s="300">
        <v>45523</v>
      </c>
      <c r="B239" s="218" t="s">
        <v>1171</v>
      </c>
      <c r="C239" s="206" t="s">
        <v>1172</v>
      </c>
      <c r="D239" s="206" t="s">
        <v>1096</v>
      </c>
      <c r="E239" s="206" t="s">
        <v>529</v>
      </c>
      <c r="F239" s="301">
        <v>89921</v>
      </c>
      <c r="G239" s="218">
        <v>41.34</v>
      </c>
      <c r="H239" s="32" t="s">
        <v>839</v>
      </c>
    </row>
    <row r="240" spans="1:8" ht="15" customHeight="1">
      <c r="A240" s="300">
        <v>45523</v>
      </c>
      <c r="B240" s="218" t="s">
        <v>1174</v>
      </c>
      <c r="C240" s="206" t="s">
        <v>1175</v>
      </c>
      <c r="D240" s="206" t="s">
        <v>1176</v>
      </c>
      <c r="E240" s="206" t="s">
        <v>529</v>
      </c>
      <c r="F240" s="301">
        <v>66000</v>
      </c>
      <c r="G240" s="218">
        <v>110.91</v>
      </c>
      <c r="H240" s="32" t="s">
        <v>839</v>
      </c>
    </row>
    <row r="241" spans="1:8" ht="15" customHeight="1">
      <c r="A241" s="300">
        <v>45523</v>
      </c>
      <c r="B241" s="218" t="s">
        <v>1177</v>
      </c>
      <c r="C241" s="206" t="s">
        <v>1178</v>
      </c>
      <c r="D241" s="206" t="s">
        <v>1234</v>
      </c>
      <c r="E241" s="206" t="s">
        <v>529</v>
      </c>
      <c r="F241" s="301">
        <v>412250</v>
      </c>
      <c r="G241" s="218">
        <v>2450.0500000000002</v>
      </c>
      <c r="H241" s="32" t="s">
        <v>839</v>
      </c>
    </row>
    <row r="242" spans="1:8" ht="15" customHeight="1">
      <c r="A242" s="300">
        <v>45523</v>
      </c>
      <c r="B242" s="218" t="s">
        <v>1177</v>
      </c>
      <c r="C242" s="206" t="s">
        <v>1178</v>
      </c>
      <c r="D242" s="206" t="s">
        <v>1235</v>
      </c>
      <c r="E242" s="206" t="s">
        <v>529</v>
      </c>
      <c r="F242" s="301">
        <v>612400</v>
      </c>
      <c r="G242" s="218">
        <v>2450</v>
      </c>
      <c r="H242" s="32" t="s">
        <v>839</v>
      </c>
    </row>
    <row r="243" spans="1:8" ht="15" customHeight="1">
      <c r="A243" s="300">
        <v>45523</v>
      </c>
      <c r="B243" s="218" t="s">
        <v>1180</v>
      </c>
      <c r="C243" s="206" t="s">
        <v>1181</v>
      </c>
      <c r="D243" s="206" t="s">
        <v>1183</v>
      </c>
      <c r="E243" s="206" t="s">
        <v>529</v>
      </c>
      <c r="F243" s="301">
        <v>186690</v>
      </c>
      <c r="G243" s="218">
        <v>21.2</v>
      </c>
      <c r="H243" s="32" t="s">
        <v>839</v>
      </c>
    </row>
    <row r="244" spans="1:8" ht="15" customHeight="1">
      <c r="A244" s="300">
        <v>45523</v>
      </c>
      <c r="B244" s="218" t="s">
        <v>1180</v>
      </c>
      <c r="C244" s="206" t="s">
        <v>1181</v>
      </c>
      <c r="D244" s="206" t="s">
        <v>1236</v>
      </c>
      <c r="E244" s="206" t="s">
        <v>529</v>
      </c>
      <c r="F244" s="301">
        <v>550061</v>
      </c>
      <c r="G244" s="218">
        <v>23</v>
      </c>
      <c r="H244" s="32" t="s">
        <v>839</v>
      </c>
    </row>
    <row r="245" spans="1:8" ht="15" customHeight="1">
      <c r="A245" s="300">
        <v>45523</v>
      </c>
      <c r="B245" s="218" t="s">
        <v>1180</v>
      </c>
      <c r="C245" s="206" t="s">
        <v>1181</v>
      </c>
      <c r="D245" s="206" t="s">
        <v>1237</v>
      </c>
      <c r="E245" s="206" t="s">
        <v>529</v>
      </c>
      <c r="F245" s="301">
        <v>500000</v>
      </c>
      <c r="G245" s="218">
        <v>20.010000000000002</v>
      </c>
      <c r="H245" s="32" t="s">
        <v>839</v>
      </c>
    </row>
    <row r="246" spans="1:8" ht="15" customHeight="1">
      <c r="A246" s="300">
        <v>45523</v>
      </c>
      <c r="B246" s="218" t="s">
        <v>1184</v>
      </c>
      <c r="C246" s="206" t="s">
        <v>1185</v>
      </c>
      <c r="D246" s="206" t="s">
        <v>983</v>
      </c>
      <c r="E246" s="206" t="s">
        <v>529</v>
      </c>
      <c r="F246" s="301">
        <v>600000</v>
      </c>
      <c r="G246" s="218">
        <v>90.68</v>
      </c>
      <c r="H246" s="32" t="s">
        <v>839</v>
      </c>
    </row>
    <row r="247" spans="1:8" ht="15" customHeight="1">
      <c r="A247" s="300">
        <v>45523</v>
      </c>
      <c r="B247" s="218" t="s">
        <v>1184</v>
      </c>
      <c r="C247" s="206" t="s">
        <v>1185</v>
      </c>
      <c r="D247" s="206" t="s">
        <v>880</v>
      </c>
      <c r="E247" s="206" t="s">
        <v>529</v>
      </c>
      <c r="F247" s="301">
        <v>967565</v>
      </c>
      <c r="G247" s="218">
        <v>86.26</v>
      </c>
      <c r="H247" s="32" t="s">
        <v>839</v>
      </c>
    </row>
    <row r="248" spans="1:8" ht="15" customHeight="1">
      <c r="A248" s="300">
        <v>45523</v>
      </c>
      <c r="B248" s="218" t="s">
        <v>1184</v>
      </c>
      <c r="C248" s="206" t="s">
        <v>1185</v>
      </c>
      <c r="D248" s="206" t="s">
        <v>893</v>
      </c>
      <c r="E248" s="206" t="s">
        <v>529</v>
      </c>
      <c r="F248" s="301">
        <v>611417</v>
      </c>
      <c r="G248" s="218">
        <v>83.28</v>
      </c>
      <c r="H248" s="32" t="s">
        <v>839</v>
      </c>
    </row>
    <row r="249" spans="1:8" ht="15" customHeight="1">
      <c r="A249" s="300">
        <v>45523</v>
      </c>
      <c r="B249" s="218" t="s">
        <v>1186</v>
      </c>
      <c r="C249" s="206" t="s">
        <v>1187</v>
      </c>
      <c r="D249" s="206" t="s">
        <v>893</v>
      </c>
      <c r="E249" s="206" t="s">
        <v>529</v>
      </c>
      <c r="F249" s="301">
        <v>1054954</v>
      </c>
      <c r="G249" s="218">
        <v>121.48</v>
      </c>
      <c r="H249" s="32" t="s">
        <v>839</v>
      </c>
    </row>
    <row r="250" spans="1:8" ht="15" customHeight="1">
      <c r="A250" s="300">
        <v>45523</v>
      </c>
      <c r="B250" s="218" t="s">
        <v>1188</v>
      </c>
      <c r="C250" s="206" t="s">
        <v>1189</v>
      </c>
      <c r="D250" s="206" t="s">
        <v>983</v>
      </c>
      <c r="E250" s="206" t="s">
        <v>529</v>
      </c>
      <c r="F250" s="301">
        <v>50000</v>
      </c>
      <c r="G250" s="218">
        <v>148.37</v>
      </c>
      <c r="H250" s="32" t="s">
        <v>839</v>
      </c>
    </row>
    <row r="251" spans="1:8" ht="15" customHeight="1">
      <c r="A251" s="300">
        <v>45523</v>
      </c>
      <c r="B251" s="218" t="s">
        <v>1188</v>
      </c>
      <c r="C251" s="206" t="s">
        <v>1189</v>
      </c>
      <c r="D251" s="206" t="s">
        <v>1194</v>
      </c>
      <c r="E251" s="206" t="s">
        <v>529</v>
      </c>
      <c r="F251" s="301">
        <v>70000</v>
      </c>
      <c r="G251" s="218">
        <v>142</v>
      </c>
      <c r="H251" s="32" t="s">
        <v>839</v>
      </c>
    </row>
    <row r="252" spans="1:8" ht="15" customHeight="1">
      <c r="A252" s="300">
        <v>45523</v>
      </c>
      <c r="B252" s="218" t="s">
        <v>1188</v>
      </c>
      <c r="C252" s="206" t="s">
        <v>1189</v>
      </c>
      <c r="D252" s="206" t="s">
        <v>1192</v>
      </c>
      <c r="E252" s="206" t="s">
        <v>529</v>
      </c>
      <c r="F252" s="301">
        <v>110000</v>
      </c>
      <c r="G252" s="218">
        <v>141.55000000000001</v>
      </c>
      <c r="H252" s="32" t="s">
        <v>839</v>
      </c>
    </row>
    <row r="253" spans="1:8" ht="15" customHeight="1">
      <c r="A253" s="300">
        <v>45523</v>
      </c>
      <c r="B253" s="218" t="s">
        <v>1188</v>
      </c>
      <c r="C253" s="206" t="s">
        <v>1189</v>
      </c>
      <c r="D253" s="206" t="s">
        <v>1238</v>
      </c>
      <c r="E253" s="206" t="s">
        <v>529</v>
      </c>
      <c r="F253" s="301">
        <v>70000</v>
      </c>
      <c r="G253" s="218">
        <v>134</v>
      </c>
      <c r="H253" s="32" t="s">
        <v>839</v>
      </c>
    </row>
    <row r="254" spans="1:8" ht="15" customHeight="1">
      <c r="A254" s="300">
        <v>45523</v>
      </c>
      <c r="B254" s="218" t="s">
        <v>1188</v>
      </c>
      <c r="C254" s="206" t="s">
        <v>1189</v>
      </c>
      <c r="D254" s="206" t="s">
        <v>1193</v>
      </c>
      <c r="E254" s="206" t="s">
        <v>529</v>
      </c>
      <c r="F254" s="301">
        <v>18000</v>
      </c>
      <c r="G254" s="218">
        <v>140.86000000000001</v>
      </c>
      <c r="H254" s="32" t="s">
        <v>839</v>
      </c>
    </row>
    <row r="255" spans="1:8" ht="15" customHeight="1">
      <c r="A255" s="300">
        <v>45523</v>
      </c>
      <c r="B255" s="218" t="s">
        <v>1188</v>
      </c>
      <c r="C255" s="206" t="s">
        <v>1189</v>
      </c>
      <c r="D255" s="206" t="s">
        <v>1190</v>
      </c>
      <c r="E255" s="206" t="s">
        <v>529</v>
      </c>
      <c r="F255" s="301">
        <v>74000</v>
      </c>
      <c r="G255" s="218">
        <v>139.43</v>
      </c>
      <c r="H255" s="32" t="s">
        <v>839</v>
      </c>
    </row>
    <row r="256" spans="1:8" ht="15" customHeight="1">
      <c r="A256" s="300">
        <v>45523</v>
      </c>
      <c r="B256" s="218" t="s">
        <v>1195</v>
      </c>
      <c r="C256" s="206" t="s">
        <v>1196</v>
      </c>
      <c r="D256" s="206" t="s">
        <v>1197</v>
      </c>
      <c r="E256" s="206" t="s">
        <v>529</v>
      </c>
      <c r="F256" s="301">
        <v>184239</v>
      </c>
      <c r="G256" s="218">
        <v>22.66</v>
      </c>
      <c r="H256" s="32" t="s">
        <v>839</v>
      </c>
    </row>
    <row r="257" spans="1:8" ht="15" customHeight="1">
      <c r="A257" s="300">
        <v>45523</v>
      </c>
      <c r="B257" s="218" t="s">
        <v>1239</v>
      </c>
      <c r="C257" s="206" t="s">
        <v>1240</v>
      </c>
      <c r="D257" s="206" t="s">
        <v>1241</v>
      </c>
      <c r="E257" s="206" t="s">
        <v>529</v>
      </c>
      <c r="F257" s="301">
        <v>28800</v>
      </c>
      <c r="G257" s="218">
        <v>141.69</v>
      </c>
      <c r="H257" s="32" t="s">
        <v>839</v>
      </c>
    </row>
    <row r="258" spans="1:8" ht="15" customHeight="1">
      <c r="A258" s="300">
        <v>45523</v>
      </c>
      <c r="B258" s="218" t="s">
        <v>922</v>
      </c>
      <c r="C258" s="206" t="s">
        <v>923</v>
      </c>
      <c r="D258" s="206" t="s">
        <v>924</v>
      </c>
      <c r="E258" s="206" t="s">
        <v>529</v>
      </c>
      <c r="F258" s="301">
        <v>15200</v>
      </c>
      <c r="G258" s="218">
        <v>251.58</v>
      </c>
      <c r="H258" s="32" t="s">
        <v>839</v>
      </c>
    </row>
    <row r="259" spans="1:8" ht="15" customHeight="1">
      <c r="A259" s="300">
        <v>45523</v>
      </c>
      <c r="B259" s="218" t="s">
        <v>1005</v>
      </c>
      <c r="C259" s="206" t="s">
        <v>1006</v>
      </c>
      <c r="D259" s="206" t="s">
        <v>1007</v>
      </c>
      <c r="E259" s="206" t="s">
        <v>529</v>
      </c>
      <c r="F259" s="301">
        <v>2520706</v>
      </c>
      <c r="G259" s="218">
        <v>1</v>
      </c>
      <c r="H259" s="32" t="s">
        <v>839</v>
      </c>
    </row>
    <row r="260" spans="1:8" ht="15" customHeight="1">
      <c r="A260" s="300">
        <v>45523</v>
      </c>
      <c r="B260" s="218" t="s">
        <v>1198</v>
      </c>
      <c r="C260" s="206" t="s">
        <v>1199</v>
      </c>
      <c r="D260" s="206" t="s">
        <v>893</v>
      </c>
      <c r="E260" s="206" t="s">
        <v>529</v>
      </c>
      <c r="F260" s="301">
        <v>196697</v>
      </c>
      <c r="G260" s="218">
        <v>486.69</v>
      </c>
      <c r="H260" s="32" t="s">
        <v>839</v>
      </c>
    </row>
    <row r="261" spans="1:8" ht="15" customHeight="1">
      <c r="A261" s="300">
        <v>45523</v>
      </c>
      <c r="B261" s="218" t="s">
        <v>997</v>
      </c>
      <c r="C261" s="206" t="s">
        <v>998</v>
      </c>
      <c r="D261" s="206" t="s">
        <v>893</v>
      </c>
      <c r="E261" s="206" t="s">
        <v>529</v>
      </c>
      <c r="F261" s="301">
        <v>390240</v>
      </c>
      <c r="G261" s="218">
        <v>182.31</v>
      </c>
      <c r="H261" s="32" t="s">
        <v>839</v>
      </c>
    </row>
    <row r="262" spans="1:8" ht="15" customHeight="1">
      <c r="A262" s="300">
        <v>45523</v>
      </c>
      <c r="B262" s="218" t="s">
        <v>1201</v>
      </c>
      <c r="C262" s="206" t="s">
        <v>1202</v>
      </c>
      <c r="D262" s="206" t="s">
        <v>993</v>
      </c>
      <c r="E262" s="206" t="s">
        <v>529</v>
      </c>
      <c r="F262" s="301">
        <v>459037</v>
      </c>
      <c r="G262" s="218">
        <v>746.1</v>
      </c>
      <c r="H262" s="32" t="s">
        <v>839</v>
      </c>
    </row>
    <row r="263" spans="1:8" ht="15" customHeight="1">
      <c r="A263" s="300">
        <v>45523</v>
      </c>
      <c r="B263" s="218" t="s">
        <v>1201</v>
      </c>
      <c r="C263" s="206" t="s">
        <v>1202</v>
      </c>
      <c r="D263" s="206" t="s">
        <v>880</v>
      </c>
      <c r="E263" s="206" t="s">
        <v>529</v>
      </c>
      <c r="F263" s="301">
        <v>353192</v>
      </c>
      <c r="G263" s="218">
        <v>743.59</v>
      </c>
      <c r="H263" s="32" t="s">
        <v>839</v>
      </c>
    </row>
    <row r="264" spans="1:8" ht="15" customHeight="1">
      <c r="A264" s="300">
        <v>45523</v>
      </c>
      <c r="B264" s="218" t="s">
        <v>1201</v>
      </c>
      <c r="C264" s="206" t="s">
        <v>1202</v>
      </c>
      <c r="D264" s="206" t="s">
        <v>893</v>
      </c>
      <c r="E264" s="206" t="s">
        <v>529</v>
      </c>
      <c r="F264" s="301">
        <v>454369</v>
      </c>
      <c r="G264" s="218">
        <v>739.47</v>
      </c>
      <c r="H264" s="32" t="s">
        <v>839</v>
      </c>
    </row>
    <row r="265" spans="1:8" ht="15" customHeight="1">
      <c r="A265" s="300">
        <v>45523</v>
      </c>
      <c r="B265" s="218" t="s">
        <v>832</v>
      </c>
      <c r="C265" s="206" t="s">
        <v>1242</v>
      </c>
      <c r="D265" s="206" t="s">
        <v>1243</v>
      </c>
      <c r="E265" s="206" t="s">
        <v>529</v>
      </c>
      <c r="F265" s="301">
        <v>17000000</v>
      </c>
      <c r="G265" s="218">
        <v>41.11</v>
      </c>
      <c r="H265" s="32" t="s">
        <v>839</v>
      </c>
    </row>
    <row r="266" spans="1:8" ht="15" customHeight="1">
      <c r="A266" s="300">
        <v>45523</v>
      </c>
      <c r="B266" s="218" t="s">
        <v>1203</v>
      </c>
      <c r="C266" s="206" t="s">
        <v>1204</v>
      </c>
      <c r="D266" s="206" t="s">
        <v>992</v>
      </c>
      <c r="E266" s="206" t="s">
        <v>529</v>
      </c>
      <c r="F266" s="301">
        <v>517329</v>
      </c>
      <c r="G266" s="218">
        <v>217.21</v>
      </c>
      <c r="H266" s="32" t="s">
        <v>839</v>
      </c>
    </row>
    <row r="267" spans="1:8" ht="15" customHeight="1">
      <c r="A267" s="300">
        <v>45523</v>
      </c>
      <c r="B267" s="218" t="s">
        <v>967</v>
      </c>
      <c r="C267" s="206" t="s">
        <v>968</v>
      </c>
      <c r="D267" s="206" t="s">
        <v>1205</v>
      </c>
      <c r="E267" s="206" t="s">
        <v>529</v>
      </c>
      <c r="F267" s="301">
        <v>248924</v>
      </c>
      <c r="G267" s="218">
        <v>227.08</v>
      </c>
      <c r="H267" s="32" t="s">
        <v>839</v>
      </c>
    </row>
    <row r="268" spans="1:8" ht="15" customHeight="1">
      <c r="A268" s="300">
        <v>45523</v>
      </c>
      <c r="B268" s="218" t="s">
        <v>1206</v>
      </c>
      <c r="C268" s="206" t="s">
        <v>1207</v>
      </c>
      <c r="D268" s="206" t="s">
        <v>1192</v>
      </c>
      <c r="E268" s="206" t="s">
        <v>529</v>
      </c>
      <c r="F268" s="301">
        <v>188400</v>
      </c>
      <c r="G268" s="218">
        <v>161.83000000000001</v>
      </c>
      <c r="H268" s="32" t="s">
        <v>839</v>
      </c>
    </row>
    <row r="269" spans="1:8" ht="15" customHeight="1">
      <c r="A269" s="300">
        <v>45523</v>
      </c>
      <c r="B269" s="218" t="s">
        <v>1208</v>
      </c>
      <c r="C269" s="206" t="s">
        <v>1209</v>
      </c>
      <c r="D269" s="206" t="s">
        <v>1244</v>
      </c>
      <c r="E269" s="206" t="s">
        <v>529</v>
      </c>
      <c r="F269" s="301">
        <v>46500</v>
      </c>
      <c r="G269" s="218">
        <v>63.06</v>
      </c>
      <c r="H269" s="32" t="s">
        <v>839</v>
      </c>
    </row>
    <row r="270" spans="1:8" ht="15" customHeight="1">
      <c r="A270" s="300">
        <v>45523</v>
      </c>
      <c r="B270" s="218" t="s">
        <v>1208</v>
      </c>
      <c r="C270" s="206" t="s">
        <v>1209</v>
      </c>
      <c r="D270" s="206" t="s">
        <v>1210</v>
      </c>
      <c r="E270" s="206" t="s">
        <v>529</v>
      </c>
      <c r="F270" s="301">
        <v>159548</v>
      </c>
      <c r="G270" s="218">
        <v>62.69</v>
      </c>
      <c r="H270" s="32" t="s">
        <v>839</v>
      </c>
    </row>
    <row r="271" spans="1:8" ht="15" customHeight="1">
      <c r="A271" s="300">
        <v>45523</v>
      </c>
      <c r="B271" s="218" t="s">
        <v>1211</v>
      </c>
      <c r="C271" s="206" t="s">
        <v>1212</v>
      </c>
      <c r="D271" s="206" t="s">
        <v>1245</v>
      </c>
      <c r="E271" s="206" t="s">
        <v>529</v>
      </c>
      <c r="F271" s="301">
        <v>4707122</v>
      </c>
      <c r="G271" s="218">
        <v>19.600000000000001</v>
      </c>
      <c r="H271" s="32" t="s">
        <v>839</v>
      </c>
    </row>
    <row r="272" spans="1:8" ht="15" customHeight="1">
      <c r="A272" s="300">
        <v>45523</v>
      </c>
      <c r="B272" s="218" t="s">
        <v>1214</v>
      </c>
      <c r="C272" s="206" t="s">
        <v>1215</v>
      </c>
      <c r="D272" s="206" t="s">
        <v>1216</v>
      </c>
      <c r="E272" s="206" t="s">
        <v>529</v>
      </c>
      <c r="F272" s="301">
        <v>566426</v>
      </c>
      <c r="G272" s="218">
        <v>106.24</v>
      </c>
      <c r="H272" s="32" t="s">
        <v>839</v>
      </c>
    </row>
    <row r="273" spans="1:8" ht="15" customHeight="1">
      <c r="A273" s="300">
        <v>45523</v>
      </c>
      <c r="B273" s="218" t="s">
        <v>1246</v>
      </c>
      <c r="C273" s="206" t="s">
        <v>1247</v>
      </c>
      <c r="D273" s="206" t="s">
        <v>1248</v>
      </c>
      <c r="E273" s="206" t="s">
        <v>529</v>
      </c>
      <c r="F273" s="301">
        <v>102000</v>
      </c>
      <c r="G273" s="218">
        <v>104.55</v>
      </c>
      <c r="H273" s="32" t="s">
        <v>839</v>
      </c>
    </row>
    <row r="274" spans="1:8" ht="15" customHeight="1">
      <c r="A274" s="300">
        <v>45523</v>
      </c>
      <c r="B274" s="218" t="s">
        <v>999</v>
      </c>
      <c r="C274" s="206" t="s">
        <v>1000</v>
      </c>
      <c r="D274" s="206" t="s">
        <v>1249</v>
      </c>
      <c r="E274" s="206" t="s">
        <v>529</v>
      </c>
      <c r="F274" s="301">
        <v>4899300</v>
      </c>
      <c r="G274" s="218">
        <v>361.23</v>
      </c>
      <c r="H274" s="32" t="s">
        <v>839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1"/>
  <sheetViews>
    <sheetView zoomScale="70" zoomScaleNormal="70" workbookViewId="0">
      <selection activeCell="B1" sqref="B1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888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45524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530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531</v>
      </c>
      <c r="E9" s="93" t="s">
        <v>532</v>
      </c>
      <c r="F9" s="93" t="s">
        <v>533</v>
      </c>
      <c r="G9" s="93" t="s">
        <v>534</v>
      </c>
      <c r="H9" s="93" t="s">
        <v>535</v>
      </c>
      <c r="I9" s="93" t="s">
        <v>536</v>
      </c>
      <c r="J9" s="92" t="s">
        <v>537</v>
      </c>
      <c r="K9" s="93" t="s">
        <v>538</v>
      </c>
      <c r="L9" s="95" t="s">
        <v>539</v>
      </c>
      <c r="M9" s="95" t="s">
        <v>540</v>
      </c>
      <c r="N9" s="93" t="s">
        <v>541</v>
      </c>
      <c r="O9" s="230" t="s">
        <v>542</v>
      </c>
      <c r="P9" s="188" t="s">
        <v>543</v>
      </c>
      <c r="Q9" s="188" t="s">
        <v>810</v>
      </c>
      <c r="R9" s="1"/>
      <c r="S9" s="1"/>
      <c r="T9" s="1"/>
      <c r="U9" s="1"/>
      <c r="V9" s="1"/>
      <c r="W9" s="1"/>
      <c r="X9" s="1"/>
    </row>
    <row r="10" spans="1:26" ht="15" customHeight="1">
      <c r="A10" s="290">
        <v>1</v>
      </c>
      <c r="B10" s="291">
        <v>45468</v>
      </c>
      <c r="C10" s="292"/>
      <c r="D10" s="293" t="s">
        <v>389</v>
      </c>
      <c r="E10" s="294" t="s">
        <v>544</v>
      </c>
      <c r="F10" s="295">
        <v>830</v>
      </c>
      <c r="G10" s="296">
        <v>795</v>
      </c>
      <c r="H10" s="295">
        <v>780</v>
      </c>
      <c r="I10" s="295" t="s">
        <v>883</v>
      </c>
      <c r="J10" s="285" t="s">
        <v>911</v>
      </c>
      <c r="K10" s="285">
        <f t="shared" ref="K10" si="0">H10-F10</f>
        <v>-50</v>
      </c>
      <c r="L10" s="286">
        <f t="shared" ref="L10" si="1">(F10*-0.3)/100</f>
        <v>-2.4900000000000002</v>
      </c>
      <c r="M10" s="287">
        <f t="shared" ref="M10" si="2">(K10+L10)/F10</f>
        <v>-6.3240963855421689E-2</v>
      </c>
      <c r="N10" s="285" t="s">
        <v>556</v>
      </c>
      <c r="O10" s="288">
        <v>45509</v>
      </c>
      <c r="P10" s="289"/>
      <c r="Q10" s="221"/>
      <c r="R10" s="54" t="s">
        <v>841</v>
      </c>
    </row>
    <row r="11" spans="1:26" ht="15" customHeight="1">
      <c r="A11" s="281">
        <v>2</v>
      </c>
      <c r="B11" s="256">
        <v>45470</v>
      </c>
      <c r="C11" s="282"/>
      <c r="D11" s="283" t="s">
        <v>65</v>
      </c>
      <c r="E11" s="284" t="s">
        <v>544</v>
      </c>
      <c r="F11" s="240">
        <v>9325</v>
      </c>
      <c r="G11" s="241">
        <v>8900</v>
      </c>
      <c r="H11" s="240">
        <v>9825</v>
      </c>
      <c r="I11" s="240" t="s">
        <v>884</v>
      </c>
      <c r="J11" s="239" t="s">
        <v>908</v>
      </c>
      <c r="K11" s="239">
        <f t="shared" ref="K11:K12" si="3">H11-F11</f>
        <v>500</v>
      </c>
      <c r="L11" s="252">
        <f t="shared" ref="L11:L12" si="4">(F11*-0.3)/100</f>
        <v>-27.975000000000001</v>
      </c>
      <c r="M11" s="253">
        <f t="shared" ref="M11:M12" si="5">(K11+L11)/F11</f>
        <v>5.0619302949061661E-2</v>
      </c>
      <c r="N11" s="239" t="s">
        <v>546</v>
      </c>
      <c r="O11" s="254">
        <v>45505</v>
      </c>
      <c r="P11" s="255"/>
      <c r="Q11" s="221"/>
      <c r="R11" s="54" t="s">
        <v>841</v>
      </c>
    </row>
    <row r="12" spans="1:26" ht="15" customHeight="1">
      <c r="A12" s="290">
        <v>3</v>
      </c>
      <c r="B12" s="291">
        <v>45474</v>
      </c>
      <c r="C12" s="292"/>
      <c r="D12" s="293" t="s">
        <v>205</v>
      </c>
      <c r="E12" s="294" t="s">
        <v>544</v>
      </c>
      <c r="F12" s="295">
        <v>3075</v>
      </c>
      <c r="G12" s="296">
        <v>2940</v>
      </c>
      <c r="H12" s="295">
        <v>2900</v>
      </c>
      <c r="I12" s="295" t="s">
        <v>885</v>
      </c>
      <c r="J12" s="285" t="s">
        <v>912</v>
      </c>
      <c r="K12" s="285">
        <f t="shared" si="3"/>
        <v>-175</v>
      </c>
      <c r="L12" s="286">
        <f t="shared" si="4"/>
        <v>-9.2249999999999996</v>
      </c>
      <c r="M12" s="287">
        <f t="shared" si="5"/>
        <v>-5.9910569105691057E-2</v>
      </c>
      <c r="N12" s="285" t="s">
        <v>556</v>
      </c>
      <c r="O12" s="288">
        <v>45509</v>
      </c>
      <c r="P12" s="289"/>
      <c r="Q12" s="221"/>
      <c r="R12" s="54" t="s">
        <v>841</v>
      </c>
    </row>
    <row r="13" spans="1:26" ht="15" customHeight="1">
      <c r="A13" s="290">
        <v>4</v>
      </c>
      <c r="B13" s="291">
        <v>45492</v>
      </c>
      <c r="C13" s="292"/>
      <c r="D13" s="293" t="s">
        <v>67</v>
      </c>
      <c r="E13" s="294" t="s">
        <v>544</v>
      </c>
      <c r="F13" s="295">
        <v>1617</v>
      </c>
      <c r="G13" s="296">
        <v>1560</v>
      </c>
      <c r="H13" s="295">
        <v>1555</v>
      </c>
      <c r="I13" s="295" t="s">
        <v>892</v>
      </c>
      <c r="J13" s="285" t="s">
        <v>933</v>
      </c>
      <c r="K13" s="285">
        <f t="shared" ref="K13" si="6">H13-F13</f>
        <v>-62</v>
      </c>
      <c r="L13" s="286">
        <f t="shared" ref="L13" si="7">(F13*-0.3)/100</f>
        <v>-4.851</v>
      </c>
      <c r="M13" s="287">
        <f t="shared" ref="M13" si="8">(K13+L13)/F13</f>
        <v>-4.1342609771181198E-2</v>
      </c>
      <c r="N13" s="285" t="s">
        <v>556</v>
      </c>
      <c r="O13" s="288">
        <v>45512</v>
      </c>
      <c r="P13" s="289"/>
      <c r="Q13" s="221"/>
      <c r="R13" s="54" t="s">
        <v>841</v>
      </c>
    </row>
    <row r="14" spans="1:26" ht="15" customHeight="1">
      <c r="A14" s="180">
        <v>5</v>
      </c>
      <c r="B14" s="177">
        <v>45498</v>
      </c>
      <c r="C14" s="181"/>
      <c r="D14" s="185" t="s">
        <v>183</v>
      </c>
      <c r="E14" s="182" t="s">
        <v>544</v>
      </c>
      <c r="F14" s="176" t="s">
        <v>894</v>
      </c>
      <c r="G14" s="178">
        <v>2330</v>
      </c>
      <c r="H14" s="176"/>
      <c r="I14" s="176" t="s">
        <v>895</v>
      </c>
      <c r="J14" s="178" t="s">
        <v>545</v>
      </c>
      <c r="K14" s="178"/>
      <c r="L14" s="179"/>
      <c r="M14" s="183"/>
      <c r="N14" s="178"/>
      <c r="O14" s="184"/>
      <c r="P14" s="179">
        <f>VLOOKUP(D14,'MidCap Intra'!$B$11:$C$571,2,0)</f>
        <v>2503.15</v>
      </c>
      <c r="Q14" s="221"/>
      <c r="R14" s="54" t="s">
        <v>841</v>
      </c>
    </row>
    <row r="15" spans="1:26" ht="15" customHeight="1">
      <c r="A15" s="290">
        <v>6</v>
      </c>
      <c r="B15" s="291">
        <v>45499</v>
      </c>
      <c r="C15" s="292"/>
      <c r="D15" s="293" t="s">
        <v>838</v>
      </c>
      <c r="E15" s="294" t="s">
        <v>544</v>
      </c>
      <c r="F15" s="295">
        <v>173.5</v>
      </c>
      <c r="G15" s="296">
        <v>164</v>
      </c>
      <c r="H15" s="295">
        <v>163.5</v>
      </c>
      <c r="I15" s="295" t="s">
        <v>898</v>
      </c>
      <c r="J15" s="285" t="s">
        <v>953</v>
      </c>
      <c r="K15" s="285">
        <f t="shared" ref="K15" si="9">H15-F15</f>
        <v>-10</v>
      </c>
      <c r="L15" s="286">
        <f t="shared" ref="L15" si="10">(F15*-0.3)/100</f>
        <v>-0.52049999999999996</v>
      </c>
      <c r="M15" s="287">
        <f t="shared" ref="M15" si="11">(K15+L15)/F15</f>
        <v>-6.0636887608069165E-2</v>
      </c>
      <c r="N15" s="285" t="s">
        <v>556</v>
      </c>
      <c r="O15" s="288">
        <v>45517</v>
      </c>
      <c r="P15" s="289"/>
      <c r="Q15" s="221"/>
      <c r="R15" s="54" t="s">
        <v>841</v>
      </c>
    </row>
    <row r="16" spans="1:26" ht="15" customHeight="1">
      <c r="A16" s="281">
        <v>7</v>
      </c>
      <c r="B16" s="256">
        <v>45499</v>
      </c>
      <c r="C16" s="282"/>
      <c r="D16" s="283" t="s">
        <v>804</v>
      </c>
      <c r="E16" s="284" t="s">
        <v>544</v>
      </c>
      <c r="F16" s="240">
        <v>840</v>
      </c>
      <c r="G16" s="241">
        <v>790</v>
      </c>
      <c r="H16" s="240">
        <v>882</v>
      </c>
      <c r="I16" s="240" t="s">
        <v>883</v>
      </c>
      <c r="J16" s="239" t="s">
        <v>731</v>
      </c>
      <c r="K16" s="239">
        <f t="shared" ref="K16:K17" si="12">H16-F16</f>
        <v>42</v>
      </c>
      <c r="L16" s="252">
        <f t="shared" ref="L16:L17" si="13">(F16*-0.3)/100</f>
        <v>-2.52</v>
      </c>
      <c r="M16" s="253">
        <f t="shared" ref="M16:M17" si="14">(K16+L16)/F16</f>
        <v>4.6999999999999993E-2</v>
      </c>
      <c r="N16" s="239" t="s">
        <v>546</v>
      </c>
      <c r="O16" s="254">
        <v>45506</v>
      </c>
      <c r="P16" s="255"/>
      <c r="Q16" s="221"/>
      <c r="R16" s="54" t="s">
        <v>841</v>
      </c>
    </row>
    <row r="17" spans="1:18" ht="15" customHeight="1">
      <c r="A17" s="290">
        <v>8</v>
      </c>
      <c r="B17" s="291">
        <v>45502</v>
      </c>
      <c r="C17" s="292"/>
      <c r="D17" s="293" t="s">
        <v>343</v>
      </c>
      <c r="E17" s="294" t="s">
        <v>544</v>
      </c>
      <c r="F17" s="295">
        <v>1710</v>
      </c>
      <c r="G17" s="296">
        <v>1645</v>
      </c>
      <c r="H17" s="295">
        <v>1605</v>
      </c>
      <c r="I17" s="295" t="s">
        <v>899</v>
      </c>
      <c r="J17" s="285" t="s">
        <v>910</v>
      </c>
      <c r="K17" s="285">
        <f t="shared" si="12"/>
        <v>-105</v>
      </c>
      <c r="L17" s="286">
        <f t="shared" si="13"/>
        <v>-5.13</v>
      </c>
      <c r="M17" s="287">
        <f t="shared" si="14"/>
        <v>-6.4403508771929824E-2</v>
      </c>
      <c r="N17" s="285" t="s">
        <v>556</v>
      </c>
      <c r="O17" s="288">
        <v>45509</v>
      </c>
      <c r="P17" s="289"/>
      <c r="Q17" s="221"/>
      <c r="R17" s="54" t="s">
        <v>841</v>
      </c>
    </row>
    <row r="18" spans="1:18" ht="15" customHeight="1">
      <c r="A18" s="180">
        <v>9</v>
      </c>
      <c r="B18" s="177">
        <v>45503</v>
      </c>
      <c r="C18" s="181"/>
      <c r="D18" s="185" t="s">
        <v>164</v>
      </c>
      <c r="E18" s="182" t="s">
        <v>544</v>
      </c>
      <c r="F18" s="176" t="s">
        <v>900</v>
      </c>
      <c r="G18" s="178">
        <v>4800</v>
      </c>
      <c r="H18" s="176"/>
      <c r="I18" s="176" t="s">
        <v>901</v>
      </c>
      <c r="J18" s="178" t="s">
        <v>545</v>
      </c>
      <c r="K18" s="178"/>
      <c r="L18" s="179"/>
      <c r="M18" s="183"/>
      <c r="N18" s="178"/>
      <c r="O18" s="184"/>
      <c r="P18" s="179">
        <f>VLOOKUP(D18,'MidCap Intra'!$B$11:$C$571,2,0)</f>
        <v>5284.05</v>
      </c>
      <c r="Q18" s="221"/>
      <c r="R18" s="54" t="s">
        <v>842</v>
      </c>
    </row>
    <row r="19" spans="1:18" ht="15" customHeight="1">
      <c r="A19" s="290">
        <v>10</v>
      </c>
      <c r="B19" s="291">
        <v>45503</v>
      </c>
      <c r="C19" s="292"/>
      <c r="D19" s="293" t="s">
        <v>297</v>
      </c>
      <c r="E19" s="294" t="s">
        <v>544</v>
      </c>
      <c r="F19" s="295">
        <v>1565</v>
      </c>
      <c r="G19" s="296">
        <v>1495</v>
      </c>
      <c r="H19" s="295">
        <v>1490</v>
      </c>
      <c r="I19" s="295" t="s">
        <v>902</v>
      </c>
      <c r="J19" s="285" t="s">
        <v>919</v>
      </c>
      <c r="K19" s="285">
        <f t="shared" ref="K19" si="15">H19-F19</f>
        <v>-75</v>
      </c>
      <c r="L19" s="286">
        <f t="shared" ref="L19" si="16">(F19*-0.3)/100</f>
        <v>-4.6950000000000003</v>
      </c>
      <c r="M19" s="287">
        <f t="shared" ref="M19" si="17">(K19+L19)/F19</f>
        <v>-5.0923322683706064E-2</v>
      </c>
      <c r="N19" s="285" t="s">
        <v>556</v>
      </c>
      <c r="O19" s="288">
        <v>45510</v>
      </c>
      <c r="P19" s="289"/>
      <c r="Q19" s="221"/>
      <c r="R19" s="54" t="s">
        <v>841</v>
      </c>
    </row>
    <row r="20" spans="1:18" ht="15" customHeight="1">
      <c r="A20" s="290">
        <v>11</v>
      </c>
      <c r="B20" s="291">
        <v>45503</v>
      </c>
      <c r="C20" s="292"/>
      <c r="D20" s="293" t="s">
        <v>150</v>
      </c>
      <c r="E20" s="294" t="s">
        <v>544</v>
      </c>
      <c r="F20" s="295">
        <v>177.5</v>
      </c>
      <c r="G20" s="296">
        <v>167</v>
      </c>
      <c r="H20" s="295">
        <v>167</v>
      </c>
      <c r="I20" s="295" t="s">
        <v>891</v>
      </c>
      <c r="J20" s="285" t="s">
        <v>920</v>
      </c>
      <c r="K20" s="285">
        <f t="shared" ref="K20" si="18">H20-F20</f>
        <v>-10.5</v>
      </c>
      <c r="L20" s="286">
        <f t="shared" ref="L20" si="19">(F20*-0.3)/100</f>
        <v>-0.53249999999999997</v>
      </c>
      <c r="M20" s="287">
        <f t="shared" ref="M20" si="20">(K20+L20)/F20</f>
        <v>-6.2154929577464789E-2</v>
      </c>
      <c r="N20" s="285" t="s">
        <v>556</v>
      </c>
      <c r="O20" s="288">
        <v>45510</v>
      </c>
      <c r="P20" s="289"/>
      <c r="Q20" s="221"/>
      <c r="R20" s="54" t="s">
        <v>841</v>
      </c>
    </row>
    <row r="21" spans="1:18" ht="15" customHeight="1">
      <c r="A21" s="290">
        <v>12</v>
      </c>
      <c r="B21" s="291">
        <v>45505</v>
      </c>
      <c r="C21" s="292"/>
      <c r="D21" s="293" t="s">
        <v>227</v>
      </c>
      <c r="E21" s="294" t="s">
        <v>544</v>
      </c>
      <c r="F21" s="295">
        <v>5700</v>
      </c>
      <c r="G21" s="296">
        <v>5400</v>
      </c>
      <c r="H21" s="295">
        <v>5375</v>
      </c>
      <c r="I21" s="295" t="s">
        <v>907</v>
      </c>
      <c r="J21" s="285" t="s">
        <v>909</v>
      </c>
      <c r="K21" s="285">
        <f t="shared" ref="K21:K22" si="21">H21-F21</f>
        <v>-325</v>
      </c>
      <c r="L21" s="286">
        <f t="shared" ref="L21:L22" si="22">(F21*-0.3)/100</f>
        <v>-17.100000000000001</v>
      </c>
      <c r="M21" s="287">
        <f t="shared" ref="M21:M22" si="23">(K21+L21)/F21</f>
        <v>-6.0017543859649129E-2</v>
      </c>
      <c r="N21" s="285" t="s">
        <v>556</v>
      </c>
      <c r="O21" s="288">
        <v>45509</v>
      </c>
      <c r="P21" s="289"/>
      <c r="Q21" s="221"/>
    </row>
    <row r="22" spans="1:18" ht="15" customHeight="1">
      <c r="A22" s="281">
        <v>13</v>
      </c>
      <c r="B22" s="256">
        <v>45510</v>
      </c>
      <c r="C22" s="282"/>
      <c r="D22" s="283" t="s">
        <v>220</v>
      </c>
      <c r="E22" s="284" t="s">
        <v>544</v>
      </c>
      <c r="F22" s="240">
        <v>1029</v>
      </c>
      <c r="G22" s="241">
        <v>948</v>
      </c>
      <c r="H22" s="240">
        <v>1078</v>
      </c>
      <c r="I22" s="240" t="s">
        <v>913</v>
      </c>
      <c r="J22" s="239" t="s">
        <v>773</v>
      </c>
      <c r="K22" s="239">
        <f t="shared" si="21"/>
        <v>49</v>
      </c>
      <c r="L22" s="252">
        <f t="shared" si="22"/>
        <v>-3.0869999999999997</v>
      </c>
      <c r="M22" s="253">
        <f t="shared" si="23"/>
        <v>4.4619047619047614E-2</v>
      </c>
      <c r="N22" s="239" t="s">
        <v>546</v>
      </c>
      <c r="O22" s="254">
        <v>45516</v>
      </c>
      <c r="P22" s="255"/>
      <c r="Q22" s="221"/>
    </row>
    <row r="23" spans="1:18" ht="15" customHeight="1">
      <c r="A23" s="180">
        <v>14</v>
      </c>
      <c r="B23" s="177">
        <v>45510</v>
      </c>
      <c r="C23" s="181"/>
      <c r="D23" s="185" t="s">
        <v>162</v>
      </c>
      <c r="E23" s="182" t="s">
        <v>544</v>
      </c>
      <c r="F23" s="176" t="s">
        <v>914</v>
      </c>
      <c r="G23" s="178">
        <v>3440</v>
      </c>
      <c r="H23" s="176"/>
      <c r="I23" s="176" t="s">
        <v>915</v>
      </c>
      <c r="J23" s="178" t="s">
        <v>545</v>
      </c>
      <c r="K23" s="178"/>
      <c r="L23" s="179"/>
      <c r="M23" s="183"/>
      <c r="N23" s="178"/>
      <c r="O23" s="184"/>
      <c r="P23" s="179">
        <f>VLOOKUP(D23,'MidCap Intra'!$B$11:$C$571,2,0)</f>
        <v>3555.05</v>
      </c>
      <c r="Q23" s="221"/>
    </row>
    <row r="24" spans="1:18" ht="15" customHeight="1">
      <c r="A24" s="281">
        <v>15</v>
      </c>
      <c r="B24" s="256">
        <v>45510</v>
      </c>
      <c r="C24" s="282"/>
      <c r="D24" s="283" t="s">
        <v>497</v>
      </c>
      <c r="E24" s="284" t="s">
        <v>544</v>
      </c>
      <c r="F24" s="240">
        <v>259</v>
      </c>
      <c r="G24" s="241">
        <v>246</v>
      </c>
      <c r="H24" s="240">
        <v>271.5</v>
      </c>
      <c r="I24" s="240" t="s">
        <v>916</v>
      </c>
      <c r="J24" s="239" t="s">
        <v>929</v>
      </c>
      <c r="K24" s="239">
        <f t="shared" ref="K24" si="24">H24-F24</f>
        <v>12.5</v>
      </c>
      <c r="L24" s="252">
        <f t="shared" ref="L24" si="25">(F24*-0.3)/100</f>
        <v>-0.77700000000000002</v>
      </c>
      <c r="M24" s="253">
        <f t="shared" ref="M24" si="26">(K24+L24)/F24</f>
        <v>4.5262548262548268E-2</v>
      </c>
      <c r="N24" s="239" t="s">
        <v>546</v>
      </c>
      <c r="O24" s="254">
        <v>45512</v>
      </c>
      <c r="P24" s="255"/>
      <c r="Q24" s="221"/>
    </row>
    <row r="25" spans="1:18" ht="15" customHeight="1">
      <c r="A25" s="180">
        <v>16</v>
      </c>
      <c r="B25" s="177">
        <v>45510</v>
      </c>
      <c r="C25" s="181"/>
      <c r="D25" s="185" t="s">
        <v>74</v>
      </c>
      <c r="E25" s="182" t="s">
        <v>544</v>
      </c>
      <c r="F25" s="176" t="s">
        <v>917</v>
      </c>
      <c r="G25" s="178">
        <v>268</v>
      </c>
      <c r="H25" s="176"/>
      <c r="I25" s="176" t="s">
        <v>918</v>
      </c>
      <c r="J25" s="178" t="s">
        <v>545</v>
      </c>
      <c r="K25" s="178"/>
      <c r="L25" s="179"/>
      <c r="M25" s="183"/>
      <c r="N25" s="178"/>
      <c r="O25" s="184"/>
      <c r="P25" s="179">
        <f>VLOOKUP(D25,'MidCap Intra'!$B$11:$C$571,2,0)</f>
        <v>302.14999999999998</v>
      </c>
      <c r="Q25" s="221"/>
    </row>
    <row r="26" spans="1:18" ht="15" customHeight="1">
      <c r="A26" s="180">
        <v>17</v>
      </c>
      <c r="B26" s="177">
        <v>45512</v>
      </c>
      <c r="C26" s="181"/>
      <c r="D26" s="185" t="s">
        <v>78</v>
      </c>
      <c r="E26" s="182" t="s">
        <v>544</v>
      </c>
      <c r="F26" s="176" t="s">
        <v>927</v>
      </c>
      <c r="G26" s="178">
        <v>1390</v>
      </c>
      <c r="H26" s="176"/>
      <c r="I26" s="176" t="s">
        <v>928</v>
      </c>
      <c r="J26" s="178" t="s">
        <v>545</v>
      </c>
      <c r="K26" s="178"/>
      <c r="L26" s="179"/>
      <c r="M26" s="183"/>
      <c r="N26" s="178"/>
      <c r="O26" s="184"/>
      <c r="P26" s="179">
        <f>VLOOKUP(D26,'MidCap Intra'!$B$11:$C$571,2,0)</f>
        <v>1469.65</v>
      </c>
      <c r="Q26" s="221"/>
    </row>
    <row r="27" spans="1:18" ht="15" customHeight="1">
      <c r="A27" s="180">
        <v>18</v>
      </c>
      <c r="B27" s="177">
        <v>45512</v>
      </c>
      <c r="C27" s="181"/>
      <c r="D27" s="185" t="s">
        <v>56</v>
      </c>
      <c r="E27" s="182" t="s">
        <v>544</v>
      </c>
      <c r="F27" s="176" t="s">
        <v>930</v>
      </c>
      <c r="G27" s="178">
        <v>232</v>
      </c>
      <c r="H27" s="176"/>
      <c r="I27" s="176" t="s">
        <v>931</v>
      </c>
      <c r="J27" s="178" t="s">
        <v>545</v>
      </c>
      <c r="K27" s="178"/>
      <c r="L27" s="179"/>
      <c r="M27" s="183"/>
      <c r="N27" s="178"/>
      <c r="O27" s="184"/>
      <c r="P27" s="179">
        <f>VLOOKUP(D27,'MidCap Intra'!$B$11:$C$571,2,0)</f>
        <v>257.5</v>
      </c>
      <c r="Q27" s="221"/>
    </row>
    <row r="28" spans="1:18" ht="15" customHeight="1">
      <c r="A28" s="180">
        <v>19</v>
      </c>
      <c r="B28" s="177">
        <v>45512</v>
      </c>
      <c r="C28" s="181"/>
      <c r="D28" s="185" t="s">
        <v>287</v>
      </c>
      <c r="E28" s="182" t="s">
        <v>544</v>
      </c>
      <c r="F28" s="176" t="s">
        <v>932</v>
      </c>
      <c r="G28" s="178">
        <v>345</v>
      </c>
      <c r="H28" s="176"/>
      <c r="I28" s="176" t="s">
        <v>934</v>
      </c>
      <c r="J28" s="178" t="s">
        <v>545</v>
      </c>
      <c r="K28" s="178"/>
      <c r="L28" s="179"/>
      <c r="M28" s="183"/>
      <c r="N28" s="178"/>
      <c r="O28" s="184"/>
      <c r="P28" s="179">
        <f>VLOOKUP(D28,'MidCap Intra'!$B$11:$C$571,2,0)</f>
        <v>371</v>
      </c>
      <c r="Q28" s="221"/>
    </row>
    <row r="29" spans="1:18" ht="15" customHeight="1">
      <c r="A29" s="290">
        <v>20</v>
      </c>
      <c r="B29" s="291">
        <v>45513</v>
      </c>
      <c r="C29" s="292"/>
      <c r="D29" s="293" t="s">
        <v>59</v>
      </c>
      <c r="E29" s="294" t="s">
        <v>544</v>
      </c>
      <c r="F29" s="295">
        <v>2010</v>
      </c>
      <c r="G29" s="296">
        <v>1930</v>
      </c>
      <c r="H29" s="295">
        <v>1915</v>
      </c>
      <c r="I29" s="295" t="s">
        <v>939</v>
      </c>
      <c r="J29" s="285" t="s">
        <v>667</v>
      </c>
      <c r="K29" s="285">
        <f t="shared" ref="K29" si="27">H29-F29</f>
        <v>-95</v>
      </c>
      <c r="L29" s="286">
        <f t="shared" ref="L29" si="28">(F29*-0.3)/100</f>
        <v>-6.03</v>
      </c>
      <c r="M29" s="287">
        <f t="shared" ref="M29" si="29">(K29+L29)/F29</f>
        <v>-5.0263681592039804E-2</v>
      </c>
      <c r="N29" s="285" t="s">
        <v>556</v>
      </c>
      <c r="O29" s="288">
        <v>45517</v>
      </c>
      <c r="P29" s="289"/>
      <c r="Q29" s="221"/>
    </row>
    <row r="30" spans="1:18" ht="15" customHeight="1">
      <c r="A30" s="180">
        <v>21</v>
      </c>
      <c r="B30" s="177">
        <v>45516</v>
      </c>
      <c r="C30" s="181"/>
      <c r="D30" s="185" t="s">
        <v>133</v>
      </c>
      <c r="E30" s="182" t="s">
        <v>544</v>
      </c>
      <c r="F30" s="176" t="s">
        <v>940</v>
      </c>
      <c r="G30" s="178">
        <v>2540</v>
      </c>
      <c r="H30" s="176"/>
      <c r="I30" s="176" t="s">
        <v>941</v>
      </c>
      <c r="J30" s="178" t="s">
        <v>545</v>
      </c>
      <c r="K30" s="178"/>
      <c r="L30" s="179"/>
      <c r="M30" s="183"/>
      <c r="N30" s="178"/>
      <c r="O30" s="184"/>
      <c r="P30" s="179">
        <f>VLOOKUP(D30,'MidCap Intra'!$B$11:$C$571,2,0)</f>
        <v>2742.55</v>
      </c>
      <c r="Q30" s="221"/>
    </row>
    <row r="31" spans="1:18" ht="15" customHeight="1">
      <c r="A31" s="281">
        <v>22</v>
      </c>
      <c r="B31" s="256">
        <v>45516</v>
      </c>
      <c r="C31" s="282"/>
      <c r="D31" s="283" t="s">
        <v>211</v>
      </c>
      <c r="E31" s="284" t="s">
        <v>544</v>
      </c>
      <c r="F31" s="240">
        <v>6890</v>
      </c>
      <c r="G31" s="241">
        <v>6490</v>
      </c>
      <c r="H31" s="240">
        <v>7240</v>
      </c>
      <c r="I31" s="240" t="s">
        <v>942</v>
      </c>
      <c r="J31" s="239" t="s">
        <v>1017</v>
      </c>
      <c r="K31" s="239">
        <f t="shared" ref="K31" si="30">H31-F31</f>
        <v>350</v>
      </c>
      <c r="L31" s="252">
        <f t="shared" ref="L31" si="31">(F31*-0.3)/100</f>
        <v>-20.67</v>
      </c>
      <c r="M31" s="253">
        <f t="shared" ref="M31" si="32">(K31+L31)/F31</f>
        <v>4.7798258345428155E-2</v>
      </c>
      <c r="N31" s="239" t="s">
        <v>546</v>
      </c>
      <c r="O31" s="254">
        <v>45523</v>
      </c>
      <c r="P31" s="255"/>
      <c r="Q31" s="221"/>
    </row>
    <row r="32" spans="1:18" ht="15" customHeight="1">
      <c r="A32" s="281">
        <v>23</v>
      </c>
      <c r="B32" s="256">
        <v>45520</v>
      </c>
      <c r="C32" s="282"/>
      <c r="D32" s="283" t="s">
        <v>297</v>
      </c>
      <c r="E32" s="284" t="s">
        <v>544</v>
      </c>
      <c r="F32" s="240">
        <v>1420</v>
      </c>
      <c r="G32" s="241">
        <v>1335</v>
      </c>
      <c r="H32" s="240">
        <v>1498</v>
      </c>
      <c r="I32" s="240" t="s">
        <v>972</v>
      </c>
      <c r="J32" s="239" t="s">
        <v>1012</v>
      </c>
      <c r="K32" s="239">
        <f t="shared" ref="K32" si="33">H32-F32</f>
        <v>78</v>
      </c>
      <c r="L32" s="252">
        <f t="shared" ref="L32" si="34">(F32*-0.3)/100</f>
        <v>-4.26</v>
      </c>
      <c r="M32" s="253">
        <f t="shared" ref="M32" si="35">(K32+L32)/F32</f>
        <v>5.1929577464788726E-2</v>
      </c>
      <c r="N32" s="239" t="s">
        <v>546</v>
      </c>
      <c r="O32" s="254">
        <v>45523</v>
      </c>
      <c r="P32" s="255"/>
      <c r="Q32" s="221"/>
    </row>
    <row r="33" spans="1:38" ht="15" customHeight="1">
      <c r="A33" s="180">
        <v>24</v>
      </c>
      <c r="B33" s="177">
        <v>45523</v>
      </c>
      <c r="C33" s="181"/>
      <c r="D33" s="185" t="s">
        <v>273</v>
      </c>
      <c r="E33" s="182" t="s">
        <v>544</v>
      </c>
      <c r="F33" s="176" t="s">
        <v>1010</v>
      </c>
      <c r="G33" s="178">
        <v>468</v>
      </c>
      <c r="H33" s="176"/>
      <c r="I33" s="176" t="s">
        <v>1011</v>
      </c>
      <c r="J33" s="178" t="s">
        <v>545</v>
      </c>
      <c r="K33" s="178"/>
      <c r="L33" s="179"/>
      <c r="M33" s="183"/>
      <c r="N33" s="178"/>
      <c r="O33" s="184"/>
      <c r="P33" s="179">
        <f>VLOOKUP(D33,'MidCap Intra'!$B$11:$C$571,2,0)</f>
        <v>495.7</v>
      </c>
      <c r="Q33" s="221"/>
    </row>
    <row r="34" spans="1:38" ht="15" customHeight="1">
      <c r="A34" s="180"/>
      <c r="B34" s="177"/>
      <c r="C34" s="181"/>
      <c r="D34" s="185"/>
      <c r="E34" s="182"/>
      <c r="F34" s="176"/>
      <c r="G34" s="178"/>
      <c r="H34" s="176"/>
      <c r="I34" s="176"/>
      <c r="J34" s="178"/>
      <c r="K34" s="178"/>
      <c r="L34" s="179"/>
      <c r="M34" s="183"/>
      <c r="N34" s="178"/>
      <c r="O34" s="184"/>
      <c r="P34" s="179"/>
      <c r="Q34" s="221"/>
    </row>
    <row r="35" spans="1:38" ht="15" customHeight="1">
      <c r="A35" s="180"/>
      <c r="B35" s="177"/>
      <c r="C35" s="181"/>
      <c r="D35" s="185"/>
      <c r="E35" s="182"/>
      <c r="F35" s="176"/>
      <c r="G35" s="178"/>
      <c r="H35" s="176"/>
      <c r="I35" s="176"/>
      <c r="J35" s="178"/>
      <c r="K35" s="178"/>
      <c r="L35" s="179"/>
      <c r="M35" s="183"/>
      <c r="N35" s="178"/>
      <c r="O35" s="184"/>
      <c r="P35" s="179"/>
      <c r="Q35" s="221"/>
    </row>
    <row r="36" spans="1:38" ht="15" customHeight="1"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1:38" ht="14.25" customHeight="1">
      <c r="A37" s="96"/>
      <c r="B37" s="97"/>
      <c r="C37" s="98"/>
      <c r="D37" s="99"/>
      <c r="E37" s="100"/>
      <c r="F37" s="100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101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" customHeight="1">
      <c r="A38" s="102" t="s">
        <v>547</v>
      </c>
      <c r="B38" s="103"/>
      <c r="C38" s="104"/>
      <c r="E38" s="105"/>
      <c r="F38" s="105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" customHeight="1">
      <c r="A39" s="106" t="s">
        <v>548</v>
      </c>
      <c r="B39" s="102"/>
      <c r="C39" s="102"/>
      <c r="D39" s="102"/>
      <c r="E39" s="37"/>
      <c r="F39" s="107" t="s">
        <v>549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02" t="s">
        <v>550</v>
      </c>
      <c r="B40" s="102"/>
      <c r="C40" s="102"/>
      <c r="D40" s="102" t="s">
        <v>551</v>
      </c>
      <c r="E40" s="6"/>
      <c r="F40" s="107" t="s">
        <v>552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02"/>
      <c r="B41" s="102"/>
      <c r="C41" s="102"/>
      <c r="D41" s="102"/>
      <c r="E41" s="6"/>
      <c r="F41" s="6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89"/>
      <c r="B42" s="189"/>
      <c r="C42" s="189"/>
      <c r="D42" s="189"/>
      <c r="E42" s="190"/>
      <c r="F42" s="190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89"/>
      <c r="B43" s="189"/>
      <c r="C43" s="189"/>
      <c r="D43" s="189"/>
      <c r="E43" s="190"/>
      <c r="F43" s="190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38.25" customHeight="1">
      <c r="A44" s="91" t="s">
        <v>1013</v>
      </c>
      <c r="B44" s="119"/>
      <c r="C44" s="119"/>
      <c r="D44" s="120"/>
      <c r="E44" s="108"/>
      <c r="F44" s="6"/>
      <c r="G44" s="6"/>
      <c r="H44" s="109"/>
      <c r="I44" s="121"/>
      <c r="J44" s="1"/>
      <c r="K44" s="6"/>
      <c r="L44" s="6"/>
      <c r="M44" s="6"/>
      <c r="N44" s="1"/>
      <c r="O44" s="1"/>
      <c r="R44" s="54"/>
      <c r="S44" s="54"/>
      <c r="T44" s="37"/>
      <c r="U44" s="54"/>
      <c r="V44" s="37"/>
      <c r="W44" s="54"/>
      <c r="X44" s="37"/>
      <c r="Y44" s="54"/>
      <c r="Z44" s="37"/>
      <c r="AA44" s="54"/>
      <c r="AB44" s="37"/>
      <c r="AC44" s="54"/>
      <c r="AD44" s="37"/>
      <c r="AE44" s="54"/>
      <c r="AF44" s="37"/>
      <c r="AG44" s="1"/>
      <c r="AH44" s="1"/>
      <c r="AI44" s="1"/>
      <c r="AJ44" s="6"/>
      <c r="AK44" s="1"/>
    </row>
    <row r="45" spans="1:38" ht="39.6">
      <c r="A45" s="92" t="s">
        <v>16</v>
      </c>
      <c r="B45" s="93" t="s">
        <v>520</v>
      </c>
      <c r="C45" s="93"/>
      <c r="D45" s="94" t="s">
        <v>531</v>
      </c>
      <c r="E45" s="93" t="s">
        <v>532</v>
      </c>
      <c r="F45" s="93" t="s">
        <v>533</v>
      </c>
      <c r="G45" s="93" t="s">
        <v>534</v>
      </c>
      <c r="H45" s="93" t="s">
        <v>535</v>
      </c>
      <c r="I45" s="93" t="s">
        <v>536</v>
      </c>
      <c r="J45" s="92" t="s">
        <v>537</v>
      </c>
      <c r="K45" s="112" t="s">
        <v>554</v>
      </c>
      <c r="L45" s="113" t="s">
        <v>539</v>
      </c>
      <c r="M45" s="95" t="s">
        <v>540</v>
      </c>
      <c r="N45" s="93" t="s">
        <v>541</v>
      </c>
      <c r="O45" s="94" t="s">
        <v>542</v>
      </c>
      <c r="P45" s="186" t="s">
        <v>543</v>
      </c>
      <c r="Q45" s="188" t="s">
        <v>810</v>
      </c>
      <c r="R45" s="54"/>
      <c r="S45" s="54"/>
      <c r="T45" s="37"/>
      <c r="U45" s="54"/>
      <c r="V45" s="37"/>
      <c r="W45" s="54"/>
      <c r="X45" s="37"/>
      <c r="Y45" s="54"/>
      <c r="Z45" s="37"/>
      <c r="AA45" s="54"/>
      <c r="AB45" s="37"/>
      <c r="AC45" s="54"/>
      <c r="AD45" s="37"/>
      <c r="AE45" s="54"/>
      <c r="AF45" s="37"/>
      <c r="AG45" s="37"/>
      <c r="AH45" s="37"/>
      <c r="AI45" s="37"/>
      <c r="AJ45" s="37"/>
      <c r="AK45" s="37"/>
      <c r="AL45" s="37"/>
    </row>
    <row r="46" spans="1:38" ht="12.75" customHeight="1">
      <c r="A46" s="176">
        <v>1</v>
      </c>
      <c r="B46" s="177">
        <v>45523</v>
      </c>
      <c r="C46" s="220"/>
      <c r="D46" s="220" t="s">
        <v>1014</v>
      </c>
      <c r="E46" s="176" t="s">
        <v>544</v>
      </c>
      <c r="F46" s="176" t="s">
        <v>1015</v>
      </c>
      <c r="G46" s="176">
        <v>298</v>
      </c>
      <c r="H46" s="176"/>
      <c r="I46" s="176" t="s">
        <v>1016</v>
      </c>
      <c r="J46" s="176" t="s">
        <v>545</v>
      </c>
      <c r="K46" s="176"/>
      <c r="L46" s="237"/>
      <c r="M46" s="238"/>
      <c r="N46" s="176"/>
      <c r="O46" s="223"/>
      <c r="P46" s="179"/>
      <c r="Q46" s="236"/>
      <c r="R46" s="54" t="s">
        <v>841</v>
      </c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</row>
    <row r="47" spans="1:38" ht="12.75" customHeight="1">
      <c r="A47" s="176"/>
      <c r="B47" s="177"/>
      <c r="C47" s="220"/>
      <c r="D47" s="220"/>
      <c r="E47" s="176"/>
      <c r="F47" s="176"/>
      <c r="G47" s="176"/>
      <c r="H47" s="176"/>
      <c r="I47" s="176"/>
      <c r="J47" s="176"/>
      <c r="K47" s="176"/>
      <c r="L47" s="237"/>
      <c r="M47" s="238"/>
      <c r="N47" s="176"/>
      <c r="O47" s="223"/>
      <c r="P47" s="179"/>
      <c r="Q47" s="236"/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</row>
    <row r="48" spans="1:38" ht="12.75" customHeight="1">
      <c r="A48" s="176"/>
      <c r="B48" s="177"/>
      <c r="C48" s="220"/>
      <c r="D48" s="220"/>
      <c r="E48" s="176"/>
      <c r="F48" s="176"/>
      <c r="G48" s="176"/>
      <c r="H48" s="176"/>
      <c r="I48" s="176"/>
      <c r="J48" s="176"/>
      <c r="K48" s="176"/>
      <c r="L48" s="237"/>
      <c r="M48" s="238"/>
      <c r="N48" s="176"/>
      <c r="O48" s="223"/>
      <c r="P48" s="179"/>
      <c r="Q48" s="236"/>
      <c r="R48" s="54" t="s">
        <v>841</v>
      </c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</row>
    <row r="49" spans="1:38" ht="12.75" customHeight="1">
      <c r="A49" s="102" t="s">
        <v>547</v>
      </c>
      <c r="B49" s="102"/>
      <c r="C49" s="102"/>
      <c r="D49" s="54"/>
      <c r="E49" s="37"/>
      <c r="F49" s="107" t="s">
        <v>549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8" ht="12.75" customHeight="1">
      <c r="A50" s="106" t="s">
        <v>548</v>
      </c>
      <c r="B50" s="102"/>
      <c r="C50" s="102"/>
      <c r="D50" s="54"/>
      <c r="E50" s="37"/>
      <c r="F50" s="107" t="s">
        <v>552</v>
      </c>
      <c r="G50" s="54"/>
      <c r="H50" s="54" t="s">
        <v>569</v>
      </c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8" ht="12.75" customHeight="1">
      <c r="A51" s="54"/>
      <c r="B51" s="54"/>
      <c r="C51" s="102"/>
      <c r="D51" s="54"/>
      <c r="E51" s="37"/>
      <c r="F51" s="107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</row>
    <row r="52" spans="1:38" ht="12" customHeight="1">
      <c r="A52" s="189"/>
      <c r="B52" s="189"/>
      <c r="C52" s="189"/>
      <c r="D52" s="189"/>
      <c r="E52" s="190"/>
      <c r="F52" s="190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38.25" customHeight="1">
      <c r="A53" s="91" t="s">
        <v>567</v>
      </c>
      <c r="B53" s="119"/>
      <c r="C53" s="119"/>
      <c r="D53" s="120"/>
      <c r="E53" s="108"/>
      <c r="F53" s="6"/>
      <c r="G53" s="6"/>
      <c r="H53" s="109"/>
      <c r="I53" s="121"/>
      <c r="J53" s="1"/>
      <c r="K53" s="6"/>
      <c r="L53" s="6"/>
      <c r="M53" s="6"/>
      <c r="N53" s="1"/>
      <c r="O53" s="1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  <c r="AG53" s="1"/>
      <c r="AH53" s="1"/>
      <c r="AI53" s="1"/>
      <c r="AJ53" s="6"/>
      <c r="AK53" s="1"/>
    </row>
    <row r="54" spans="1:38" ht="39.6">
      <c r="A54" s="92" t="s">
        <v>16</v>
      </c>
      <c r="B54" s="93" t="s">
        <v>520</v>
      </c>
      <c r="C54" s="93"/>
      <c r="D54" s="94" t="s">
        <v>531</v>
      </c>
      <c r="E54" s="93" t="s">
        <v>532</v>
      </c>
      <c r="F54" s="93" t="s">
        <v>533</v>
      </c>
      <c r="G54" s="93" t="s">
        <v>534</v>
      </c>
      <c r="H54" s="93" t="s">
        <v>535</v>
      </c>
      <c r="I54" s="93" t="s">
        <v>536</v>
      </c>
      <c r="J54" s="92" t="s">
        <v>537</v>
      </c>
      <c r="K54" s="112" t="s">
        <v>554</v>
      </c>
      <c r="L54" s="113" t="s">
        <v>539</v>
      </c>
      <c r="M54" s="95" t="s">
        <v>540</v>
      </c>
      <c r="N54" s="93" t="s">
        <v>541</v>
      </c>
      <c r="O54" s="94" t="s">
        <v>542</v>
      </c>
      <c r="P54" s="186" t="s">
        <v>543</v>
      </c>
      <c r="Q54" s="188" t="s">
        <v>810</v>
      </c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  <c r="AG54" s="37"/>
      <c r="AH54" s="37"/>
      <c r="AI54" s="37"/>
      <c r="AJ54" s="37"/>
      <c r="AK54" s="37"/>
      <c r="AL54" s="37"/>
    </row>
    <row r="55" spans="1:38" ht="12.75" customHeight="1">
      <c r="A55" s="176">
        <v>1</v>
      </c>
      <c r="B55" s="177">
        <v>45356</v>
      </c>
      <c r="C55" s="220"/>
      <c r="D55" s="220" t="s">
        <v>294</v>
      </c>
      <c r="E55" s="176" t="s">
        <v>840</v>
      </c>
      <c r="F55" s="176">
        <v>38.94</v>
      </c>
      <c r="G55" s="176">
        <v>34.64</v>
      </c>
      <c r="H55" s="176"/>
      <c r="I55" s="176" t="s">
        <v>878</v>
      </c>
      <c r="J55" s="176" t="s">
        <v>545</v>
      </c>
      <c r="K55" s="176"/>
      <c r="L55" s="237"/>
      <c r="M55" s="238"/>
      <c r="N55" s="176"/>
      <c r="O55" s="223"/>
      <c r="P55" s="179">
        <f>VLOOKUP(D55,'MidCap Intra'!$B$11:$C$571,2,0)</f>
        <v>37.18</v>
      </c>
      <c r="Q55" s="236"/>
      <c r="R55" s="54" t="s">
        <v>841</v>
      </c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</row>
    <row r="56" spans="1:38" ht="12.75" customHeight="1">
      <c r="A56" s="176">
        <v>2</v>
      </c>
      <c r="B56" s="177">
        <v>45498</v>
      </c>
      <c r="C56" s="220"/>
      <c r="D56" s="220" t="s">
        <v>474</v>
      </c>
      <c r="E56" s="176" t="s">
        <v>544</v>
      </c>
      <c r="F56" s="176" t="s">
        <v>896</v>
      </c>
      <c r="G56" s="176">
        <v>3600</v>
      </c>
      <c r="H56" s="176"/>
      <c r="I56" s="176" t="s">
        <v>897</v>
      </c>
      <c r="J56" s="176" t="s">
        <v>545</v>
      </c>
      <c r="K56" s="176"/>
      <c r="L56" s="237"/>
      <c r="M56" s="238"/>
      <c r="N56" s="176"/>
      <c r="O56" s="223"/>
      <c r="P56" s="179">
        <f>VLOOKUP(D56,'MidCap Intra'!$B$11:$C$571,2,0)</f>
        <v>3972.6</v>
      </c>
      <c r="Q56" s="236"/>
      <c r="R56" s="54" t="s">
        <v>841</v>
      </c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</row>
    <row r="57" spans="1:38" ht="12.75" customHeight="1">
      <c r="A57" s="176">
        <v>3</v>
      </c>
      <c r="B57" s="177">
        <v>45517</v>
      </c>
      <c r="C57" s="220"/>
      <c r="D57" s="220" t="s">
        <v>498</v>
      </c>
      <c r="E57" s="176" t="s">
        <v>544</v>
      </c>
      <c r="F57" s="176" t="s">
        <v>951</v>
      </c>
      <c r="G57" s="176">
        <v>3970</v>
      </c>
      <c r="H57" s="176"/>
      <c r="I57" s="176" t="s">
        <v>952</v>
      </c>
      <c r="J57" s="176" t="s">
        <v>545</v>
      </c>
      <c r="K57" s="176"/>
      <c r="L57" s="237"/>
      <c r="M57" s="238"/>
      <c r="N57" s="176"/>
      <c r="O57" s="223"/>
      <c r="P57" s="179">
        <f>VLOOKUP(D57,'MidCap Intra'!$B$11:$C$571,2,0)</f>
        <v>4314</v>
      </c>
      <c r="Q57" s="236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.75" customHeight="1">
      <c r="A58" s="176"/>
      <c r="B58" s="177"/>
      <c r="C58" s="220"/>
      <c r="D58" s="220"/>
      <c r="E58" s="176"/>
      <c r="F58" s="176"/>
      <c r="G58" s="176"/>
      <c r="H58" s="176"/>
      <c r="I58" s="176"/>
      <c r="J58" s="176"/>
      <c r="K58" s="176"/>
      <c r="L58" s="237"/>
      <c r="M58" s="238"/>
      <c r="N58" s="176"/>
      <c r="O58" s="223"/>
      <c r="P58" s="179"/>
      <c r="Q58" s="236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</row>
    <row r="59" spans="1:38" ht="12.75" customHeight="1">
      <c r="A59" s="176"/>
      <c r="B59" s="177"/>
      <c r="C59" s="220"/>
      <c r="D59" s="220"/>
      <c r="E59" s="176"/>
      <c r="F59" s="176"/>
      <c r="G59" s="176"/>
      <c r="H59" s="176"/>
      <c r="I59" s="176"/>
      <c r="J59" s="176"/>
      <c r="K59" s="176"/>
      <c r="L59" s="237"/>
      <c r="M59" s="238"/>
      <c r="N59" s="176"/>
      <c r="O59" s="223"/>
      <c r="P59" s="177"/>
      <c r="Q59" s="236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</row>
    <row r="60" spans="1:38" ht="12.75" customHeight="1">
      <c r="A60" s="102" t="s">
        <v>547</v>
      </c>
      <c r="B60" s="102"/>
      <c r="C60" s="102"/>
      <c r="D60" s="54"/>
      <c r="E60" s="37"/>
      <c r="F60" s="107" t="s">
        <v>549</v>
      </c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</row>
    <row r="61" spans="1:38" ht="12.75" customHeight="1">
      <c r="A61" s="106" t="s">
        <v>548</v>
      </c>
      <c r="B61" s="102"/>
      <c r="C61" s="102"/>
      <c r="D61" s="54"/>
      <c r="E61" s="37"/>
      <c r="F61" s="107" t="s">
        <v>552</v>
      </c>
      <c r="G61" s="54"/>
      <c r="H61" s="54" t="s">
        <v>569</v>
      </c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</row>
    <row r="62" spans="1:38" ht="12.75" customHeight="1">
      <c r="A62" s="54"/>
      <c r="B62" s="54"/>
      <c r="C62" s="102"/>
      <c r="D62" s="54"/>
      <c r="E62" s="37"/>
      <c r="F62" s="107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</row>
    <row r="63" spans="1:38" ht="12.75" customHeight="1">
      <c r="A63" s="54"/>
      <c r="B63" s="54"/>
      <c r="C63" s="102"/>
      <c r="D63" s="54"/>
      <c r="E63" s="37"/>
      <c r="F63" s="107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8" ht="38.25" customHeight="1">
      <c r="A64" s="37"/>
      <c r="B64" s="122" t="s">
        <v>570</v>
      </c>
      <c r="C64" s="122"/>
      <c r="D64" s="54"/>
      <c r="E64" s="122"/>
      <c r="F64" s="6"/>
      <c r="G64" s="6"/>
      <c r="H64" s="110"/>
      <c r="I64" s="6"/>
      <c r="J64" s="110"/>
      <c r="K64" s="111"/>
      <c r="L64" s="6"/>
      <c r="M64" s="6"/>
      <c r="N64" s="1"/>
      <c r="O64" s="54"/>
      <c r="P64" s="54"/>
      <c r="Q64" s="191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92" t="s">
        <v>16</v>
      </c>
      <c r="B65" s="93" t="s">
        <v>520</v>
      </c>
      <c r="C65" s="93"/>
      <c r="D65" s="94" t="s">
        <v>531</v>
      </c>
      <c r="E65" s="93" t="s">
        <v>532</v>
      </c>
      <c r="F65" s="93" t="s">
        <v>533</v>
      </c>
      <c r="G65" s="93" t="s">
        <v>571</v>
      </c>
      <c r="H65" s="93" t="s">
        <v>572</v>
      </c>
      <c r="I65" s="93" t="s">
        <v>536</v>
      </c>
      <c r="J65" s="123" t="s">
        <v>537</v>
      </c>
      <c r="K65" s="93" t="s">
        <v>538</v>
      </c>
      <c r="L65" s="93" t="s">
        <v>573</v>
      </c>
      <c r="M65" s="93" t="s">
        <v>541</v>
      </c>
      <c r="N65" s="94" t="s">
        <v>542</v>
      </c>
      <c r="O65" s="54"/>
      <c r="P65" s="54"/>
      <c r="Q65" s="191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124">
        <v>1</v>
      </c>
      <c r="B66" s="125">
        <v>41579</v>
      </c>
      <c r="C66" s="125"/>
      <c r="D66" s="126" t="s">
        <v>574</v>
      </c>
      <c r="E66" s="127" t="s">
        <v>544</v>
      </c>
      <c r="F66" s="128">
        <v>82</v>
      </c>
      <c r="G66" s="127" t="s">
        <v>575</v>
      </c>
      <c r="H66" s="127">
        <v>100</v>
      </c>
      <c r="I66" s="129">
        <v>100</v>
      </c>
      <c r="J66" s="130" t="s">
        <v>576</v>
      </c>
      <c r="K66" s="131">
        <f t="shared" ref="K66:K97" si="36">H66-F66</f>
        <v>18</v>
      </c>
      <c r="L66" s="132">
        <f t="shared" ref="L66:L97" si="37">K66/F66</f>
        <v>0.21951219512195122</v>
      </c>
      <c r="M66" s="127" t="s">
        <v>546</v>
      </c>
      <c r="N66" s="133">
        <v>42657</v>
      </c>
      <c r="O66" s="54"/>
      <c r="P66" s="54"/>
      <c r="Q66" s="191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124">
        <v>2</v>
      </c>
      <c r="B67" s="125">
        <v>41794</v>
      </c>
      <c r="C67" s="125"/>
      <c r="D67" s="126" t="s">
        <v>577</v>
      </c>
      <c r="E67" s="127" t="s">
        <v>555</v>
      </c>
      <c r="F67" s="128">
        <v>257</v>
      </c>
      <c r="G67" s="127" t="s">
        <v>575</v>
      </c>
      <c r="H67" s="127">
        <v>300</v>
      </c>
      <c r="I67" s="129">
        <v>300</v>
      </c>
      <c r="J67" s="130" t="s">
        <v>576</v>
      </c>
      <c r="K67" s="131">
        <f t="shared" si="36"/>
        <v>43</v>
      </c>
      <c r="L67" s="132">
        <f t="shared" si="37"/>
        <v>0.16731517509727625</v>
      </c>
      <c r="M67" s="127" t="s">
        <v>546</v>
      </c>
      <c r="N67" s="133">
        <v>41822</v>
      </c>
      <c r="O67" s="54"/>
      <c r="P67" s="54"/>
      <c r="Q67" s="191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124">
        <v>3</v>
      </c>
      <c r="B68" s="125">
        <v>41828</v>
      </c>
      <c r="C68" s="125"/>
      <c r="D68" s="126" t="s">
        <v>578</v>
      </c>
      <c r="E68" s="127" t="s">
        <v>555</v>
      </c>
      <c r="F68" s="128">
        <v>393</v>
      </c>
      <c r="G68" s="127" t="s">
        <v>575</v>
      </c>
      <c r="H68" s="127">
        <v>468</v>
      </c>
      <c r="I68" s="129">
        <v>468</v>
      </c>
      <c r="J68" s="130" t="s">
        <v>576</v>
      </c>
      <c r="K68" s="131">
        <f t="shared" si="36"/>
        <v>75</v>
      </c>
      <c r="L68" s="132">
        <f t="shared" si="37"/>
        <v>0.19083969465648856</v>
      </c>
      <c r="M68" s="127" t="s">
        <v>546</v>
      </c>
      <c r="N68" s="133">
        <v>41863</v>
      </c>
      <c r="O68" s="54"/>
      <c r="P68" s="54"/>
      <c r="Q68" s="191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124">
        <v>4</v>
      </c>
      <c r="B69" s="125">
        <v>41857</v>
      </c>
      <c r="C69" s="125"/>
      <c r="D69" s="126" t="s">
        <v>579</v>
      </c>
      <c r="E69" s="127" t="s">
        <v>555</v>
      </c>
      <c r="F69" s="128">
        <v>205</v>
      </c>
      <c r="G69" s="127" t="s">
        <v>575</v>
      </c>
      <c r="H69" s="127">
        <v>275</v>
      </c>
      <c r="I69" s="129">
        <v>250</v>
      </c>
      <c r="J69" s="130" t="s">
        <v>576</v>
      </c>
      <c r="K69" s="131">
        <f t="shared" si="36"/>
        <v>70</v>
      </c>
      <c r="L69" s="132">
        <f t="shared" si="37"/>
        <v>0.34146341463414637</v>
      </c>
      <c r="M69" s="127" t="s">
        <v>546</v>
      </c>
      <c r="N69" s="133">
        <v>41962</v>
      </c>
      <c r="O69" s="54"/>
      <c r="P69" s="54"/>
      <c r="Q69" s="191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124">
        <v>5</v>
      </c>
      <c r="B70" s="125">
        <v>41886</v>
      </c>
      <c r="C70" s="125"/>
      <c r="D70" s="126" t="s">
        <v>580</v>
      </c>
      <c r="E70" s="127" t="s">
        <v>555</v>
      </c>
      <c r="F70" s="128">
        <v>162</v>
      </c>
      <c r="G70" s="127" t="s">
        <v>575</v>
      </c>
      <c r="H70" s="127">
        <v>190</v>
      </c>
      <c r="I70" s="129">
        <v>190</v>
      </c>
      <c r="J70" s="130" t="s">
        <v>576</v>
      </c>
      <c r="K70" s="131">
        <f t="shared" si="36"/>
        <v>28</v>
      </c>
      <c r="L70" s="132">
        <f t="shared" si="37"/>
        <v>0.1728395061728395</v>
      </c>
      <c r="M70" s="127" t="s">
        <v>546</v>
      </c>
      <c r="N70" s="133">
        <v>42006</v>
      </c>
      <c r="O70" s="54"/>
      <c r="P70" s="54"/>
      <c r="Q70" s="191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4">
        <v>6</v>
      </c>
      <c r="B71" s="125">
        <v>41886</v>
      </c>
      <c r="C71" s="125"/>
      <c r="D71" s="126" t="s">
        <v>581</v>
      </c>
      <c r="E71" s="127" t="s">
        <v>555</v>
      </c>
      <c r="F71" s="128">
        <v>75</v>
      </c>
      <c r="G71" s="127" t="s">
        <v>575</v>
      </c>
      <c r="H71" s="127">
        <v>91.5</v>
      </c>
      <c r="I71" s="129" t="s">
        <v>568</v>
      </c>
      <c r="J71" s="130" t="s">
        <v>582</v>
      </c>
      <c r="K71" s="131">
        <f t="shared" si="36"/>
        <v>16.5</v>
      </c>
      <c r="L71" s="132">
        <f t="shared" si="37"/>
        <v>0.22</v>
      </c>
      <c r="M71" s="127" t="s">
        <v>546</v>
      </c>
      <c r="N71" s="133">
        <v>41954</v>
      </c>
      <c r="O71" s="54"/>
      <c r="P71" s="54"/>
      <c r="Q71" s="191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4">
        <v>7</v>
      </c>
      <c r="B72" s="125">
        <v>41913</v>
      </c>
      <c r="C72" s="125"/>
      <c r="D72" s="126" t="s">
        <v>583</v>
      </c>
      <c r="E72" s="127" t="s">
        <v>555</v>
      </c>
      <c r="F72" s="128">
        <v>850</v>
      </c>
      <c r="G72" s="127" t="s">
        <v>575</v>
      </c>
      <c r="H72" s="127">
        <v>982.5</v>
      </c>
      <c r="I72" s="129">
        <v>1050</v>
      </c>
      <c r="J72" s="130" t="s">
        <v>584</v>
      </c>
      <c r="K72" s="131">
        <f t="shared" si="36"/>
        <v>132.5</v>
      </c>
      <c r="L72" s="132">
        <f t="shared" si="37"/>
        <v>0.15588235294117647</v>
      </c>
      <c r="M72" s="127" t="s">
        <v>546</v>
      </c>
      <c r="N72" s="133">
        <v>42039</v>
      </c>
      <c r="O72" s="54"/>
      <c r="P72" s="54"/>
      <c r="Q72" s="191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4">
        <v>8</v>
      </c>
      <c r="B73" s="125">
        <v>41913</v>
      </c>
      <c r="C73" s="125"/>
      <c r="D73" s="126" t="s">
        <v>585</v>
      </c>
      <c r="E73" s="127" t="s">
        <v>555</v>
      </c>
      <c r="F73" s="128">
        <v>475</v>
      </c>
      <c r="G73" s="127" t="s">
        <v>575</v>
      </c>
      <c r="H73" s="127">
        <v>515</v>
      </c>
      <c r="I73" s="129">
        <v>600</v>
      </c>
      <c r="J73" s="130" t="s">
        <v>586</v>
      </c>
      <c r="K73" s="131">
        <f t="shared" si="36"/>
        <v>40</v>
      </c>
      <c r="L73" s="132">
        <f t="shared" si="37"/>
        <v>8.4210526315789472E-2</v>
      </c>
      <c r="M73" s="127" t="s">
        <v>546</v>
      </c>
      <c r="N73" s="133">
        <v>41939</v>
      </c>
      <c r="O73" s="54"/>
      <c r="P73" s="54"/>
      <c r="Q73" s="191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4">
        <v>9</v>
      </c>
      <c r="B74" s="125">
        <v>41913</v>
      </c>
      <c r="C74" s="125"/>
      <c r="D74" s="126" t="s">
        <v>587</v>
      </c>
      <c r="E74" s="127" t="s">
        <v>555</v>
      </c>
      <c r="F74" s="128">
        <v>86</v>
      </c>
      <c r="G74" s="127" t="s">
        <v>575</v>
      </c>
      <c r="H74" s="127">
        <v>99</v>
      </c>
      <c r="I74" s="129">
        <v>140</v>
      </c>
      <c r="J74" s="130" t="s">
        <v>588</v>
      </c>
      <c r="K74" s="131">
        <f t="shared" si="36"/>
        <v>13</v>
      </c>
      <c r="L74" s="132">
        <f t="shared" si="37"/>
        <v>0.15116279069767441</v>
      </c>
      <c r="M74" s="127" t="s">
        <v>546</v>
      </c>
      <c r="N74" s="133">
        <v>41939</v>
      </c>
      <c r="O74" s="54"/>
      <c r="P74" s="54"/>
      <c r="Q74" s="191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4">
        <v>10</v>
      </c>
      <c r="B75" s="125">
        <v>41926</v>
      </c>
      <c r="C75" s="125"/>
      <c r="D75" s="126" t="s">
        <v>589</v>
      </c>
      <c r="E75" s="127" t="s">
        <v>555</v>
      </c>
      <c r="F75" s="128">
        <v>496.6</v>
      </c>
      <c r="G75" s="127" t="s">
        <v>575</v>
      </c>
      <c r="H75" s="127">
        <v>621</v>
      </c>
      <c r="I75" s="129">
        <v>580</v>
      </c>
      <c r="J75" s="130" t="s">
        <v>576</v>
      </c>
      <c r="K75" s="131">
        <f t="shared" si="36"/>
        <v>124.39999999999998</v>
      </c>
      <c r="L75" s="132">
        <f t="shared" si="37"/>
        <v>0.25050342327829234</v>
      </c>
      <c r="M75" s="127" t="s">
        <v>546</v>
      </c>
      <c r="N75" s="133">
        <v>42605</v>
      </c>
      <c r="O75" s="54"/>
      <c r="P75" s="54"/>
      <c r="Q75" s="19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4">
        <v>11</v>
      </c>
      <c r="B76" s="125">
        <v>41926</v>
      </c>
      <c r="C76" s="125"/>
      <c r="D76" s="126" t="s">
        <v>590</v>
      </c>
      <c r="E76" s="127" t="s">
        <v>555</v>
      </c>
      <c r="F76" s="128">
        <v>2481.9</v>
      </c>
      <c r="G76" s="127" t="s">
        <v>575</v>
      </c>
      <c r="H76" s="127">
        <v>2840</v>
      </c>
      <c r="I76" s="129">
        <v>2870</v>
      </c>
      <c r="J76" s="130" t="s">
        <v>591</v>
      </c>
      <c r="K76" s="131">
        <f t="shared" si="36"/>
        <v>358.09999999999991</v>
      </c>
      <c r="L76" s="132">
        <f t="shared" si="37"/>
        <v>0.14428462065353154</v>
      </c>
      <c r="M76" s="127" t="s">
        <v>546</v>
      </c>
      <c r="N76" s="133">
        <v>42017</v>
      </c>
      <c r="O76" s="54"/>
      <c r="P76" s="54"/>
      <c r="Q76" s="191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4">
        <v>12</v>
      </c>
      <c r="B77" s="125">
        <v>41928</v>
      </c>
      <c r="C77" s="125"/>
      <c r="D77" s="126" t="s">
        <v>592</v>
      </c>
      <c r="E77" s="127" t="s">
        <v>555</v>
      </c>
      <c r="F77" s="128">
        <v>84.5</v>
      </c>
      <c r="G77" s="127" t="s">
        <v>575</v>
      </c>
      <c r="H77" s="127">
        <v>93</v>
      </c>
      <c r="I77" s="129">
        <v>110</v>
      </c>
      <c r="J77" s="130" t="s">
        <v>593</v>
      </c>
      <c r="K77" s="131">
        <f t="shared" si="36"/>
        <v>8.5</v>
      </c>
      <c r="L77" s="132">
        <f t="shared" si="37"/>
        <v>0.10059171597633136</v>
      </c>
      <c r="M77" s="127" t="s">
        <v>546</v>
      </c>
      <c r="N77" s="133">
        <v>41939</v>
      </c>
      <c r="O77" s="54"/>
      <c r="P77" s="54"/>
      <c r="Q77" s="191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4">
        <v>13</v>
      </c>
      <c r="B78" s="125">
        <v>41928</v>
      </c>
      <c r="C78" s="125"/>
      <c r="D78" s="126" t="s">
        <v>594</v>
      </c>
      <c r="E78" s="127" t="s">
        <v>555</v>
      </c>
      <c r="F78" s="128">
        <v>401</v>
      </c>
      <c r="G78" s="127" t="s">
        <v>575</v>
      </c>
      <c r="H78" s="127">
        <v>428</v>
      </c>
      <c r="I78" s="129">
        <v>450</v>
      </c>
      <c r="J78" s="130" t="s">
        <v>595</v>
      </c>
      <c r="K78" s="131">
        <f t="shared" si="36"/>
        <v>27</v>
      </c>
      <c r="L78" s="132">
        <f t="shared" si="37"/>
        <v>6.7331670822942641E-2</v>
      </c>
      <c r="M78" s="127" t="s">
        <v>546</v>
      </c>
      <c r="N78" s="133">
        <v>42020</v>
      </c>
      <c r="O78" s="54"/>
      <c r="P78" s="54"/>
      <c r="Q78" s="191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4">
        <v>14</v>
      </c>
      <c r="B79" s="125">
        <v>41928</v>
      </c>
      <c r="C79" s="125"/>
      <c r="D79" s="126" t="s">
        <v>596</v>
      </c>
      <c r="E79" s="127" t="s">
        <v>555</v>
      </c>
      <c r="F79" s="128">
        <v>101</v>
      </c>
      <c r="G79" s="127" t="s">
        <v>575</v>
      </c>
      <c r="H79" s="127">
        <v>112</v>
      </c>
      <c r="I79" s="129">
        <v>120</v>
      </c>
      <c r="J79" s="130" t="s">
        <v>597</v>
      </c>
      <c r="K79" s="131">
        <f t="shared" si="36"/>
        <v>11</v>
      </c>
      <c r="L79" s="132">
        <f t="shared" si="37"/>
        <v>0.10891089108910891</v>
      </c>
      <c r="M79" s="127" t="s">
        <v>546</v>
      </c>
      <c r="N79" s="133">
        <v>41939</v>
      </c>
      <c r="O79" s="54"/>
      <c r="P79" s="54"/>
      <c r="Q79" s="19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4">
        <v>15</v>
      </c>
      <c r="B80" s="125">
        <v>41954</v>
      </c>
      <c r="C80" s="125"/>
      <c r="D80" s="126" t="s">
        <v>598</v>
      </c>
      <c r="E80" s="127" t="s">
        <v>555</v>
      </c>
      <c r="F80" s="128">
        <v>59</v>
      </c>
      <c r="G80" s="127" t="s">
        <v>575</v>
      </c>
      <c r="H80" s="127">
        <v>76</v>
      </c>
      <c r="I80" s="129">
        <v>76</v>
      </c>
      <c r="J80" s="130" t="s">
        <v>576</v>
      </c>
      <c r="K80" s="131">
        <f t="shared" si="36"/>
        <v>17</v>
      </c>
      <c r="L80" s="132">
        <f t="shared" si="37"/>
        <v>0.28813559322033899</v>
      </c>
      <c r="M80" s="127" t="s">
        <v>546</v>
      </c>
      <c r="N80" s="133">
        <v>43032</v>
      </c>
      <c r="O80" s="54"/>
      <c r="P80" s="54"/>
      <c r="Q80" s="19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4">
        <v>16</v>
      </c>
      <c r="B81" s="125">
        <v>41954</v>
      </c>
      <c r="C81" s="125"/>
      <c r="D81" s="126" t="s">
        <v>587</v>
      </c>
      <c r="E81" s="127" t="s">
        <v>555</v>
      </c>
      <c r="F81" s="128">
        <v>99</v>
      </c>
      <c r="G81" s="127" t="s">
        <v>575</v>
      </c>
      <c r="H81" s="127">
        <v>120</v>
      </c>
      <c r="I81" s="129">
        <v>120</v>
      </c>
      <c r="J81" s="130" t="s">
        <v>564</v>
      </c>
      <c r="K81" s="131">
        <f t="shared" si="36"/>
        <v>21</v>
      </c>
      <c r="L81" s="132">
        <f t="shared" si="37"/>
        <v>0.21212121212121213</v>
      </c>
      <c r="M81" s="127" t="s">
        <v>546</v>
      </c>
      <c r="N81" s="133">
        <v>41960</v>
      </c>
      <c r="O81" s="54"/>
      <c r="P81" s="54"/>
      <c r="Q81" s="191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17</v>
      </c>
      <c r="B82" s="125">
        <v>41956</v>
      </c>
      <c r="C82" s="125"/>
      <c r="D82" s="126" t="s">
        <v>599</v>
      </c>
      <c r="E82" s="127" t="s">
        <v>555</v>
      </c>
      <c r="F82" s="128">
        <v>22</v>
      </c>
      <c r="G82" s="127" t="s">
        <v>575</v>
      </c>
      <c r="H82" s="127">
        <v>33.549999999999997</v>
      </c>
      <c r="I82" s="129">
        <v>32</v>
      </c>
      <c r="J82" s="130" t="s">
        <v>600</v>
      </c>
      <c r="K82" s="131">
        <f t="shared" si="36"/>
        <v>11.549999999999997</v>
      </c>
      <c r="L82" s="132">
        <f t="shared" si="37"/>
        <v>0.52499999999999991</v>
      </c>
      <c r="M82" s="127" t="s">
        <v>546</v>
      </c>
      <c r="N82" s="133">
        <v>42188</v>
      </c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18</v>
      </c>
      <c r="B83" s="125">
        <v>41976</v>
      </c>
      <c r="C83" s="125"/>
      <c r="D83" s="126" t="s">
        <v>601</v>
      </c>
      <c r="E83" s="127" t="s">
        <v>555</v>
      </c>
      <c r="F83" s="128">
        <v>440</v>
      </c>
      <c r="G83" s="127" t="s">
        <v>575</v>
      </c>
      <c r="H83" s="127">
        <v>520</v>
      </c>
      <c r="I83" s="129">
        <v>520</v>
      </c>
      <c r="J83" s="130" t="s">
        <v>602</v>
      </c>
      <c r="K83" s="131">
        <f t="shared" si="36"/>
        <v>80</v>
      </c>
      <c r="L83" s="132">
        <f t="shared" si="37"/>
        <v>0.18181818181818182</v>
      </c>
      <c r="M83" s="127" t="s">
        <v>546</v>
      </c>
      <c r="N83" s="133">
        <v>42208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19</v>
      </c>
      <c r="B84" s="125">
        <v>41976</v>
      </c>
      <c r="C84" s="125"/>
      <c r="D84" s="126" t="s">
        <v>603</v>
      </c>
      <c r="E84" s="127" t="s">
        <v>555</v>
      </c>
      <c r="F84" s="128">
        <v>360</v>
      </c>
      <c r="G84" s="127" t="s">
        <v>575</v>
      </c>
      <c r="H84" s="127">
        <v>427</v>
      </c>
      <c r="I84" s="129">
        <v>425</v>
      </c>
      <c r="J84" s="130" t="s">
        <v>604</v>
      </c>
      <c r="K84" s="131">
        <f t="shared" si="36"/>
        <v>67</v>
      </c>
      <c r="L84" s="132">
        <f t="shared" si="37"/>
        <v>0.18611111111111112</v>
      </c>
      <c r="M84" s="127" t="s">
        <v>546</v>
      </c>
      <c r="N84" s="133">
        <v>42058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20</v>
      </c>
      <c r="B85" s="125">
        <v>42012</v>
      </c>
      <c r="C85" s="125"/>
      <c r="D85" s="126" t="s">
        <v>605</v>
      </c>
      <c r="E85" s="127" t="s">
        <v>555</v>
      </c>
      <c r="F85" s="128">
        <v>360</v>
      </c>
      <c r="G85" s="127" t="s">
        <v>575</v>
      </c>
      <c r="H85" s="127">
        <v>455</v>
      </c>
      <c r="I85" s="129">
        <v>420</v>
      </c>
      <c r="J85" s="130" t="s">
        <v>606</v>
      </c>
      <c r="K85" s="131">
        <f t="shared" si="36"/>
        <v>95</v>
      </c>
      <c r="L85" s="132">
        <f t="shared" si="37"/>
        <v>0.2638888888888889</v>
      </c>
      <c r="M85" s="127" t="s">
        <v>546</v>
      </c>
      <c r="N85" s="133">
        <v>42024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21</v>
      </c>
      <c r="B86" s="125">
        <v>42012</v>
      </c>
      <c r="C86" s="125"/>
      <c r="D86" s="126" t="s">
        <v>607</v>
      </c>
      <c r="E86" s="127" t="s">
        <v>555</v>
      </c>
      <c r="F86" s="128">
        <v>130</v>
      </c>
      <c r="G86" s="127"/>
      <c r="H86" s="127">
        <v>175.5</v>
      </c>
      <c r="I86" s="129">
        <v>165</v>
      </c>
      <c r="J86" s="130" t="s">
        <v>608</v>
      </c>
      <c r="K86" s="131">
        <f t="shared" si="36"/>
        <v>45.5</v>
      </c>
      <c r="L86" s="132">
        <f t="shared" si="37"/>
        <v>0.35</v>
      </c>
      <c r="M86" s="127" t="s">
        <v>546</v>
      </c>
      <c r="N86" s="133">
        <v>43088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22</v>
      </c>
      <c r="B87" s="125">
        <v>42040</v>
      </c>
      <c r="C87" s="125"/>
      <c r="D87" s="126" t="s">
        <v>386</v>
      </c>
      <c r="E87" s="127" t="s">
        <v>544</v>
      </c>
      <c r="F87" s="128">
        <v>98</v>
      </c>
      <c r="G87" s="127"/>
      <c r="H87" s="127">
        <v>120</v>
      </c>
      <c r="I87" s="129">
        <v>120</v>
      </c>
      <c r="J87" s="130" t="s">
        <v>576</v>
      </c>
      <c r="K87" s="131">
        <f t="shared" si="36"/>
        <v>22</v>
      </c>
      <c r="L87" s="132">
        <f t="shared" si="37"/>
        <v>0.22448979591836735</v>
      </c>
      <c r="M87" s="127" t="s">
        <v>546</v>
      </c>
      <c r="N87" s="133">
        <v>42753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4">
        <v>23</v>
      </c>
      <c r="B88" s="125">
        <v>42040</v>
      </c>
      <c r="C88" s="125"/>
      <c r="D88" s="126" t="s">
        <v>609</v>
      </c>
      <c r="E88" s="127" t="s">
        <v>544</v>
      </c>
      <c r="F88" s="128">
        <v>196</v>
      </c>
      <c r="G88" s="127"/>
      <c r="H88" s="127">
        <v>262</v>
      </c>
      <c r="I88" s="129">
        <v>255</v>
      </c>
      <c r="J88" s="130" t="s">
        <v>576</v>
      </c>
      <c r="K88" s="131">
        <f t="shared" si="36"/>
        <v>66</v>
      </c>
      <c r="L88" s="132">
        <f t="shared" si="37"/>
        <v>0.33673469387755101</v>
      </c>
      <c r="M88" s="127" t="s">
        <v>546</v>
      </c>
      <c r="N88" s="133">
        <v>42599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34">
        <v>24</v>
      </c>
      <c r="B89" s="135">
        <v>42067</v>
      </c>
      <c r="C89" s="135"/>
      <c r="D89" s="136" t="s">
        <v>385</v>
      </c>
      <c r="E89" s="137" t="s">
        <v>544</v>
      </c>
      <c r="F89" s="138">
        <v>235</v>
      </c>
      <c r="G89" s="138"/>
      <c r="H89" s="139">
        <v>77</v>
      </c>
      <c r="I89" s="139" t="s">
        <v>610</v>
      </c>
      <c r="J89" s="140" t="s">
        <v>611</v>
      </c>
      <c r="K89" s="141">
        <f t="shared" si="36"/>
        <v>-158</v>
      </c>
      <c r="L89" s="142">
        <f t="shared" si="37"/>
        <v>-0.67234042553191486</v>
      </c>
      <c r="M89" s="138" t="s">
        <v>556</v>
      </c>
      <c r="N89" s="135">
        <v>43522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25</v>
      </c>
      <c r="B90" s="125">
        <v>42067</v>
      </c>
      <c r="C90" s="125"/>
      <c r="D90" s="126" t="s">
        <v>612</v>
      </c>
      <c r="E90" s="127" t="s">
        <v>544</v>
      </c>
      <c r="F90" s="128">
        <v>185</v>
      </c>
      <c r="G90" s="127"/>
      <c r="H90" s="127">
        <v>224</v>
      </c>
      <c r="I90" s="129" t="s">
        <v>613</v>
      </c>
      <c r="J90" s="130" t="s">
        <v>576</v>
      </c>
      <c r="K90" s="131">
        <f t="shared" si="36"/>
        <v>39</v>
      </c>
      <c r="L90" s="132">
        <f t="shared" si="37"/>
        <v>0.21081081081081082</v>
      </c>
      <c r="M90" s="127" t="s">
        <v>546</v>
      </c>
      <c r="N90" s="133">
        <v>42647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34">
        <v>26</v>
      </c>
      <c r="B91" s="135">
        <v>42090</v>
      </c>
      <c r="C91" s="135"/>
      <c r="D91" s="143" t="s">
        <v>614</v>
      </c>
      <c r="E91" s="138" t="s">
        <v>544</v>
      </c>
      <c r="F91" s="138">
        <v>49.5</v>
      </c>
      <c r="G91" s="139"/>
      <c r="H91" s="139">
        <v>15.85</v>
      </c>
      <c r="I91" s="139">
        <v>67</v>
      </c>
      <c r="J91" s="140" t="s">
        <v>615</v>
      </c>
      <c r="K91" s="139">
        <f t="shared" si="36"/>
        <v>-33.65</v>
      </c>
      <c r="L91" s="144">
        <f t="shared" si="37"/>
        <v>-0.67979797979797973</v>
      </c>
      <c r="M91" s="138" t="s">
        <v>556</v>
      </c>
      <c r="N91" s="145">
        <v>43627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27</v>
      </c>
      <c r="B92" s="125">
        <v>42093</v>
      </c>
      <c r="C92" s="125"/>
      <c r="D92" s="126" t="s">
        <v>616</v>
      </c>
      <c r="E92" s="127" t="s">
        <v>544</v>
      </c>
      <c r="F92" s="128">
        <v>183.5</v>
      </c>
      <c r="G92" s="127"/>
      <c r="H92" s="127">
        <v>219</v>
      </c>
      <c r="I92" s="129">
        <v>218</v>
      </c>
      <c r="J92" s="130" t="s">
        <v>617</v>
      </c>
      <c r="K92" s="131">
        <f t="shared" si="36"/>
        <v>35.5</v>
      </c>
      <c r="L92" s="132">
        <f t="shared" si="37"/>
        <v>0.19346049046321526</v>
      </c>
      <c r="M92" s="127" t="s">
        <v>546</v>
      </c>
      <c r="N92" s="133">
        <v>42103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28</v>
      </c>
      <c r="B93" s="125">
        <v>42114</v>
      </c>
      <c r="C93" s="125"/>
      <c r="D93" s="126" t="s">
        <v>618</v>
      </c>
      <c r="E93" s="127" t="s">
        <v>544</v>
      </c>
      <c r="F93" s="128">
        <f>(227+237)/2</f>
        <v>232</v>
      </c>
      <c r="G93" s="127"/>
      <c r="H93" s="127">
        <v>298</v>
      </c>
      <c r="I93" s="129">
        <v>298</v>
      </c>
      <c r="J93" s="130" t="s">
        <v>576</v>
      </c>
      <c r="K93" s="131">
        <f t="shared" si="36"/>
        <v>66</v>
      </c>
      <c r="L93" s="132">
        <f t="shared" si="37"/>
        <v>0.28448275862068967</v>
      </c>
      <c r="M93" s="127" t="s">
        <v>546</v>
      </c>
      <c r="N93" s="133">
        <v>42823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29</v>
      </c>
      <c r="B94" s="125">
        <v>42128</v>
      </c>
      <c r="C94" s="125"/>
      <c r="D94" s="126" t="s">
        <v>619</v>
      </c>
      <c r="E94" s="127" t="s">
        <v>555</v>
      </c>
      <c r="F94" s="128">
        <v>385</v>
      </c>
      <c r="G94" s="127"/>
      <c r="H94" s="127">
        <f>212.5+331</f>
        <v>543.5</v>
      </c>
      <c r="I94" s="129">
        <v>510</v>
      </c>
      <c r="J94" s="130" t="s">
        <v>620</v>
      </c>
      <c r="K94" s="131">
        <f t="shared" si="36"/>
        <v>158.5</v>
      </c>
      <c r="L94" s="132">
        <f t="shared" si="37"/>
        <v>0.41168831168831171</v>
      </c>
      <c r="M94" s="127" t="s">
        <v>546</v>
      </c>
      <c r="N94" s="133">
        <v>42235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30</v>
      </c>
      <c r="B95" s="125">
        <v>42128</v>
      </c>
      <c r="C95" s="125"/>
      <c r="D95" s="126" t="s">
        <v>621</v>
      </c>
      <c r="E95" s="127" t="s">
        <v>555</v>
      </c>
      <c r="F95" s="128">
        <v>115.5</v>
      </c>
      <c r="G95" s="127"/>
      <c r="H95" s="127">
        <v>146</v>
      </c>
      <c r="I95" s="129">
        <v>142</v>
      </c>
      <c r="J95" s="130" t="s">
        <v>622</v>
      </c>
      <c r="K95" s="131">
        <f t="shared" si="36"/>
        <v>30.5</v>
      </c>
      <c r="L95" s="132">
        <f t="shared" si="37"/>
        <v>0.26406926406926406</v>
      </c>
      <c r="M95" s="127" t="s">
        <v>546</v>
      </c>
      <c r="N95" s="133">
        <v>42202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4">
        <v>31</v>
      </c>
      <c r="B96" s="125">
        <v>42151</v>
      </c>
      <c r="C96" s="125"/>
      <c r="D96" s="126" t="s">
        <v>500</v>
      </c>
      <c r="E96" s="127" t="s">
        <v>555</v>
      </c>
      <c r="F96" s="128">
        <v>237.5</v>
      </c>
      <c r="G96" s="127"/>
      <c r="H96" s="127">
        <v>279.5</v>
      </c>
      <c r="I96" s="129">
        <v>278</v>
      </c>
      <c r="J96" s="130" t="s">
        <v>576</v>
      </c>
      <c r="K96" s="131">
        <f t="shared" si="36"/>
        <v>42</v>
      </c>
      <c r="L96" s="132">
        <f t="shared" si="37"/>
        <v>0.17684210526315788</v>
      </c>
      <c r="M96" s="127" t="s">
        <v>546</v>
      </c>
      <c r="N96" s="133">
        <v>42222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32</v>
      </c>
      <c r="B97" s="125">
        <v>42174</v>
      </c>
      <c r="C97" s="125"/>
      <c r="D97" s="126" t="s">
        <v>594</v>
      </c>
      <c r="E97" s="127" t="s">
        <v>544</v>
      </c>
      <c r="F97" s="128">
        <v>340</v>
      </c>
      <c r="G97" s="127"/>
      <c r="H97" s="127">
        <v>448</v>
      </c>
      <c r="I97" s="129">
        <v>448</v>
      </c>
      <c r="J97" s="130" t="s">
        <v>576</v>
      </c>
      <c r="K97" s="131">
        <f t="shared" si="36"/>
        <v>108</v>
      </c>
      <c r="L97" s="132">
        <f t="shared" si="37"/>
        <v>0.31764705882352939</v>
      </c>
      <c r="M97" s="127" t="s">
        <v>546</v>
      </c>
      <c r="N97" s="133">
        <v>43018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4">
        <v>33</v>
      </c>
      <c r="B98" s="125">
        <v>42191</v>
      </c>
      <c r="C98" s="125"/>
      <c r="D98" s="126" t="s">
        <v>623</v>
      </c>
      <c r="E98" s="127" t="s">
        <v>544</v>
      </c>
      <c r="F98" s="128">
        <v>390</v>
      </c>
      <c r="G98" s="127"/>
      <c r="H98" s="127">
        <v>460</v>
      </c>
      <c r="I98" s="129">
        <v>460</v>
      </c>
      <c r="J98" s="130" t="s">
        <v>576</v>
      </c>
      <c r="K98" s="131">
        <f t="shared" ref="K98:K118" si="38">H98-F98</f>
        <v>70</v>
      </c>
      <c r="L98" s="132">
        <f t="shared" ref="L98:L118" si="39">K98/F98</f>
        <v>0.17948717948717949</v>
      </c>
      <c r="M98" s="127" t="s">
        <v>546</v>
      </c>
      <c r="N98" s="133">
        <v>42478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34">
        <v>34</v>
      </c>
      <c r="B99" s="135">
        <v>42195</v>
      </c>
      <c r="C99" s="135"/>
      <c r="D99" s="136" t="s">
        <v>624</v>
      </c>
      <c r="E99" s="137" t="s">
        <v>544</v>
      </c>
      <c r="F99" s="138">
        <v>122.5</v>
      </c>
      <c r="G99" s="138"/>
      <c r="H99" s="139">
        <v>61</v>
      </c>
      <c r="I99" s="139">
        <v>172</v>
      </c>
      <c r="J99" s="140" t="s">
        <v>625</v>
      </c>
      <c r="K99" s="141">
        <f t="shared" si="38"/>
        <v>-61.5</v>
      </c>
      <c r="L99" s="142">
        <f t="shared" si="39"/>
        <v>-0.50204081632653064</v>
      </c>
      <c r="M99" s="138" t="s">
        <v>556</v>
      </c>
      <c r="N99" s="135">
        <v>43333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4">
        <v>35</v>
      </c>
      <c r="B100" s="125">
        <v>42219</v>
      </c>
      <c r="C100" s="125"/>
      <c r="D100" s="126" t="s">
        <v>626</v>
      </c>
      <c r="E100" s="127" t="s">
        <v>544</v>
      </c>
      <c r="F100" s="128">
        <v>297.5</v>
      </c>
      <c r="G100" s="127"/>
      <c r="H100" s="127">
        <v>350</v>
      </c>
      <c r="I100" s="129">
        <v>360</v>
      </c>
      <c r="J100" s="130" t="s">
        <v>627</v>
      </c>
      <c r="K100" s="131">
        <f t="shared" si="38"/>
        <v>52.5</v>
      </c>
      <c r="L100" s="132">
        <f t="shared" si="39"/>
        <v>0.17647058823529413</v>
      </c>
      <c r="M100" s="127" t="s">
        <v>546</v>
      </c>
      <c r="N100" s="133">
        <v>42232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36</v>
      </c>
      <c r="B101" s="125">
        <v>42219</v>
      </c>
      <c r="C101" s="125"/>
      <c r="D101" s="126" t="s">
        <v>628</v>
      </c>
      <c r="E101" s="127" t="s">
        <v>544</v>
      </c>
      <c r="F101" s="128">
        <v>115.5</v>
      </c>
      <c r="G101" s="127"/>
      <c r="H101" s="127">
        <v>149</v>
      </c>
      <c r="I101" s="129">
        <v>140</v>
      </c>
      <c r="J101" s="130" t="s">
        <v>629</v>
      </c>
      <c r="K101" s="131">
        <f t="shared" si="38"/>
        <v>33.5</v>
      </c>
      <c r="L101" s="132">
        <f t="shared" si="39"/>
        <v>0.29004329004329005</v>
      </c>
      <c r="M101" s="127" t="s">
        <v>546</v>
      </c>
      <c r="N101" s="133">
        <v>42740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37</v>
      </c>
      <c r="B102" s="125">
        <v>42251</v>
      </c>
      <c r="C102" s="125"/>
      <c r="D102" s="126" t="s">
        <v>500</v>
      </c>
      <c r="E102" s="127" t="s">
        <v>544</v>
      </c>
      <c r="F102" s="128">
        <v>226</v>
      </c>
      <c r="G102" s="127"/>
      <c r="H102" s="127">
        <v>292</v>
      </c>
      <c r="I102" s="129">
        <v>292</v>
      </c>
      <c r="J102" s="130" t="s">
        <v>630</v>
      </c>
      <c r="K102" s="131">
        <f t="shared" si="38"/>
        <v>66</v>
      </c>
      <c r="L102" s="132">
        <f t="shared" si="39"/>
        <v>0.29203539823008851</v>
      </c>
      <c r="M102" s="127" t="s">
        <v>546</v>
      </c>
      <c r="N102" s="133">
        <v>42286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38</v>
      </c>
      <c r="B103" s="125">
        <v>42254</v>
      </c>
      <c r="C103" s="125"/>
      <c r="D103" s="126" t="s">
        <v>618</v>
      </c>
      <c r="E103" s="127" t="s">
        <v>544</v>
      </c>
      <c r="F103" s="128">
        <v>232.5</v>
      </c>
      <c r="G103" s="127"/>
      <c r="H103" s="127">
        <v>312.5</v>
      </c>
      <c r="I103" s="129">
        <v>310</v>
      </c>
      <c r="J103" s="130" t="s">
        <v>576</v>
      </c>
      <c r="K103" s="131">
        <f t="shared" si="38"/>
        <v>80</v>
      </c>
      <c r="L103" s="132">
        <f t="shared" si="39"/>
        <v>0.34408602150537637</v>
      </c>
      <c r="M103" s="127" t="s">
        <v>546</v>
      </c>
      <c r="N103" s="133">
        <v>42823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4">
        <v>39</v>
      </c>
      <c r="B104" s="125">
        <v>42268</v>
      </c>
      <c r="C104" s="125"/>
      <c r="D104" s="126" t="s">
        <v>631</v>
      </c>
      <c r="E104" s="127" t="s">
        <v>544</v>
      </c>
      <c r="F104" s="128">
        <v>196.5</v>
      </c>
      <c r="G104" s="127"/>
      <c r="H104" s="127">
        <v>238</v>
      </c>
      <c r="I104" s="129">
        <v>238</v>
      </c>
      <c r="J104" s="130" t="s">
        <v>630</v>
      </c>
      <c r="K104" s="131">
        <f t="shared" si="38"/>
        <v>41.5</v>
      </c>
      <c r="L104" s="132">
        <f t="shared" si="39"/>
        <v>0.21119592875318066</v>
      </c>
      <c r="M104" s="127" t="s">
        <v>546</v>
      </c>
      <c r="N104" s="133">
        <v>42291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4">
        <v>40</v>
      </c>
      <c r="B105" s="125">
        <v>42271</v>
      </c>
      <c r="C105" s="125"/>
      <c r="D105" s="126" t="s">
        <v>574</v>
      </c>
      <c r="E105" s="127" t="s">
        <v>544</v>
      </c>
      <c r="F105" s="128">
        <v>65</v>
      </c>
      <c r="G105" s="127"/>
      <c r="H105" s="127">
        <v>82</v>
      </c>
      <c r="I105" s="129">
        <v>82</v>
      </c>
      <c r="J105" s="130" t="s">
        <v>630</v>
      </c>
      <c r="K105" s="131">
        <f t="shared" si="38"/>
        <v>17</v>
      </c>
      <c r="L105" s="132">
        <f t="shared" si="39"/>
        <v>0.26153846153846155</v>
      </c>
      <c r="M105" s="127" t="s">
        <v>546</v>
      </c>
      <c r="N105" s="133">
        <v>42578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4">
        <v>41</v>
      </c>
      <c r="B106" s="125">
        <v>42291</v>
      </c>
      <c r="C106" s="125"/>
      <c r="D106" s="126" t="s">
        <v>632</v>
      </c>
      <c r="E106" s="127" t="s">
        <v>544</v>
      </c>
      <c r="F106" s="128">
        <v>144</v>
      </c>
      <c r="G106" s="127"/>
      <c r="H106" s="127">
        <v>182.5</v>
      </c>
      <c r="I106" s="129">
        <v>181</v>
      </c>
      <c r="J106" s="130" t="s">
        <v>630</v>
      </c>
      <c r="K106" s="131">
        <f t="shared" si="38"/>
        <v>38.5</v>
      </c>
      <c r="L106" s="132">
        <f t="shared" si="39"/>
        <v>0.2673611111111111</v>
      </c>
      <c r="M106" s="127" t="s">
        <v>546</v>
      </c>
      <c r="N106" s="133">
        <v>42817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42</v>
      </c>
      <c r="B107" s="125">
        <v>42291</v>
      </c>
      <c r="C107" s="125"/>
      <c r="D107" s="126" t="s">
        <v>633</v>
      </c>
      <c r="E107" s="127" t="s">
        <v>544</v>
      </c>
      <c r="F107" s="128">
        <v>264</v>
      </c>
      <c r="G107" s="127"/>
      <c r="H107" s="127">
        <v>311</v>
      </c>
      <c r="I107" s="129">
        <v>311</v>
      </c>
      <c r="J107" s="130" t="s">
        <v>630</v>
      </c>
      <c r="K107" s="131">
        <f t="shared" si="38"/>
        <v>47</v>
      </c>
      <c r="L107" s="132">
        <f t="shared" si="39"/>
        <v>0.17803030303030304</v>
      </c>
      <c r="M107" s="127" t="s">
        <v>546</v>
      </c>
      <c r="N107" s="133">
        <v>42604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43</v>
      </c>
      <c r="B108" s="125">
        <v>42318</v>
      </c>
      <c r="C108" s="125"/>
      <c r="D108" s="126" t="s">
        <v>634</v>
      </c>
      <c r="E108" s="127" t="s">
        <v>555</v>
      </c>
      <c r="F108" s="128">
        <v>549.5</v>
      </c>
      <c r="G108" s="127"/>
      <c r="H108" s="127">
        <v>630</v>
      </c>
      <c r="I108" s="129">
        <v>630</v>
      </c>
      <c r="J108" s="130" t="s">
        <v>630</v>
      </c>
      <c r="K108" s="131">
        <f t="shared" si="38"/>
        <v>80.5</v>
      </c>
      <c r="L108" s="132">
        <f t="shared" si="39"/>
        <v>0.1464968152866242</v>
      </c>
      <c r="M108" s="127" t="s">
        <v>546</v>
      </c>
      <c r="N108" s="133">
        <v>42419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44</v>
      </c>
      <c r="B109" s="125">
        <v>42342</v>
      </c>
      <c r="C109" s="125"/>
      <c r="D109" s="126" t="s">
        <v>635</v>
      </c>
      <c r="E109" s="127" t="s">
        <v>544</v>
      </c>
      <c r="F109" s="128">
        <v>1027.5</v>
      </c>
      <c r="G109" s="127"/>
      <c r="H109" s="127">
        <v>1315</v>
      </c>
      <c r="I109" s="129">
        <v>1250</v>
      </c>
      <c r="J109" s="130" t="s">
        <v>630</v>
      </c>
      <c r="K109" s="131">
        <f t="shared" si="38"/>
        <v>287.5</v>
      </c>
      <c r="L109" s="132">
        <f t="shared" si="39"/>
        <v>0.27980535279805352</v>
      </c>
      <c r="M109" s="127" t="s">
        <v>546</v>
      </c>
      <c r="N109" s="133">
        <v>43244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45</v>
      </c>
      <c r="B110" s="125">
        <v>42367</v>
      </c>
      <c r="C110" s="125"/>
      <c r="D110" s="126" t="s">
        <v>636</v>
      </c>
      <c r="E110" s="127" t="s">
        <v>544</v>
      </c>
      <c r="F110" s="128">
        <v>465</v>
      </c>
      <c r="G110" s="127"/>
      <c r="H110" s="127">
        <v>540</v>
      </c>
      <c r="I110" s="129">
        <v>540</v>
      </c>
      <c r="J110" s="130" t="s">
        <v>630</v>
      </c>
      <c r="K110" s="131">
        <f t="shared" si="38"/>
        <v>75</v>
      </c>
      <c r="L110" s="132">
        <f t="shared" si="39"/>
        <v>0.16129032258064516</v>
      </c>
      <c r="M110" s="127" t="s">
        <v>546</v>
      </c>
      <c r="N110" s="133">
        <v>42530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46</v>
      </c>
      <c r="B111" s="125">
        <v>42380</v>
      </c>
      <c r="C111" s="125"/>
      <c r="D111" s="126" t="s">
        <v>386</v>
      </c>
      <c r="E111" s="127" t="s">
        <v>555</v>
      </c>
      <c r="F111" s="128">
        <v>81</v>
      </c>
      <c r="G111" s="127"/>
      <c r="H111" s="127">
        <v>110</v>
      </c>
      <c r="I111" s="129">
        <v>110</v>
      </c>
      <c r="J111" s="130" t="s">
        <v>630</v>
      </c>
      <c r="K111" s="131">
        <f t="shared" si="38"/>
        <v>29</v>
      </c>
      <c r="L111" s="132">
        <f t="shared" si="39"/>
        <v>0.35802469135802467</v>
      </c>
      <c r="M111" s="127" t="s">
        <v>546</v>
      </c>
      <c r="N111" s="133">
        <v>42745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4">
        <v>47</v>
      </c>
      <c r="B112" s="125">
        <v>42382</v>
      </c>
      <c r="C112" s="125"/>
      <c r="D112" s="126" t="s">
        <v>637</v>
      </c>
      <c r="E112" s="127" t="s">
        <v>555</v>
      </c>
      <c r="F112" s="128">
        <v>417.5</v>
      </c>
      <c r="G112" s="127"/>
      <c r="H112" s="127">
        <v>547</v>
      </c>
      <c r="I112" s="129">
        <v>535</v>
      </c>
      <c r="J112" s="130" t="s">
        <v>630</v>
      </c>
      <c r="K112" s="131">
        <f t="shared" si="38"/>
        <v>129.5</v>
      </c>
      <c r="L112" s="132">
        <f t="shared" si="39"/>
        <v>0.31017964071856285</v>
      </c>
      <c r="M112" s="127" t="s">
        <v>546</v>
      </c>
      <c r="N112" s="133">
        <v>42578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48</v>
      </c>
      <c r="B113" s="125">
        <v>42408</v>
      </c>
      <c r="C113" s="125"/>
      <c r="D113" s="126" t="s">
        <v>638</v>
      </c>
      <c r="E113" s="127" t="s">
        <v>544</v>
      </c>
      <c r="F113" s="128">
        <v>650</v>
      </c>
      <c r="G113" s="127"/>
      <c r="H113" s="127">
        <v>800</v>
      </c>
      <c r="I113" s="129">
        <v>800</v>
      </c>
      <c r="J113" s="130" t="s">
        <v>630</v>
      </c>
      <c r="K113" s="131">
        <f t="shared" si="38"/>
        <v>150</v>
      </c>
      <c r="L113" s="132">
        <f t="shared" si="39"/>
        <v>0.23076923076923078</v>
      </c>
      <c r="M113" s="127" t="s">
        <v>546</v>
      </c>
      <c r="N113" s="133">
        <v>43154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49</v>
      </c>
      <c r="B114" s="125">
        <v>42433</v>
      </c>
      <c r="C114" s="125"/>
      <c r="D114" s="126" t="s">
        <v>231</v>
      </c>
      <c r="E114" s="127" t="s">
        <v>544</v>
      </c>
      <c r="F114" s="128">
        <v>437.5</v>
      </c>
      <c r="G114" s="127"/>
      <c r="H114" s="127">
        <v>504.5</v>
      </c>
      <c r="I114" s="129">
        <v>522</v>
      </c>
      <c r="J114" s="130" t="s">
        <v>639</v>
      </c>
      <c r="K114" s="131">
        <f t="shared" si="38"/>
        <v>67</v>
      </c>
      <c r="L114" s="132">
        <f t="shared" si="39"/>
        <v>0.15314285714285714</v>
      </c>
      <c r="M114" s="127" t="s">
        <v>546</v>
      </c>
      <c r="N114" s="133">
        <v>42480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50</v>
      </c>
      <c r="B115" s="125">
        <v>42438</v>
      </c>
      <c r="C115" s="125"/>
      <c r="D115" s="126" t="s">
        <v>640</v>
      </c>
      <c r="E115" s="127" t="s">
        <v>544</v>
      </c>
      <c r="F115" s="128">
        <v>189.5</v>
      </c>
      <c r="G115" s="127"/>
      <c r="H115" s="127">
        <v>218</v>
      </c>
      <c r="I115" s="129">
        <v>218</v>
      </c>
      <c r="J115" s="130" t="s">
        <v>630</v>
      </c>
      <c r="K115" s="131">
        <f t="shared" si="38"/>
        <v>28.5</v>
      </c>
      <c r="L115" s="132">
        <f t="shared" si="39"/>
        <v>0.15039577836411611</v>
      </c>
      <c r="M115" s="127" t="s">
        <v>546</v>
      </c>
      <c r="N115" s="133">
        <v>43034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34">
        <v>51</v>
      </c>
      <c r="B116" s="135">
        <v>42471</v>
      </c>
      <c r="C116" s="135"/>
      <c r="D116" s="143" t="s">
        <v>641</v>
      </c>
      <c r="E116" s="138" t="s">
        <v>544</v>
      </c>
      <c r="F116" s="138">
        <v>36.5</v>
      </c>
      <c r="G116" s="139"/>
      <c r="H116" s="139">
        <v>15.85</v>
      </c>
      <c r="I116" s="139">
        <v>60</v>
      </c>
      <c r="J116" s="140" t="s">
        <v>642</v>
      </c>
      <c r="K116" s="141">
        <f t="shared" si="38"/>
        <v>-20.65</v>
      </c>
      <c r="L116" s="142">
        <f t="shared" si="39"/>
        <v>-0.5657534246575342</v>
      </c>
      <c r="M116" s="138" t="s">
        <v>556</v>
      </c>
      <c r="N116" s="146">
        <v>43627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4">
        <v>52</v>
      </c>
      <c r="B117" s="125">
        <v>42472</v>
      </c>
      <c r="C117" s="125"/>
      <c r="D117" s="126" t="s">
        <v>643</v>
      </c>
      <c r="E117" s="127" t="s">
        <v>544</v>
      </c>
      <c r="F117" s="128">
        <v>93</v>
      </c>
      <c r="G117" s="127"/>
      <c r="H117" s="127">
        <v>149</v>
      </c>
      <c r="I117" s="129">
        <v>140</v>
      </c>
      <c r="J117" s="130" t="s">
        <v>644</v>
      </c>
      <c r="K117" s="131">
        <f t="shared" si="38"/>
        <v>56</v>
      </c>
      <c r="L117" s="132">
        <f t="shared" si="39"/>
        <v>0.60215053763440862</v>
      </c>
      <c r="M117" s="127" t="s">
        <v>546</v>
      </c>
      <c r="N117" s="133">
        <v>42740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4">
        <v>53</v>
      </c>
      <c r="B118" s="125">
        <v>42472</v>
      </c>
      <c r="C118" s="125"/>
      <c r="D118" s="126" t="s">
        <v>645</v>
      </c>
      <c r="E118" s="127" t="s">
        <v>544</v>
      </c>
      <c r="F118" s="128">
        <v>130</v>
      </c>
      <c r="G118" s="127"/>
      <c r="H118" s="127">
        <v>150</v>
      </c>
      <c r="I118" s="129" t="s">
        <v>646</v>
      </c>
      <c r="J118" s="130" t="s">
        <v>630</v>
      </c>
      <c r="K118" s="131">
        <f t="shared" si="38"/>
        <v>20</v>
      </c>
      <c r="L118" s="132">
        <f t="shared" si="39"/>
        <v>0.15384615384615385</v>
      </c>
      <c r="M118" s="127" t="s">
        <v>546</v>
      </c>
      <c r="N118" s="133">
        <v>42564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4">
        <v>54</v>
      </c>
      <c r="B119" s="125">
        <v>42473</v>
      </c>
      <c r="C119" s="125"/>
      <c r="D119" s="126" t="s">
        <v>647</v>
      </c>
      <c r="E119" s="127" t="s">
        <v>544</v>
      </c>
      <c r="F119" s="128">
        <v>196</v>
      </c>
      <c r="G119" s="127"/>
      <c r="H119" s="127">
        <v>299</v>
      </c>
      <c r="I119" s="129">
        <v>299</v>
      </c>
      <c r="J119" s="130" t="s">
        <v>630</v>
      </c>
      <c r="K119" s="131">
        <v>103</v>
      </c>
      <c r="L119" s="132">
        <v>0.52551020408163296</v>
      </c>
      <c r="M119" s="127" t="s">
        <v>546</v>
      </c>
      <c r="N119" s="133">
        <v>42620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55</v>
      </c>
      <c r="B120" s="125">
        <v>42473</v>
      </c>
      <c r="C120" s="125"/>
      <c r="D120" s="126" t="s">
        <v>648</v>
      </c>
      <c r="E120" s="127" t="s">
        <v>544</v>
      </c>
      <c r="F120" s="128">
        <v>88</v>
      </c>
      <c r="G120" s="127"/>
      <c r="H120" s="127">
        <v>103</v>
      </c>
      <c r="I120" s="129">
        <v>103</v>
      </c>
      <c r="J120" s="130" t="s">
        <v>630</v>
      </c>
      <c r="K120" s="131">
        <v>15</v>
      </c>
      <c r="L120" s="132">
        <v>0.170454545454545</v>
      </c>
      <c r="M120" s="127" t="s">
        <v>546</v>
      </c>
      <c r="N120" s="133">
        <v>42530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4">
        <v>56</v>
      </c>
      <c r="B121" s="125">
        <v>42492</v>
      </c>
      <c r="C121" s="125"/>
      <c r="D121" s="126" t="s">
        <v>649</v>
      </c>
      <c r="E121" s="127" t="s">
        <v>544</v>
      </c>
      <c r="F121" s="128">
        <v>127.5</v>
      </c>
      <c r="G121" s="127"/>
      <c r="H121" s="127">
        <v>148</v>
      </c>
      <c r="I121" s="129" t="s">
        <v>650</v>
      </c>
      <c r="J121" s="130" t="s">
        <v>630</v>
      </c>
      <c r="K121" s="131">
        <f>H121-F121</f>
        <v>20.5</v>
      </c>
      <c r="L121" s="132">
        <f>K121/F121</f>
        <v>0.16078431372549021</v>
      </c>
      <c r="M121" s="127" t="s">
        <v>546</v>
      </c>
      <c r="N121" s="133">
        <v>42564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4">
        <v>57</v>
      </c>
      <c r="B122" s="125">
        <v>42493</v>
      </c>
      <c r="C122" s="125"/>
      <c r="D122" s="126" t="s">
        <v>651</v>
      </c>
      <c r="E122" s="127" t="s">
        <v>544</v>
      </c>
      <c r="F122" s="128">
        <v>675</v>
      </c>
      <c r="G122" s="127"/>
      <c r="H122" s="127">
        <v>815</v>
      </c>
      <c r="I122" s="129" t="s">
        <v>652</v>
      </c>
      <c r="J122" s="130" t="s">
        <v>630</v>
      </c>
      <c r="K122" s="131">
        <f>H122-F122</f>
        <v>140</v>
      </c>
      <c r="L122" s="132">
        <f>K122/F122</f>
        <v>0.2074074074074074</v>
      </c>
      <c r="M122" s="127" t="s">
        <v>546</v>
      </c>
      <c r="N122" s="133">
        <v>43154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34">
        <v>58</v>
      </c>
      <c r="B123" s="135">
        <v>42522</v>
      </c>
      <c r="C123" s="135"/>
      <c r="D123" s="136" t="s">
        <v>653</v>
      </c>
      <c r="E123" s="137" t="s">
        <v>544</v>
      </c>
      <c r="F123" s="138">
        <v>500</v>
      </c>
      <c r="G123" s="138"/>
      <c r="H123" s="139">
        <v>232.5</v>
      </c>
      <c r="I123" s="139" t="s">
        <v>654</v>
      </c>
      <c r="J123" s="140" t="s">
        <v>655</v>
      </c>
      <c r="K123" s="141">
        <f>H123-F123</f>
        <v>-267.5</v>
      </c>
      <c r="L123" s="142">
        <f>K123/F123</f>
        <v>-0.53500000000000003</v>
      </c>
      <c r="M123" s="138" t="s">
        <v>556</v>
      </c>
      <c r="N123" s="135">
        <v>43735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59</v>
      </c>
      <c r="B124" s="125">
        <v>42527</v>
      </c>
      <c r="C124" s="125"/>
      <c r="D124" s="126" t="s">
        <v>502</v>
      </c>
      <c r="E124" s="127" t="s">
        <v>544</v>
      </c>
      <c r="F124" s="128">
        <v>110</v>
      </c>
      <c r="G124" s="127"/>
      <c r="H124" s="127">
        <v>126.5</v>
      </c>
      <c r="I124" s="129">
        <v>125</v>
      </c>
      <c r="J124" s="130" t="s">
        <v>582</v>
      </c>
      <c r="K124" s="131">
        <f>H124-F124</f>
        <v>16.5</v>
      </c>
      <c r="L124" s="132">
        <f>K124/F124</f>
        <v>0.15</v>
      </c>
      <c r="M124" s="127" t="s">
        <v>546</v>
      </c>
      <c r="N124" s="133">
        <v>42552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4">
        <v>60</v>
      </c>
      <c r="B125" s="125">
        <v>42538</v>
      </c>
      <c r="C125" s="125"/>
      <c r="D125" s="126" t="s">
        <v>656</v>
      </c>
      <c r="E125" s="127" t="s">
        <v>544</v>
      </c>
      <c r="F125" s="128">
        <v>44</v>
      </c>
      <c r="G125" s="127"/>
      <c r="H125" s="127">
        <v>69.5</v>
      </c>
      <c r="I125" s="129">
        <v>69.5</v>
      </c>
      <c r="J125" s="130" t="s">
        <v>657</v>
      </c>
      <c r="K125" s="131">
        <f>H125-F125</f>
        <v>25.5</v>
      </c>
      <c r="L125" s="132">
        <f>K125/F125</f>
        <v>0.57954545454545459</v>
      </c>
      <c r="M125" s="127" t="s">
        <v>546</v>
      </c>
      <c r="N125" s="133">
        <v>42977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61</v>
      </c>
      <c r="B126" s="125">
        <v>42549</v>
      </c>
      <c r="C126" s="125"/>
      <c r="D126" s="126" t="s">
        <v>658</v>
      </c>
      <c r="E126" s="127" t="s">
        <v>544</v>
      </c>
      <c r="F126" s="128">
        <v>262.5</v>
      </c>
      <c r="G126" s="127"/>
      <c r="H126" s="127">
        <v>340</v>
      </c>
      <c r="I126" s="129">
        <v>333</v>
      </c>
      <c r="J126" s="130" t="s">
        <v>659</v>
      </c>
      <c r="K126" s="131">
        <v>77.5</v>
      </c>
      <c r="L126" s="132">
        <v>0.29523809523809502</v>
      </c>
      <c r="M126" s="127" t="s">
        <v>546</v>
      </c>
      <c r="N126" s="133">
        <v>43017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62</v>
      </c>
      <c r="B127" s="125">
        <v>42549</v>
      </c>
      <c r="C127" s="125"/>
      <c r="D127" s="126" t="s">
        <v>660</v>
      </c>
      <c r="E127" s="127" t="s">
        <v>544</v>
      </c>
      <c r="F127" s="128">
        <v>840</v>
      </c>
      <c r="G127" s="127"/>
      <c r="H127" s="127">
        <v>1230</v>
      </c>
      <c r="I127" s="129">
        <v>1230</v>
      </c>
      <c r="J127" s="130" t="s">
        <v>630</v>
      </c>
      <c r="K127" s="131">
        <v>390</v>
      </c>
      <c r="L127" s="132">
        <v>0.46428571428571402</v>
      </c>
      <c r="M127" s="127" t="s">
        <v>546</v>
      </c>
      <c r="N127" s="133">
        <v>42649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47">
        <v>63</v>
      </c>
      <c r="B128" s="148">
        <v>42556</v>
      </c>
      <c r="C128" s="148"/>
      <c r="D128" s="149" t="s">
        <v>661</v>
      </c>
      <c r="E128" s="150" t="s">
        <v>544</v>
      </c>
      <c r="F128" s="150">
        <v>395</v>
      </c>
      <c r="G128" s="151"/>
      <c r="H128" s="151">
        <f>(468.5+342.5)/2</f>
        <v>405.5</v>
      </c>
      <c r="I128" s="151">
        <v>510</v>
      </c>
      <c r="J128" s="152" t="s">
        <v>662</v>
      </c>
      <c r="K128" s="153">
        <f t="shared" ref="K128:K134" si="40">H128-F128</f>
        <v>10.5</v>
      </c>
      <c r="L128" s="154">
        <f t="shared" ref="L128:L134" si="41">K128/F128</f>
        <v>2.6582278481012658E-2</v>
      </c>
      <c r="M128" s="150" t="s">
        <v>563</v>
      </c>
      <c r="N128" s="148">
        <v>43606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34">
        <v>64</v>
      </c>
      <c r="B129" s="135">
        <v>42584</v>
      </c>
      <c r="C129" s="135"/>
      <c r="D129" s="136" t="s">
        <v>663</v>
      </c>
      <c r="E129" s="137" t="s">
        <v>555</v>
      </c>
      <c r="F129" s="138">
        <f>169.5-12.8</f>
        <v>156.69999999999999</v>
      </c>
      <c r="G129" s="138"/>
      <c r="H129" s="139">
        <v>77</v>
      </c>
      <c r="I129" s="139" t="s">
        <v>664</v>
      </c>
      <c r="J129" s="140" t="s">
        <v>665</v>
      </c>
      <c r="K129" s="141">
        <f t="shared" si="40"/>
        <v>-79.699999999999989</v>
      </c>
      <c r="L129" s="142">
        <f t="shared" si="41"/>
        <v>-0.50861518825781749</v>
      </c>
      <c r="M129" s="138" t="s">
        <v>556</v>
      </c>
      <c r="N129" s="135">
        <v>43522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34">
        <v>65</v>
      </c>
      <c r="B130" s="135">
        <v>42586</v>
      </c>
      <c r="C130" s="135"/>
      <c r="D130" s="136" t="s">
        <v>666</v>
      </c>
      <c r="E130" s="137" t="s">
        <v>544</v>
      </c>
      <c r="F130" s="138">
        <v>400</v>
      </c>
      <c r="G130" s="138"/>
      <c r="H130" s="139">
        <v>305</v>
      </c>
      <c r="I130" s="139">
        <v>475</v>
      </c>
      <c r="J130" s="140" t="s">
        <v>667</v>
      </c>
      <c r="K130" s="141">
        <f t="shared" si="40"/>
        <v>-95</v>
      </c>
      <c r="L130" s="142">
        <f t="shared" si="41"/>
        <v>-0.23749999999999999</v>
      </c>
      <c r="M130" s="138" t="s">
        <v>556</v>
      </c>
      <c r="N130" s="135">
        <v>43606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4">
        <v>66</v>
      </c>
      <c r="B131" s="125">
        <v>42593</v>
      </c>
      <c r="C131" s="125"/>
      <c r="D131" s="126" t="s">
        <v>668</v>
      </c>
      <c r="E131" s="127" t="s">
        <v>544</v>
      </c>
      <c r="F131" s="128">
        <v>86.5</v>
      </c>
      <c r="G131" s="127"/>
      <c r="H131" s="127">
        <v>130</v>
      </c>
      <c r="I131" s="129">
        <v>130</v>
      </c>
      <c r="J131" s="130" t="s">
        <v>669</v>
      </c>
      <c r="K131" s="131">
        <f t="shared" si="40"/>
        <v>43.5</v>
      </c>
      <c r="L131" s="132">
        <f t="shared" si="41"/>
        <v>0.50289017341040465</v>
      </c>
      <c r="M131" s="127" t="s">
        <v>546</v>
      </c>
      <c r="N131" s="133">
        <v>43091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34">
        <v>67</v>
      </c>
      <c r="B132" s="135">
        <v>42600</v>
      </c>
      <c r="C132" s="135"/>
      <c r="D132" s="136" t="s">
        <v>119</v>
      </c>
      <c r="E132" s="137" t="s">
        <v>544</v>
      </c>
      <c r="F132" s="138">
        <v>133.5</v>
      </c>
      <c r="G132" s="138"/>
      <c r="H132" s="139">
        <v>126.5</v>
      </c>
      <c r="I132" s="139">
        <v>178</v>
      </c>
      <c r="J132" s="140" t="s">
        <v>670</v>
      </c>
      <c r="K132" s="141">
        <f t="shared" si="40"/>
        <v>-7</v>
      </c>
      <c r="L132" s="142">
        <f t="shared" si="41"/>
        <v>-5.2434456928838954E-2</v>
      </c>
      <c r="M132" s="138" t="s">
        <v>556</v>
      </c>
      <c r="N132" s="135">
        <v>42615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4">
        <v>68</v>
      </c>
      <c r="B133" s="125">
        <v>42613</v>
      </c>
      <c r="C133" s="125"/>
      <c r="D133" s="126" t="s">
        <v>671</v>
      </c>
      <c r="E133" s="127" t="s">
        <v>544</v>
      </c>
      <c r="F133" s="128">
        <v>560</v>
      </c>
      <c r="G133" s="127"/>
      <c r="H133" s="127">
        <v>725</v>
      </c>
      <c r="I133" s="129">
        <v>725</v>
      </c>
      <c r="J133" s="130" t="s">
        <v>576</v>
      </c>
      <c r="K133" s="131">
        <f t="shared" si="40"/>
        <v>165</v>
      </c>
      <c r="L133" s="132">
        <f t="shared" si="41"/>
        <v>0.29464285714285715</v>
      </c>
      <c r="M133" s="127" t="s">
        <v>546</v>
      </c>
      <c r="N133" s="133">
        <v>42456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4">
        <v>69</v>
      </c>
      <c r="B134" s="125">
        <v>42614</v>
      </c>
      <c r="C134" s="125"/>
      <c r="D134" s="126" t="s">
        <v>672</v>
      </c>
      <c r="E134" s="127" t="s">
        <v>544</v>
      </c>
      <c r="F134" s="128">
        <v>160.5</v>
      </c>
      <c r="G134" s="127"/>
      <c r="H134" s="127">
        <v>210</v>
      </c>
      <c r="I134" s="129">
        <v>210</v>
      </c>
      <c r="J134" s="130" t="s">
        <v>576</v>
      </c>
      <c r="K134" s="131">
        <f t="shared" si="40"/>
        <v>49.5</v>
      </c>
      <c r="L134" s="132">
        <f t="shared" si="41"/>
        <v>0.30841121495327101</v>
      </c>
      <c r="M134" s="127" t="s">
        <v>546</v>
      </c>
      <c r="N134" s="133">
        <v>42871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4">
        <v>70</v>
      </c>
      <c r="B135" s="125">
        <v>42646</v>
      </c>
      <c r="C135" s="125"/>
      <c r="D135" s="126" t="s">
        <v>395</v>
      </c>
      <c r="E135" s="127" t="s">
        <v>544</v>
      </c>
      <c r="F135" s="128">
        <v>430</v>
      </c>
      <c r="G135" s="127"/>
      <c r="H135" s="127">
        <v>596</v>
      </c>
      <c r="I135" s="129">
        <v>575</v>
      </c>
      <c r="J135" s="130" t="s">
        <v>673</v>
      </c>
      <c r="K135" s="131">
        <v>166</v>
      </c>
      <c r="L135" s="132">
        <v>0.38604651162790699</v>
      </c>
      <c r="M135" s="127" t="s">
        <v>546</v>
      </c>
      <c r="N135" s="133">
        <v>42769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4">
        <v>71</v>
      </c>
      <c r="B136" s="125">
        <v>42657</v>
      </c>
      <c r="C136" s="125"/>
      <c r="D136" s="126" t="s">
        <v>674</v>
      </c>
      <c r="E136" s="127" t="s">
        <v>544</v>
      </c>
      <c r="F136" s="128">
        <v>280</v>
      </c>
      <c r="G136" s="127"/>
      <c r="H136" s="127">
        <v>345</v>
      </c>
      <c r="I136" s="129">
        <v>345</v>
      </c>
      <c r="J136" s="130" t="s">
        <v>576</v>
      </c>
      <c r="K136" s="131">
        <f t="shared" ref="K136:K141" si="42">H136-F136</f>
        <v>65</v>
      </c>
      <c r="L136" s="132">
        <f>K136/F136</f>
        <v>0.23214285714285715</v>
      </c>
      <c r="M136" s="127" t="s">
        <v>546</v>
      </c>
      <c r="N136" s="133">
        <v>42814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4">
        <v>72</v>
      </c>
      <c r="B137" s="125">
        <v>42657</v>
      </c>
      <c r="C137" s="125"/>
      <c r="D137" s="126" t="s">
        <v>675</v>
      </c>
      <c r="E137" s="127" t="s">
        <v>544</v>
      </c>
      <c r="F137" s="128">
        <v>245</v>
      </c>
      <c r="G137" s="127"/>
      <c r="H137" s="127">
        <v>325.5</v>
      </c>
      <c r="I137" s="129">
        <v>330</v>
      </c>
      <c r="J137" s="130" t="s">
        <v>676</v>
      </c>
      <c r="K137" s="131">
        <f t="shared" si="42"/>
        <v>80.5</v>
      </c>
      <c r="L137" s="132">
        <f>K137/F137</f>
        <v>0.32857142857142857</v>
      </c>
      <c r="M137" s="127" t="s">
        <v>546</v>
      </c>
      <c r="N137" s="133">
        <v>42769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4">
        <v>73</v>
      </c>
      <c r="B138" s="125">
        <v>42660</v>
      </c>
      <c r="C138" s="125"/>
      <c r="D138" s="126" t="s">
        <v>677</v>
      </c>
      <c r="E138" s="127" t="s">
        <v>544</v>
      </c>
      <c r="F138" s="128">
        <v>125</v>
      </c>
      <c r="G138" s="127"/>
      <c r="H138" s="127">
        <v>160</v>
      </c>
      <c r="I138" s="129">
        <v>160</v>
      </c>
      <c r="J138" s="130" t="s">
        <v>630</v>
      </c>
      <c r="K138" s="131">
        <f t="shared" si="42"/>
        <v>35</v>
      </c>
      <c r="L138" s="132">
        <v>0.28000000000000003</v>
      </c>
      <c r="M138" s="127" t="s">
        <v>546</v>
      </c>
      <c r="N138" s="133">
        <v>42803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4">
        <v>74</v>
      </c>
      <c r="B139" s="125">
        <v>42660</v>
      </c>
      <c r="C139" s="125"/>
      <c r="D139" s="126" t="s">
        <v>678</v>
      </c>
      <c r="E139" s="127" t="s">
        <v>544</v>
      </c>
      <c r="F139" s="128">
        <v>114</v>
      </c>
      <c r="G139" s="127"/>
      <c r="H139" s="127">
        <v>145</v>
      </c>
      <c r="I139" s="129">
        <v>145</v>
      </c>
      <c r="J139" s="130" t="s">
        <v>630</v>
      </c>
      <c r="K139" s="131">
        <f t="shared" si="42"/>
        <v>31</v>
      </c>
      <c r="L139" s="132">
        <f>K139/F139</f>
        <v>0.27192982456140352</v>
      </c>
      <c r="M139" s="127" t="s">
        <v>546</v>
      </c>
      <c r="N139" s="133">
        <v>42859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75</v>
      </c>
      <c r="B140" s="125">
        <v>42660</v>
      </c>
      <c r="C140" s="125"/>
      <c r="D140" s="126" t="s">
        <v>679</v>
      </c>
      <c r="E140" s="127" t="s">
        <v>544</v>
      </c>
      <c r="F140" s="128">
        <v>212</v>
      </c>
      <c r="G140" s="127"/>
      <c r="H140" s="127">
        <v>280</v>
      </c>
      <c r="I140" s="129">
        <v>276</v>
      </c>
      <c r="J140" s="130" t="s">
        <v>680</v>
      </c>
      <c r="K140" s="131">
        <f t="shared" si="42"/>
        <v>68</v>
      </c>
      <c r="L140" s="132">
        <f>K140/F140</f>
        <v>0.32075471698113206</v>
      </c>
      <c r="M140" s="127" t="s">
        <v>546</v>
      </c>
      <c r="N140" s="133">
        <v>42858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4">
        <v>76</v>
      </c>
      <c r="B141" s="125">
        <v>42678</v>
      </c>
      <c r="C141" s="125"/>
      <c r="D141" s="126" t="s">
        <v>438</v>
      </c>
      <c r="E141" s="127" t="s">
        <v>544</v>
      </c>
      <c r="F141" s="128">
        <v>155</v>
      </c>
      <c r="G141" s="127"/>
      <c r="H141" s="127">
        <v>210</v>
      </c>
      <c r="I141" s="129">
        <v>210</v>
      </c>
      <c r="J141" s="130" t="s">
        <v>681</v>
      </c>
      <c r="K141" s="131">
        <f t="shared" si="42"/>
        <v>55</v>
      </c>
      <c r="L141" s="132">
        <f>K141/F141</f>
        <v>0.35483870967741937</v>
      </c>
      <c r="M141" s="127" t="s">
        <v>546</v>
      </c>
      <c r="N141" s="133">
        <v>42944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34">
        <v>77</v>
      </c>
      <c r="B142" s="135">
        <v>42710</v>
      </c>
      <c r="C142" s="135"/>
      <c r="D142" s="136" t="s">
        <v>682</v>
      </c>
      <c r="E142" s="137" t="s">
        <v>544</v>
      </c>
      <c r="F142" s="138">
        <v>150.5</v>
      </c>
      <c r="G142" s="138"/>
      <c r="H142" s="139">
        <v>72.5</v>
      </c>
      <c r="I142" s="139">
        <v>174</v>
      </c>
      <c r="J142" s="140" t="s">
        <v>683</v>
      </c>
      <c r="K142" s="141">
        <v>-78</v>
      </c>
      <c r="L142" s="142">
        <v>-0.51827242524916906</v>
      </c>
      <c r="M142" s="138" t="s">
        <v>556</v>
      </c>
      <c r="N142" s="135">
        <v>43333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78</v>
      </c>
      <c r="B143" s="125">
        <v>42712</v>
      </c>
      <c r="C143" s="125"/>
      <c r="D143" s="126" t="s">
        <v>684</v>
      </c>
      <c r="E143" s="127" t="s">
        <v>544</v>
      </c>
      <c r="F143" s="128">
        <v>380</v>
      </c>
      <c r="G143" s="127"/>
      <c r="H143" s="127">
        <v>478</v>
      </c>
      <c r="I143" s="129">
        <v>468</v>
      </c>
      <c r="J143" s="130" t="s">
        <v>630</v>
      </c>
      <c r="K143" s="131">
        <f>H143-F143</f>
        <v>98</v>
      </c>
      <c r="L143" s="132">
        <f>K143/F143</f>
        <v>0.25789473684210529</v>
      </c>
      <c r="M143" s="127" t="s">
        <v>546</v>
      </c>
      <c r="N143" s="133">
        <v>43025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79</v>
      </c>
      <c r="B144" s="125">
        <v>42734</v>
      </c>
      <c r="C144" s="125"/>
      <c r="D144" s="126" t="s">
        <v>118</v>
      </c>
      <c r="E144" s="127" t="s">
        <v>544</v>
      </c>
      <c r="F144" s="128">
        <v>305</v>
      </c>
      <c r="G144" s="127"/>
      <c r="H144" s="127">
        <v>375</v>
      </c>
      <c r="I144" s="129">
        <v>375</v>
      </c>
      <c r="J144" s="130" t="s">
        <v>630</v>
      </c>
      <c r="K144" s="131">
        <f>H144-F144</f>
        <v>70</v>
      </c>
      <c r="L144" s="132">
        <f>K144/F144</f>
        <v>0.22950819672131148</v>
      </c>
      <c r="M144" s="127" t="s">
        <v>546</v>
      </c>
      <c r="N144" s="133">
        <v>42768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80</v>
      </c>
      <c r="B145" s="125">
        <v>42739</v>
      </c>
      <c r="C145" s="125"/>
      <c r="D145" s="126" t="s">
        <v>102</v>
      </c>
      <c r="E145" s="127" t="s">
        <v>544</v>
      </c>
      <c r="F145" s="128">
        <v>99.5</v>
      </c>
      <c r="G145" s="127"/>
      <c r="H145" s="127">
        <v>158</v>
      </c>
      <c r="I145" s="129">
        <v>158</v>
      </c>
      <c r="J145" s="130" t="s">
        <v>630</v>
      </c>
      <c r="K145" s="131">
        <f>H145-F145</f>
        <v>58.5</v>
      </c>
      <c r="L145" s="132">
        <f>K145/F145</f>
        <v>0.5879396984924623</v>
      </c>
      <c r="M145" s="127" t="s">
        <v>546</v>
      </c>
      <c r="N145" s="133">
        <v>42898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4">
        <v>81</v>
      </c>
      <c r="B146" s="125">
        <v>42739</v>
      </c>
      <c r="C146" s="125"/>
      <c r="D146" s="126" t="s">
        <v>102</v>
      </c>
      <c r="E146" s="127" t="s">
        <v>544</v>
      </c>
      <c r="F146" s="128">
        <v>99.5</v>
      </c>
      <c r="G146" s="127"/>
      <c r="H146" s="127">
        <v>158</v>
      </c>
      <c r="I146" s="129">
        <v>158</v>
      </c>
      <c r="J146" s="130" t="s">
        <v>630</v>
      </c>
      <c r="K146" s="131">
        <v>58.5</v>
      </c>
      <c r="L146" s="132">
        <v>0.58793969849246197</v>
      </c>
      <c r="M146" s="127" t="s">
        <v>546</v>
      </c>
      <c r="N146" s="133">
        <v>42898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4">
        <v>82</v>
      </c>
      <c r="B147" s="125">
        <v>42786</v>
      </c>
      <c r="C147" s="125"/>
      <c r="D147" s="126" t="s">
        <v>204</v>
      </c>
      <c r="E147" s="127" t="s">
        <v>544</v>
      </c>
      <c r="F147" s="128">
        <v>140.5</v>
      </c>
      <c r="G147" s="127"/>
      <c r="H147" s="127">
        <v>220</v>
      </c>
      <c r="I147" s="129">
        <v>220</v>
      </c>
      <c r="J147" s="130" t="s">
        <v>630</v>
      </c>
      <c r="K147" s="131">
        <f>H147-F147</f>
        <v>79.5</v>
      </c>
      <c r="L147" s="132">
        <f>K147/F147</f>
        <v>0.5658362989323843</v>
      </c>
      <c r="M147" s="127" t="s">
        <v>546</v>
      </c>
      <c r="N147" s="133">
        <v>42864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4">
        <v>83</v>
      </c>
      <c r="B148" s="125">
        <v>42786</v>
      </c>
      <c r="C148" s="125"/>
      <c r="D148" s="126" t="s">
        <v>685</v>
      </c>
      <c r="E148" s="127" t="s">
        <v>544</v>
      </c>
      <c r="F148" s="128">
        <v>202.5</v>
      </c>
      <c r="G148" s="127"/>
      <c r="H148" s="127">
        <v>234</v>
      </c>
      <c r="I148" s="129">
        <v>234</v>
      </c>
      <c r="J148" s="130" t="s">
        <v>630</v>
      </c>
      <c r="K148" s="131">
        <v>31.5</v>
      </c>
      <c r="L148" s="132">
        <v>0.155555555555556</v>
      </c>
      <c r="M148" s="127" t="s">
        <v>546</v>
      </c>
      <c r="N148" s="133">
        <v>42836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4">
        <v>84</v>
      </c>
      <c r="B149" s="125">
        <v>42818</v>
      </c>
      <c r="C149" s="125"/>
      <c r="D149" s="126" t="s">
        <v>686</v>
      </c>
      <c r="E149" s="127" t="s">
        <v>544</v>
      </c>
      <c r="F149" s="128">
        <v>300.5</v>
      </c>
      <c r="G149" s="127"/>
      <c r="H149" s="127">
        <v>417.5</v>
      </c>
      <c r="I149" s="129">
        <v>420</v>
      </c>
      <c r="J149" s="130" t="s">
        <v>687</v>
      </c>
      <c r="K149" s="131">
        <f>H149-F149</f>
        <v>117</v>
      </c>
      <c r="L149" s="132">
        <f>K149/F149</f>
        <v>0.38935108153078202</v>
      </c>
      <c r="M149" s="127" t="s">
        <v>546</v>
      </c>
      <c r="N149" s="133">
        <v>43070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4">
        <v>85</v>
      </c>
      <c r="B150" s="125">
        <v>42818</v>
      </c>
      <c r="C150" s="125"/>
      <c r="D150" s="126" t="s">
        <v>660</v>
      </c>
      <c r="E150" s="127" t="s">
        <v>544</v>
      </c>
      <c r="F150" s="128">
        <v>850</v>
      </c>
      <c r="G150" s="127"/>
      <c r="H150" s="127">
        <v>1042.5</v>
      </c>
      <c r="I150" s="129">
        <v>1023</v>
      </c>
      <c r="J150" s="130" t="s">
        <v>688</v>
      </c>
      <c r="K150" s="131">
        <v>192.5</v>
      </c>
      <c r="L150" s="132">
        <v>0.22647058823529401</v>
      </c>
      <c r="M150" s="127" t="s">
        <v>546</v>
      </c>
      <c r="N150" s="133">
        <v>42830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4">
        <v>86</v>
      </c>
      <c r="B151" s="125">
        <v>42830</v>
      </c>
      <c r="C151" s="125"/>
      <c r="D151" s="126" t="s">
        <v>464</v>
      </c>
      <c r="E151" s="127" t="s">
        <v>544</v>
      </c>
      <c r="F151" s="128">
        <v>785</v>
      </c>
      <c r="G151" s="127"/>
      <c r="H151" s="127">
        <v>930</v>
      </c>
      <c r="I151" s="129">
        <v>920</v>
      </c>
      <c r="J151" s="130" t="s">
        <v>689</v>
      </c>
      <c r="K151" s="131">
        <f>H151-F151</f>
        <v>145</v>
      </c>
      <c r="L151" s="132">
        <f>K151/F151</f>
        <v>0.18471337579617833</v>
      </c>
      <c r="M151" s="127" t="s">
        <v>546</v>
      </c>
      <c r="N151" s="133">
        <v>42976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34">
        <v>87</v>
      </c>
      <c r="B152" s="135">
        <v>42831</v>
      </c>
      <c r="C152" s="135"/>
      <c r="D152" s="136" t="s">
        <v>690</v>
      </c>
      <c r="E152" s="137" t="s">
        <v>544</v>
      </c>
      <c r="F152" s="138">
        <v>40</v>
      </c>
      <c r="G152" s="138"/>
      <c r="H152" s="139">
        <v>13.1</v>
      </c>
      <c r="I152" s="139">
        <v>60</v>
      </c>
      <c r="J152" s="140" t="s">
        <v>691</v>
      </c>
      <c r="K152" s="141">
        <v>-26.9</v>
      </c>
      <c r="L152" s="142">
        <v>-0.67249999999999999</v>
      </c>
      <c r="M152" s="138" t="s">
        <v>556</v>
      </c>
      <c r="N152" s="135">
        <v>43138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4">
        <v>88</v>
      </c>
      <c r="B153" s="125">
        <v>42837</v>
      </c>
      <c r="C153" s="125"/>
      <c r="D153" s="126" t="s">
        <v>100</v>
      </c>
      <c r="E153" s="127" t="s">
        <v>544</v>
      </c>
      <c r="F153" s="128">
        <v>289.5</v>
      </c>
      <c r="G153" s="127"/>
      <c r="H153" s="127">
        <v>354</v>
      </c>
      <c r="I153" s="129">
        <v>360</v>
      </c>
      <c r="J153" s="130" t="s">
        <v>692</v>
      </c>
      <c r="K153" s="131">
        <f t="shared" ref="K153:K161" si="43">H153-F153</f>
        <v>64.5</v>
      </c>
      <c r="L153" s="132">
        <f t="shared" ref="L153:L161" si="44">K153/F153</f>
        <v>0.22279792746113988</v>
      </c>
      <c r="M153" s="127" t="s">
        <v>546</v>
      </c>
      <c r="N153" s="133">
        <v>43040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4">
        <v>89</v>
      </c>
      <c r="B154" s="125">
        <v>42845</v>
      </c>
      <c r="C154" s="125"/>
      <c r="D154" s="126" t="s">
        <v>412</v>
      </c>
      <c r="E154" s="127" t="s">
        <v>544</v>
      </c>
      <c r="F154" s="128">
        <v>700</v>
      </c>
      <c r="G154" s="127"/>
      <c r="H154" s="127">
        <v>840</v>
      </c>
      <c r="I154" s="129">
        <v>840</v>
      </c>
      <c r="J154" s="130" t="s">
        <v>693</v>
      </c>
      <c r="K154" s="131">
        <f t="shared" si="43"/>
        <v>140</v>
      </c>
      <c r="L154" s="132">
        <f t="shared" si="44"/>
        <v>0.2</v>
      </c>
      <c r="M154" s="127" t="s">
        <v>546</v>
      </c>
      <c r="N154" s="133">
        <v>42893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4">
        <v>90</v>
      </c>
      <c r="B155" s="125">
        <v>42887</v>
      </c>
      <c r="C155" s="125"/>
      <c r="D155" s="126" t="s">
        <v>694</v>
      </c>
      <c r="E155" s="127" t="s">
        <v>544</v>
      </c>
      <c r="F155" s="128">
        <v>130</v>
      </c>
      <c r="G155" s="127"/>
      <c r="H155" s="127">
        <v>144.25</v>
      </c>
      <c r="I155" s="129">
        <v>170</v>
      </c>
      <c r="J155" s="130" t="s">
        <v>695</v>
      </c>
      <c r="K155" s="131">
        <f t="shared" si="43"/>
        <v>14.25</v>
      </c>
      <c r="L155" s="132">
        <f t="shared" si="44"/>
        <v>0.10961538461538461</v>
      </c>
      <c r="M155" s="127" t="s">
        <v>546</v>
      </c>
      <c r="N155" s="133">
        <v>43675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4">
        <v>91</v>
      </c>
      <c r="B156" s="125">
        <v>42901</v>
      </c>
      <c r="C156" s="125"/>
      <c r="D156" s="126" t="s">
        <v>696</v>
      </c>
      <c r="E156" s="127" t="s">
        <v>544</v>
      </c>
      <c r="F156" s="128">
        <v>214.5</v>
      </c>
      <c r="G156" s="127"/>
      <c r="H156" s="127">
        <v>262</v>
      </c>
      <c r="I156" s="129">
        <v>262</v>
      </c>
      <c r="J156" s="130" t="s">
        <v>565</v>
      </c>
      <c r="K156" s="131">
        <f t="shared" si="43"/>
        <v>47.5</v>
      </c>
      <c r="L156" s="132">
        <f t="shared" si="44"/>
        <v>0.22144522144522144</v>
      </c>
      <c r="M156" s="127" t="s">
        <v>546</v>
      </c>
      <c r="N156" s="133">
        <v>42977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55">
        <v>92</v>
      </c>
      <c r="B157" s="156">
        <v>42933</v>
      </c>
      <c r="C157" s="156"/>
      <c r="D157" s="157" t="s">
        <v>697</v>
      </c>
      <c r="E157" s="158" t="s">
        <v>544</v>
      </c>
      <c r="F157" s="159">
        <v>370</v>
      </c>
      <c r="G157" s="158"/>
      <c r="H157" s="158">
        <v>447.5</v>
      </c>
      <c r="I157" s="160">
        <v>450</v>
      </c>
      <c r="J157" s="161" t="s">
        <v>630</v>
      </c>
      <c r="K157" s="131">
        <f t="shared" si="43"/>
        <v>77.5</v>
      </c>
      <c r="L157" s="162">
        <f t="shared" si="44"/>
        <v>0.20945945945945946</v>
      </c>
      <c r="M157" s="158" t="s">
        <v>546</v>
      </c>
      <c r="N157" s="163">
        <v>43035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55">
        <v>93</v>
      </c>
      <c r="B158" s="156">
        <v>42943</v>
      </c>
      <c r="C158" s="156"/>
      <c r="D158" s="157" t="s">
        <v>202</v>
      </c>
      <c r="E158" s="158" t="s">
        <v>544</v>
      </c>
      <c r="F158" s="159">
        <v>657.5</v>
      </c>
      <c r="G158" s="158"/>
      <c r="H158" s="158">
        <v>825</v>
      </c>
      <c r="I158" s="160">
        <v>820</v>
      </c>
      <c r="J158" s="161" t="s">
        <v>630</v>
      </c>
      <c r="K158" s="131">
        <f t="shared" si="43"/>
        <v>167.5</v>
      </c>
      <c r="L158" s="162">
        <f t="shared" si="44"/>
        <v>0.25475285171102663</v>
      </c>
      <c r="M158" s="158" t="s">
        <v>546</v>
      </c>
      <c r="N158" s="163">
        <v>43090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4">
        <v>94</v>
      </c>
      <c r="B159" s="125">
        <v>42964</v>
      </c>
      <c r="C159" s="125"/>
      <c r="D159" s="126" t="s">
        <v>373</v>
      </c>
      <c r="E159" s="127" t="s">
        <v>544</v>
      </c>
      <c r="F159" s="128">
        <v>605</v>
      </c>
      <c r="G159" s="127"/>
      <c r="H159" s="127">
        <v>750</v>
      </c>
      <c r="I159" s="129">
        <v>750</v>
      </c>
      <c r="J159" s="130" t="s">
        <v>689</v>
      </c>
      <c r="K159" s="131">
        <f t="shared" si="43"/>
        <v>145</v>
      </c>
      <c r="L159" s="132">
        <f t="shared" si="44"/>
        <v>0.23966942148760331</v>
      </c>
      <c r="M159" s="127" t="s">
        <v>546</v>
      </c>
      <c r="N159" s="133">
        <v>43027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34">
        <v>95</v>
      </c>
      <c r="B160" s="135">
        <v>42979</v>
      </c>
      <c r="C160" s="135"/>
      <c r="D160" s="143" t="s">
        <v>698</v>
      </c>
      <c r="E160" s="138" t="s">
        <v>544</v>
      </c>
      <c r="F160" s="138">
        <v>255</v>
      </c>
      <c r="G160" s="139"/>
      <c r="H160" s="139">
        <v>217.25</v>
      </c>
      <c r="I160" s="139">
        <v>320</v>
      </c>
      <c r="J160" s="140" t="s">
        <v>699</v>
      </c>
      <c r="K160" s="141">
        <f t="shared" si="43"/>
        <v>-37.75</v>
      </c>
      <c r="L160" s="144">
        <f t="shared" si="44"/>
        <v>-0.14803921568627451</v>
      </c>
      <c r="M160" s="138" t="s">
        <v>556</v>
      </c>
      <c r="N160" s="135">
        <v>43661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4">
        <v>96</v>
      </c>
      <c r="B161" s="125">
        <v>42997</v>
      </c>
      <c r="C161" s="125"/>
      <c r="D161" s="126" t="s">
        <v>700</v>
      </c>
      <c r="E161" s="127" t="s">
        <v>544</v>
      </c>
      <c r="F161" s="128">
        <v>215</v>
      </c>
      <c r="G161" s="127"/>
      <c r="H161" s="127">
        <v>258</v>
      </c>
      <c r="I161" s="129">
        <v>258</v>
      </c>
      <c r="J161" s="130" t="s">
        <v>630</v>
      </c>
      <c r="K161" s="131">
        <f t="shared" si="43"/>
        <v>43</v>
      </c>
      <c r="L161" s="132">
        <f t="shared" si="44"/>
        <v>0.2</v>
      </c>
      <c r="M161" s="127" t="s">
        <v>546</v>
      </c>
      <c r="N161" s="133">
        <v>43040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4">
        <v>97</v>
      </c>
      <c r="B162" s="125">
        <v>42997</v>
      </c>
      <c r="C162" s="125"/>
      <c r="D162" s="126" t="s">
        <v>700</v>
      </c>
      <c r="E162" s="127" t="s">
        <v>544</v>
      </c>
      <c r="F162" s="128">
        <v>215</v>
      </c>
      <c r="G162" s="127"/>
      <c r="H162" s="127">
        <v>258</v>
      </c>
      <c r="I162" s="129">
        <v>258</v>
      </c>
      <c r="J162" s="161" t="s">
        <v>630</v>
      </c>
      <c r="K162" s="131">
        <v>43</v>
      </c>
      <c r="L162" s="132">
        <v>0.2</v>
      </c>
      <c r="M162" s="127" t="s">
        <v>546</v>
      </c>
      <c r="N162" s="133">
        <v>43040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55">
        <v>98</v>
      </c>
      <c r="B163" s="156">
        <v>42998</v>
      </c>
      <c r="C163" s="156"/>
      <c r="D163" s="157" t="s">
        <v>701</v>
      </c>
      <c r="E163" s="158" t="s">
        <v>544</v>
      </c>
      <c r="F163" s="128">
        <v>75</v>
      </c>
      <c r="G163" s="158"/>
      <c r="H163" s="158">
        <v>90</v>
      </c>
      <c r="I163" s="160">
        <v>90</v>
      </c>
      <c r="J163" s="130" t="s">
        <v>702</v>
      </c>
      <c r="K163" s="131">
        <f t="shared" ref="K163:K168" si="45">H163-F163</f>
        <v>15</v>
      </c>
      <c r="L163" s="132">
        <f t="shared" ref="L163:L168" si="46">K163/F163</f>
        <v>0.2</v>
      </c>
      <c r="M163" s="127" t="s">
        <v>546</v>
      </c>
      <c r="N163" s="133">
        <v>43019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55">
        <v>99</v>
      </c>
      <c r="B164" s="156">
        <v>43011</v>
      </c>
      <c r="C164" s="156"/>
      <c r="D164" s="157" t="s">
        <v>703</v>
      </c>
      <c r="E164" s="158" t="s">
        <v>544</v>
      </c>
      <c r="F164" s="159">
        <v>315</v>
      </c>
      <c r="G164" s="158"/>
      <c r="H164" s="158">
        <v>392</v>
      </c>
      <c r="I164" s="160">
        <v>384</v>
      </c>
      <c r="J164" s="161" t="s">
        <v>704</v>
      </c>
      <c r="K164" s="131">
        <f t="shared" si="45"/>
        <v>77</v>
      </c>
      <c r="L164" s="162">
        <f t="shared" si="46"/>
        <v>0.24444444444444444</v>
      </c>
      <c r="M164" s="158" t="s">
        <v>546</v>
      </c>
      <c r="N164" s="163">
        <v>43017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55">
        <v>100</v>
      </c>
      <c r="B165" s="156">
        <v>43013</v>
      </c>
      <c r="C165" s="156"/>
      <c r="D165" s="157" t="s">
        <v>442</v>
      </c>
      <c r="E165" s="158" t="s">
        <v>544</v>
      </c>
      <c r="F165" s="159">
        <v>145</v>
      </c>
      <c r="G165" s="158"/>
      <c r="H165" s="158">
        <v>179</v>
      </c>
      <c r="I165" s="160">
        <v>180</v>
      </c>
      <c r="J165" s="161" t="s">
        <v>705</v>
      </c>
      <c r="K165" s="131">
        <f t="shared" si="45"/>
        <v>34</v>
      </c>
      <c r="L165" s="162">
        <f t="shared" si="46"/>
        <v>0.23448275862068965</v>
      </c>
      <c r="M165" s="158" t="s">
        <v>546</v>
      </c>
      <c r="N165" s="163">
        <v>43025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55">
        <v>101</v>
      </c>
      <c r="B166" s="156">
        <v>43014</v>
      </c>
      <c r="C166" s="156"/>
      <c r="D166" s="157" t="s">
        <v>348</v>
      </c>
      <c r="E166" s="158" t="s">
        <v>544</v>
      </c>
      <c r="F166" s="159">
        <v>256</v>
      </c>
      <c r="G166" s="158"/>
      <c r="H166" s="158">
        <v>323</v>
      </c>
      <c r="I166" s="160">
        <v>320</v>
      </c>
      <c r="J166" s="161" t="s">
        <v>630</v>
      </c>
      <c r="K166" s="131">
        <f t="shared" si="45"/>
        <v>67</v>
      </c>
      <c r="L166" s="162">
        <f t="shared" si="46"/>
        <v>0.26171875</v>
      </c>
      <c r="M166" s="158" t="s">
        <v>546</v>
      </c>
      <c r="N166" s="163">
        <v>43067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55">
        <v>102</v>
      </c>
      <c r="B167" s="156">
        <v>43017</v>
      </c>
      <c r="C167" s="156"/>
      <c r="D167" s="157" t="s">
        <v>362</v>
      </c>
      <c r="E167" s="158" t="s">
        <v>544</v>
      </c>
      <c r="F167" s="159">
        <v>137.5</v>
      </c>
      <c r="G167" s="158"/>
      <c r="H167" s="158">
        <v>184</v>
      </c>
      <c r="I167" s="160">
        <v>183</v>
      </c>
      <c r="J167" s="161" t="s">
        <v>706</v>
      </c>
      <c r="K167" s="131">
        <f t="shared" si="45"/>
        <v>46.5</v>
      </c>
      <c r="L167" s="162">
        <f t="shared" si="46"/>
        <v>0.33818181818181819</v>
      </c>
      <c r="M167" s="158" t="s">
        <v>546</v>
      </c>
      <c r="N167" s="163">
        <v>43108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55">
        <v>103</v>
      </c>
      <c r="B168" s="156">
        <v>43018</v>
      </c>
      <c r="C168" s="156"/>
      <c r="D168" s="157" t="s">
        <v>707</v>
      </c>
      <c r="E168" s="158" t="s">
        <v>544</v>
      </c>
      <c r="F168" s="159">
        <v>125.5</v>
      </c>
      <c r="G168" s="158"/>
      <c r="H168" s="158">
        <v>158</v>
      </c>
      <c r="I168" s="160">
        <v>155</v>
      </c>
      <c r="J168" s="161" t="s">
        <v>708</v>
      </c>
      <c r="K168" s="131">
        <f t="shared" si="45"/>
        <v>32.5</v>
      </c>
      <c r="L168" s="162">
        <f t="shared" si="46"/>
        <v>0.25896414342629481</v>
      </c>
      <c r="M168" s="158" t="s">
        <v>546</v>
      </c>
      <c r="N168" s="163">
        <v>43067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55">
        <v>104</v>
      </c>
      <c r="B169" s="156">
        <v>43018</v>
      </c>
      <c r="C169" s="156"/>
      <c r="D169" s="157" t="s">
        <v>709</v>
      </c>
      <c r="E169" s="158" t="s">
        <v>544</v>
      </c>
      <c r="F169" s="159">
        <v>895</v>
      </c>
      <c r="G169" s="158"/>
      <c r="H169" s="158">
        <v>1122.5</v>
      </c>
      <c r="I169" s="160">
        <v>1078</v>
      </c>
      <c r="J169" s="161" t="s">
        <v>710</v>
      </c>
      <c r="K169" s="131">
        <v>227.5</v>
      </c>
      <c r="L169" s="162">
        <v>0.25418994413407803</v>
      </c>
      <c r="M169" s="158" t="s">
        <v>546</v>
      </c>
      <c r="N169" s="163">
        <v>43117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55">
        <v>105</v>
      </c>
      <c r="B170" s="156">
        <v>43020</v>
      </c>
      <c r="C170" s="156"/>
      <c r="D170" s="157" t="s">
        <v>357</v>
      </c>
      <c r="E170" s="158" t="s">
        <v>544</v>
      </c>
      <c r="F170" s="159">
        <v>525</v>
      </c>
      <c r="G170" s="158"/>
      <c r="H170" s="158">
        <v>629</v>
      </c>
      <c r="I170" s="160">
        <v>629</v>
      </c>
      <c r="J170" s="161" t="s">
        <v>630</v>
      </c>
      <c r="K170" s="131">
        <v>104</v>
      </c>
      <c r="L170" s="162">
        <v>0.19809523809523799</v>
      </c>
      <c r="M170" s="158" t="s">
        <v>546</v>
      </c>
      <c r="N170" s="163">
        <v>43119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55">
        <v>106</v>
      </c>
      <c r="B171" s="156">
        <v>43046</v>
      </c>
      <c r="C171" s="156"/>
      <c r="D171" s="157" t="s">
        <v>390</v>
      </c>
      <c r="E171" s="158" t="s">
        <v>544</v>
      </c>
      <c r="F171" s="159">
        <v>740</v>
      </c>
      <c r="G171" s="158"/>
      <c r="H171" s="158">
        <v>892.5</v>
      </c>
      <c r="I171" s="160">
        <v>900</v>
      </c>
      <c r="J171" s="161" t="s">
        <v>711</v>
      </c>
      <c r="K171" s="131">
        <f>H171-F171</f>
        <v>152.5</v>
      </c>
      <c r="L171" s="162">
        <f>K171/F171</f>
        <v>0.20608108108108109</v>
      </c>
      <c r="M171" s="158" t="s">
        <v>546</v>
      </c>
      <c r="N171" s="163">
        <v>43052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4">
        <v>107</v>
      </c>
      <c r="B172" s="125">
        <v>43073</v>
      </c>
      <c r="C172" s="125"/>
      <c r="D172" s="126" t="s">
        <v>712</v>
      </c>
      <c r="E172" s="127" t="s">
        <v>544</v>
      </c>
      <c r="F172" s="128">
        <v>118.5</v>
      </c>
      <c r="G172" s="127"/>
      <c r="H172" s="127">
        <v>143.5</v>
      </c>
      <c r="I172" s="129">
        <v>145</v>
      </c>
      <c r="J172" s="130" t="s">
        <v>713</v>
      </c>
      <c r="K172" s="131">
        <f>H172-F172</f>
        <v>25</v>
      </c>
      <c r="L172" s="132">
        <f>K172/F172</f>
        <v>0.2109704641350211</v>
      </c>
      <c r="M172" s="127" t="s">
        <v>546</v>
      </c>
      <c r="N172" s="133">
        <v>43097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34">
        <v>108</v>
      </c>
      <c r="B173" s="135">
        <v>43090</v>
      </c>
      <c r="C173" s="135"/>
      <c r="D173" s="136" t="s">
        <v>417</v>
      </c>
      <c r="E173" s="137" t="s">
        <v>544</v>
      </c>
      <c r="F173" s="138">
        <v>715</v>
      </c>
      <c r="G173" s="138"/>
      <c r="H173" s="139">
        <v>500</v>
      </c>
      <c r="I173" s="139">
        <v>872</v>
      </c>
      <c r="J173" s="140" t="s">
        <v>714</v>
      </c>
      <c r="K173" s="141">
        <f>H173-F173</f>
        <v>-215</v>
      </c>
      <c r="L173" s="142">
        <f>K173/F173</f>
        <v>-0.30069930069930068</v>
      </c>
      <c r="M173" s="138" t="s">
        <v>556</v>
      </c>
      <c r="N173" s="135">
        <v>43670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4">
        <v>109</v>
      </c>
      <c r="B174" s="125">
        <v>43098</v>
      </c>
      <c r="C174" s="125"/>
      <c r="D174" s="126" t="s">
        <v>703</v>
      </c>
      <c r="E174" s="127" t="s">
        <v>544</v>
      </c>
      <c r="F174" s="128">
        <v>435</v>
      </c>
      <c r="G174" s="127"/>
      <c r="H174" s="127">
        <v>542.5</v>
      </c>
      <c r="I174" s="129">
        <v>539</v>
      </c>
      <c r="J174" s="130" t="s">
        <v>630</v>
      </c>
      <c r="K174" s="131">
        <v>107.5</v>
      </c>
      <c r="L174" s="132">
        <v>0.247126436781609</v>
      </c>
      <c r="M174" s="127" t="s">
        <v>546</v>
      </c>
      <c r="N174" s="133">
        <v>43206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4">
        <v>110</v>
      </c>
      <c r="B175" s="125">
        <v>43098</v>
      </c>
      <c r="C175" s="125"/>
      <c r="D175" s="126" t="s">
        <v>516</v>
      </c>
      <c r="E175" s="127" t="s">
        <v>544</v>
      </c>
      <c r="F175" s="128">
        <v>885</v>
      </c>
      <c r="G175" s="127"/>
      <c r="H175" s="127">
        <v>1090</v>
      </c>
      <c r="I175" s="129">
        <v>1084</v>
      </c>
      <c r="J175" s="130" t="s">
        <v>630</v>
      </c>
      <c r="K175" s="131">
        <v>205</v>
      </c>
      <c r="L175" s="132">
        <v>0.23163841807909599</v>
      </c>
      <c r="M175" s="127" t="s">
        <v>546</v>
      </c>
      <c r="N175" s="133">
        <v>43213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64">
        <v>111</v>
      </c>
      <c r="B176" s="165">
        <v>43192</v>
      </c>
      <c r="C176" s="165"/>
      <c r="D176" s="143" t="s">
        <v>715</v>
      </c>
      <c r="E176" s="138" t="s">
        <v>544</v>
      </c>
      <c r="F176" s="166">
        <v>478.5</v>
      </c>
      <c r="G176" s="138"/>
      <c r="H176" s="138">
        <v>442</v>
      </c>
      <c r="I176" s="139">
        <v>613</v>
      </c>
      <c r="J176" s="140" t="s">
        <v>716</v>
      </c>
      <c r="K176" s="141">
        <f>H176-F176</f>
        <v>-36.5</v>
      </c>
      <c r="L176" s="142">
        <f>K176/F176</f>
        <v>-7.6280041797283177E-2</v>
      </c>
      <c r="M176" s="138" t="s">
        <v>556</v>
      </c>
      <c r="N176" s="135">
        <v>43762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34">
        <v>112</v>
      </c>
      <c r="B177" s="135">
        <v>43194</v>
      </c>
      <c r="C177" s="135"/>
      <c r="D177" s="136" t="s">
        <v>717</v>
      </c>
      <c r="E177" s="137" t="s">
        <v>544</v>
      </c>
      <c r="F177" s="138">
        <f>141.5-7.3</f>
        <v>134.19999999999999</v>
      </c>
      <c r="G177" s="138"/>
      <c r="H177" s="139">
        <v>77</v>
      </c>
      <c r="I177" s="139">
        <v>180</v>
      </c>
      <c r="J177" s="140" t="s">
        <v>718</v>
      </c>
      <c r="K177" s="141">
        <f>H177-F177</f>
        <v>-57.199999999999989</v>
      </c>
      <c r="L177" s="142">
        <f>K177/F177</f>
        <v>-0.42622950819672129</v>
      </c>
      <c r="M177" s="138" t="s">
        <v>556</v>
      </c>
      <c r="N177" s="135">
        <v>43522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4">
        <v>113</v>
      </c>
      <c r="B178" s="135">
        <v>43209</v>
      </c>
      <c r="C178" s="135"/>
      <c r="D178" s="136" t="s">
        <v>719</v>
      </c>
      <c r="E178" s="137" t="s">
        <v>544</v>
      </c>
      <c r="F178" s="138">
        <v>430</v>
      </c>
      <c r="G178" s="138"/>
      <c r="H178" s="139">
        <v>220</v>
      </c>
      <c r="I178" s="139">
        <v>537</v>
      </c>
      <c r="J178" s="140" t="s">
        <v>720</v>
      </c>
      <c r="K178" s="141">
        <f>H178-F178</f>
        <v>-210</v>
      </c>
      <c r="L178" s="142">
        <f>K178/F178</f>
        <v>-0.48837209302325579</v>
      </c>
      <c r="M178" s="138" t="s">
        <v>556</v>
      </c>
      <c r="N178" s="135">
        <v>43252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55">
        <v>114</v>
      </c>
      <c r="B179" s="156">
        <v>43220</v>
      </c>
      <c r="C179" s="156"/>
      <c r="D179" s="157" t="s">
        <v>721</v>
      </c>
      <c r="E179" s="158" t="s">
        <v>544</v>
      </c>
      <c r="F179" s="158">
        <v>153.5</v>
      </c>
      <c r="G179" s="158"/>
      <c r="H179" s="158">
        <v>196</v>
      </c>
      <c r="I179" s="160">
        <v>196</v>
      </c>
      <c r="J179" s="130" t="s">
        <v>722</v>
      </c>
      <c r="K179" s="131">
        <f>H179-F179</f>
        <v>42.5</v>
      </c>
      <c r="L179" s="132">
        <f>K179/F179</f>
        <v>0.27687296416938112</v>
      </c>
      <c r="M179" s="127" t="s">
        <v>546</v>
      </c>
      <c r="N179" s="133">
        <v>43605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34">
        <v>115</v>
      </c>
      <c r="B180" s="135">
        <v>43306</v>
      </c>
      <c r="C180" s="135"/>
      <c r="D180" s="136" t="s">
        <v>690</v>
      </c>
      <c r="E180" s="137" t="s">
        <v>544</v>
      </c>
      <c r="F180" s="138">
        <v>27.5</v>
      </c>
      <c r="G180" s="138"/>
      <c r="H180" s="139">
        <v>13.1</v>
      </c>
      <c r="I180" s="139">
        <v>60</v>
      </c>
      <c r="J180" s="140" t="s">
        <v>723</v>
      </c>
      <c r="K180" s="141">
        <v>-14.4</v>
      </c>
      <c r="L180" s="142">
        <v>-0.52363636363636401</v>
      </c>
      <c r="M180" s="138" t="s">
        <v>556</v>
      </c>
      <c r="N180" s="135">
        <v>43138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64">
        <v>116</v>
      </c>
      <c r="B181" s="165">
        <v>43318</v>
      </c>
      <c r="C181" s="165"/>
      <c r="D181" s="143" t="s">
        <v>724</v>
      </c>
      <c r="E181" s="138" t="s">
        <v>544</v>
      </c>
      <c r="F181" s="138">
        <v>148.5</v>
      </c>
      <c r="G181" s="138"/>
      <c r="H181" s="138">
        <v>102</v>
      </c>
      <c r="I181" s="139">
        <v>182</v>
      </c>
      <c r="J181" s="140" t="s">
        <v>725</v>
      </c>
      <c r="K181" s="141">
        <f>H181-F181</f>
        <v>-46.5</v>
      </c>
      <c r="L181" s="142">
        <f>K181/F181</f>
        <v>-0.31313131313131315</v>
      </c>
      <c r="M181" s="138" t="s">
        <v>556</v>
      </c>
      <c r="N181" s="135">
        <v>43661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4">
        <v>117</v>
      </c>
      <c r="B182" s="125">
        <v>43335</v>
      </c>
      <c r="C182" s="125"/>
      <c r="D182" s="126" t="s">
        <v>726</v>
      </c>
      <c r="E182" s="127" t="s">
        <v>544</v>
      </c>
      <c r="F182" s="158">
        <v>285</v>
      </c>
      <c r="G182" s="127"/>
      <c r="H182" s="127">
        <v>355</v>
      </c>
      <c r="I182" s="129">
        <v>364</v>
      </c>
      <c r="J182" s="130" t="s">
        <v>727</v>
      </c>
      <c r="K182" s="131">
        <v>70</v>
      </c>
      <c r="L182" s="132">
        <v>0.24561403508771901</v>
      </c>
      <c r="M182" s="127" t="s">
        <v>546</v>
      </c>
      <c r="N182" s="133">
        <v>43455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4">
        <v>118</v>
      </c>
      <c r="B183" s="125">
        <v>43341</v>
      </c>
      <c r="C183" s="125"/>
      <c r="D183" s="126" t="s">
        <v>382</v>
      </c>
      <c r="E183" s="127" t="s">
        <v>544</v>
      </c>
      <c r="F183" s="158">
        <v>525</v>
      </c>
      <c r="G183" s="127"/>
      <c r="H183" s="127">
        <v>585</v>
      </c>
      <c r="I183" s="129">
        <v>635</v>
      </c>
      <c r="J183" s="130" t="s">
        <v>728</v>
      </c>
      <c r="K183" s="131">
        <f t="shared" ref="K183:K214" si="47">H183-F183</f>
        <v>60</v>
      </c>
      <c r="L183" s="132">
        <f t="shared" ref="L183:L214" si="48">K183/F183</f>
        <v>0.11428571428571428</v>
      </c>
      <c r="M183" s="127" t="s">
        <v>546</v>
      </c>
      <c r="N183" s="133">
        <v>43662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4">
        <v>119</v>
      </c>
      <c r="B184" s="125">
        <v>43395</v>
      </c>
      <c r="C184" s="125"/>
      <c r="D184" s="126" t="s">
        <v>373</v>
      </c>
      <c r="E184" s="127" t="s">
        <v>544</v>
      </c>
      <c r="F184" s="158">
        <v>475</v>
      </c>
      <c r="G184" s="127"/>
      <c r="H184" s="127">
        <v>574</v>
      </c>
      <c r="I184" s="129">
        <v>570</v>
      </c>
      <c r="J184" s="130" t="s">
        <v>630</v>
      </c>
      <c r="K184" s="131">
        <f t="shared" si="47"/>
        <v>99</v>
      </c>
      <c r="L184" s="132">
        <f t="shared" si="48"/>
        <v>0.20842105263157895</v>
      </c>
      <c r="M184" s="127" t="s">
        <v>546</v>
      </c>
      <c r="N184" s="133">
        <v>43403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55">
        <v>120</v>
      </c>
      <c r="B185" s="156">
        <v>43397</v>
      </c>
      <c r="C185" s="156"/>
      <c r="D185" s="157" t="s">
        <v>729</v>
      </c>
      <c r="E185" s="158" t="s">
        <v>544</v>
      </c>
      <c r="F185" s="158">
        <v>707.5</v>
      </c>
      <c r="G185" s="158"/>
      <c r="H185" s="158">
        <v>872</v>
      </c>
      <c r="I185" s="160">
        <v>872</v>
      </c>
      <c r="J185" s="161" t="s">
        <v>630</v>
      </c>
      <c r="K185" s="131">
        <f t="shared" si="47"/>
        <v>164.5</v>
      </c>
      <c r="L185" s="162">
        <f t="shared" si="48"/>
        <v>0.23250883392226149</v>
      </c>
      <c r="M185" s="158" t="s">
        <v>546</v>
      </c>
      <c r="N185" s="163">
        <v>43482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55">
        <v>121</v>
      </c>
      <c r="B186" s="156">
        <v>43398</v>
      </c>
      <c r="C186" s="156"/>
      <c r="D186" s="157" t="s">
        <v>730</v>
      </c>
      <c r="E186" s="158" t="s">
        <v>544</v>
      </c>
      <c r="F186" s="158">
        <v>162</v>
      </c>
      <c r="G186" s="158"/>
      <c r="H186" s="158">
        <v>204</v>
      </c>
      <c r="I186" s="160">
        <v>209</v>
      </c>
      <c r="J186" s="161" t="s">
        <v>731</v>
      </c>
      <c r="K186" s="131">
        <f t="shared" si="47"/>
        <v>42</v>
      </c>
      <c r="L186" s="162">
        <f t="shared" si="48"/>
        <v>0.25925925925925924</v>
      </c>
      <c r="M186" s="158" t="s">
        <v>546</v>
      </c>
      <c r="N186" s="163">
        <v>43539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55">
        <v>122</v>
      </c>
      <c r="B187" s="156">
        <v>43399</v>
      </c>
      <c r="C187" s="156"/>
      <c r="D187" s="157" t="s">
        <v>458</v>
      </c>
      <c r="E187" s="158" t="s">
        <v>544</v>
      </c>
      <c r="F187" s="158">
        <v>240</v>
      </c>
      <c r="G187" s="158"/>
      <c r="H187" s="158">
        <v>297</v>
      </c>
      <c r="I187" s="160">
        <v>297</v>
      </c>
      <c r="J187" s="161" t="s">
        <v>630</v>
      </c>
      <c r="K187" s="167">
        <f t="shared" si="47"/>
        <v>57</v>
      </c>
      <c r="L187" s="162">
        <f t="shared" si="48"/>
        <v>0.23749999999999999</v>
      </c>
      <c r="M187" s="158" t="s">
        <v>546</v>
      </c>
      <c r="N187" s="163">
        <v>43417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4">
        <v>123</v>
      </c>
      <c r="B188" s="125">
        <v>43439</v>
      </c>
      <c r="C188" s="125"/>
      <c r="D188" s="126" t="s">
        <v>732</v>
      </c>
      <c r="E188" s="127" t="s">
        <v>544</v>
      </c>
      <c r="F188" s="127">
        <v>202.5</v>
      </c>
      <c r="G188" s="127"/>
      <c r="H188" s="127">
        <v>255</v>
      </c>
      <c r="I188" s="129">
        <v>252</v>
      </c>
      <c r="J188" s="130" t="s">
        <v>630</v>
      </c>
      <c r="K188" s="131">
        <f t="shared" si="47"/>
        <v>52.5</v>
      </c>
      <c r="L188" s="132">
        <f t="shared" si="48"/>
        <v>0.25925925925925924</v>
      </c>
      <c r="M188" s="127" t="s">
        <v>546</v>
      </c>
      <c r="N188" s="133">
        <v>43542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55">
        <v>124</v>
      </c>
      <c r="B189" s="156">
        <v>43465</v>
      </c>
      <c r="C189" s="125"/>
      <c r="D189" s="157" t="s">
        <v>155</v>
      </c>
      <c r="E189" s="158" t="s">
        <v>544</v>
      </c>
      <c r="F189" s="158">
        <v>710</v>
      </c>
      <c r="G189" s="158"/>
      <c r="H189" s="158">
        <v>866</v>
      </c>
      <c r="I189" s="160">
        <v>866</v>
      </c>
      <c r="J189" s="161" t="s">
        <v>630</v>
      </c>
      <c r="K189" s="131">
        <f t="shared" si="47"/>
        <v>156</v>
      </c>
      <c r="L189" s="132">
        <f t="shared" si="48"/>
        <v>0.21971830985915494</v>
      </c>
      <c r="M189" s="127" t="s">
        <v>546</v>
      </c>
      <c r="N189" s="133">
        <v>43553</v>
      </c>
      <c r="O189" s="54"/>
      <c r="P189" s="54"/>
      <c r="Q189" s="191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55">
        <v>125</v>
      </c>
      <c r="B190" s="156">
        <v>43522</v>
      </c>
      <c r="C190" s="156"/>
      <c r="D190" s="157" t="s">
        <v>169</v>
      </c>
      <c r="E190" s="158" t="s">
        <v>544</v>
      </c>
      <c r="F190" s="158">
        <v>337.25</v>
      </c>
      <c r="G190" s="158"/>
      <c r="H190" s="158">
        <v>398.5</v>
      </c>
      <c r="I190" s="160">
        <v>411</v>
      </c>
      <c r="J190" s="130" t="s">
        <v>733</v>
      </c>
      <c r="K190" s="131">
        <f t="shared" si="47"/>
        <v>61.25</v>
      </c>
      <c r="L190" s="132">
        <f t="shared" si="48"/>
        <v>0.1816160118606375</v>
      </c>
      <c r="M190" s="127" t="s">
        <v>546</v>
      </c>
      <c r="N190" s="133">
        <v>43760</v>
      </c>
      <c r="O190" s="54"/>
      <c r="P190" s="54"/>
      <c r="Q190" s="191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68">
        <v>126</v>
      </c>
      <c r="B191" s="169">
        <v>43559</v>
      </c>
      <c r="C191" s="169"/>
      <c r="D191" s="170" t="s">
        <v>734</v>
      </c>
      <c r="E191" s="171" t="s">
        <v>544</v>
      </c>
      <c r="F191" s="171">
        <v>130</v>
      </c>
      <c r="G191" s="171"/>
      <c r="H191" s="171">
        <v>65</v>
      </c>
      <c r="I191" s="172">
        <v>158</v>
      </c>
      <c r="J191" s="140" t="s">
        <v>735</v>
      </c>
      <c r="K191" s="141">
        <f t="shared" si="47"/>
        <v>-65</v>
      </c>
      <c r="L191" s="142">
        <f t="shared" si="48"/>
        <v>-0.5</v>
      </c>
      <c r="M191" s="138" t="s">
        <v>556</v>
      </c>
      <c r="N191" s="135">
        <v>43726</v>
      </c>
      <c r="O191" s="54"/>
      <c r="P191" s="54"/>
      <c r="Q191" s="191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5">
        <v>127</v>
      </c>
      <c r="B192" s="156">
        <v>43017</v>
      </c>
      <c r="C192" s="156"/>
      <c r="D192" s="157" t="s">
        <v>204</v>
      </c>
      <c r="E192" s="158" t="s">
        <v>544</v>
      </c>
      <c r="F192" s="158">
        <v>141.5</v>
      </c>
      <c r="G192" s="158"/>
      <c r="H192" s="158">
        <v>183.5</v>
      </c>
      <c r="I192" s="160">
        <v>210</v>
      </c>
      <c r="J192" s="130" t="s">
        <v>731</v>
      </c>
      <c r="K192" s="131">
        <f t="shared" si="47"/>
        <v>42</v>
      </c>
      <c r="L192" s="132">
        <f t="shared" si="48"/>
        <v>0.29681978798586572</v>
      </c>
      <c r="M192" s="127" t="s">
        <v>546</v>
      </c>
      <c r="N192" s="133">
        <v>43042</v>
      </c>
      <c r="O192" s="54"/>
      <c r="P192" s="54"/>
      <c r="Q192" s="191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68">
        <v>128</v>
      </c>
      <c r="B193" s="169">
        <v>43074</v>
      </c>
      <c r="C193" s="169"/>
      <c r="D193" s="170" t="s">
        <v>736</v>
      </c>
      <c r="E193" s="171" t="s">
        <v>544</v>
      </c>
      <c r="F193" s="166">
        <v>172</v>
      </c>
      <c r="G193" s="171"/>
      <c r="H193" s="171">
        <v>155.25</v>
      </c>
      <c r="I193" s="172">
        <v>230</v>
      </c>
      <c r="J193" s="140" t="s">
        <v>737</v>
      </c>
      <c r="K193" s="141">
        <f t="shared" si="47"/>
        <v>-16.75</v>
      </c>
      <c r="L193" s="142">
        <f t="shared" si="48"/>
        <v>-9.7383720930232565E-2</v>
      </c>
      <c r="M193" s="138" t="s">
        <v>556</v>
      </c>
      <c r="N193" s="135">
        <v>43787</v>
      </c>
      <c r="O193" s="54"/>
      <c r="P193" s="54"/>
      <c r="Q193" s="191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55">
        <v>129</v>
      </c>
      <c r="B194" s="156">
        <v>43398</v>
      </c>
      <c r="C194" s="156"/>
      <c r="D194" s="157" t="s">
        <v>117</v>
      </c>
      <c r="E194" s="158" t="s">
        <v>544</v>
      </c>
      <c r="F194" s="158">
        <v>698.5</v>
      </c>
      <c r="G194" s="158"/>
      <c r="H194" s="158">
        <v>890</v>
      </c>
      <c r="I194" s="160">
        <v>890</v>
      </c>
      <c r="J194" s="130" t="s">
        <v>738</v>
      </c>
      <c r="K194" s="131">
        <f t="shared" si="47"/>
        <v>191.5</v>
      </c>
      <c r="L194" s="132">
        <f t="shared" si="48"/>
        <v>0.27415891195418757</v>
      </c>
      <c r="M194" s="127" t="s">
        <v>546</v>
      </c>
      <c r="N194" s="133">
        <v>44328</v>
      </c>
      <c r="O194" s="54"/>
      <c r="P194" s="54"/>
      <c r="Q194" s="191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5">
        <v>130</v>
      </c>
      <c r="B195" s="156">
        <v>42877</v>
      </c>
      <c r="C195" s="156"/>
      <c r="D195" s="157" t="s">
        <v>739</v>
      </c>
      <c r="E195" s="158" t="s">
        <v>544</v>
      </c>
      <c r="F195" s="158">
        <v>127.6</v>
      </c>
      <c r="G195" s="158"/>
      <c r="H195" s="158">
        <v>138</v>
      </c>
      <c r="I195" s="160">
        <v>190</v>
      </c>
      <c r="J195" s="130" t="s">
        <v>740</v>
      </c>
      <c r="K195" s="131">
        <f t="shared" si="47"/>
        <v>10.400000000000006</v>
      </c>
      <c r="L195" s="132">
        <f t="shared" si="48"/>
        <v>8.1504702194357417E-2</v>
      </c>
      <c r="M195" s="127" t="s">
        <v>546</v>
      </c>
      <c r="N195" s="133">
        <v>43774</v>
      </c>
      <c r="O195" s="54"/>
      <c r="P195" s="54"/>
      <c r="Q195" s="191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55">
        <v>131</v>
      </c>
      <c r="B196" s="156">
        <v>43158</v>
      </c>
      <c r="C196" s="156"/>
      <c r="D196" s="157" t="s">
        <v>741</v>
      </c>
      <c r="E196" s="158" t="s">
        <v>544</v>
      </c>
      <c r="F196" s="158">
        <v>317</v>
      </c>
      <c r="G196" s="158"/>
      <c r="H196" s="158">
        <v>382.5</v>
      </c>
      <c r="I196" s="160">
        <v>398</v>
      </c>
      <c r="J196" s="130" t="s">
        <v>742</v>
      </c>
      <c r="K196" s="131">
        <f t="shared" si="47"/>
        <v>65.5</v>
      </c>
      <c r="L196" s="132">
        <f t="shared" si="48"/>
        <v>0.20662460567823343</v>
      </c>
      <c r="M196" s="127" t="s">
        <v>546</v>
      </c>
      <c r="N196" s="133">
        <v>44238</v>
      </c>
      <c r="O196" s="54"/>
      <c r="P196" s="54"/>
      <c r="Q196" s="191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8">
        <v>132</v>
      </c>
      <c r="B197" s="169">
        <v>43164</v>
      </c>
      <c r="C197" s="169"/>
      <c r="D197" s="170" t="s">
        <v>161</v>
      </c>
      <c r="E197" s="171" t="s">
        <v>544</v>
      </c>
      <c r="F197" s="166">
        <f>510-14.4</f>
        <v>495.6</v>
      </c>
      <c r="G197" s="171"/>
      <c r="H197" s="171">
        <v>350</v>
      </c>
      <c r="I197" s="172">
        <v>672</v>
      </c>
      <c r="J197" s="140" t="s">
        <v>743</v>
      </c>
      <c r="K197" s="141">
        <f t="shared" si="47"/>
        <v>-145.60000000000002</v>
      </c>
      <c r="L197" s="142">
        <f t="shared" si="48"/>
        <v>-0.29378531073446329</v>
      </c>
      <c r="M197" s="138" t="s">
        <v>556</v>
      </c>
      <c r="N197" s="135">
        <v>43887</v>
      </c>
      <c r="O197" s="54"/>
      <c r="P197" s="54"/>
      <c r="Q197" s="191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68">
        <v>133</v>
      </c>
      <c r="B198" s="169">
        <v>43237</v>
      </c>
      <c r="C198" s="169"/>
      <c r="D198" s="170" t="s">
        <v>744</v>
      </c>
      <c r="E198" s="171" t="s">
        <v>544</v>
      </c>
      <c r="F198" s="166">
        <v>230.3</v>
      </c>
      <c r="G198" s="171"/>
      <c r="H198" s="171">
        <v>102.5</v>
      </c>
      <c r="I198" s="172">
        <v>348</v>
      </c>
      <c r="J198" s="140" t="s">
        <v>745</v>
      </c>
      <c r="K198" s="141">
        <f t="shared" si="47"/>
        <v>-127.80000000000001</v>
      </c>
      <c r="L198" s="142">
        <f t="shared" si="48"/>
        <v>-0.55492835432045162</v>
      </c>
      <c r="M198" s="138" t="s">
        <v>556</v>
      </c>
      <c r="N198" s="135">
        <v>43896</v>
      </c>
      <c r="O198" s="54"/>
      <c r="P198" s="54"/>
      <c r="Q198" s="191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55">
        <v>134</v>
      </c>
      <c r="B199" s="156">
        <v>43258</v>
      </c>
      <c r="C199" s="156"/>
      <c r="D199" s="157" t="s">
        <v>421</v>
      </c>
      <c r="E199" s="158" t="s">
        <v>544</v>
      </c>
      <c r="F199" s="158">
        <f>342.5-5.1</f>
        <v>337.4</v>
      </c>
      <c r="G199" s="158"/>
      <c r="H199" s="158">
        <v>412.5</v>
      </c>
      <c r="I199" s="160">
        <v>439</v>
      </c>
      <c r="J199" s="130" t="s">
        <v>746</v>
      </c>
      <c r="K199" s="131">
        <f t="shared" si="47"/>
        <v>75.100000000000023</v>
      </c>
      <c r="L199" s="132">
        <f t="shared" si="48"/>
        <v>0.22258446947243635</v>
      </c>
      <c r="M199" s="127" t="s">
        <v>546</v>
      </c>
      <c r="N199" s="133">
        <v>44230</v>
      </c>
      <c r="O199" s="54"/>
      <c r="P199" s="54"/>
      <c r="Q199" s="191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49">
        <v>135</v>
      </c>
      <c r="B200" s="148">
        <v>43285</v>
      </c>
      <c r="C200" s="148"/>
      <c r="D200" s="149" t="s">
        <v>56</v>
      </c>
      <c r="E200" s="150" t="s">
        <v>544</v>
      </c>
      <c r="F200" s="150">
        <f>127.5-5.53</f>
        <v>121.97</v>
      </c>
      <c r="G200" s="151"/>
      <c r="H200" s="151">
        <v>122.5</v>
      </c>
      <c r="I200" s="151">
        <v>170</v>
      </c>
      <c r="J200" s="152" t="s">
        <v>747</v>
      </c>
      <c r="K200" s="153">
        <f t="shared" si="47"/>
        <v>0.53000000000000114</v>
      </c>
      <c r="L200" s="154">
        <f t="shared" si="48"/>
        <v>4.3453308190538747E-3</v>
      </c>
      <c r="M200" s="150" t="s">
        <v>563</v>
      </c>
      <c r="N200" s="148">
        <v>44431</v>
      </c>
      <c r="O200" s="54"/>
      <c r="P200" s="54"/>
      <c r="Q200" s="191"/>
      <c r="R200" s="37" t="s">
        <v>843</v>
      </c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68">
        <v>136</v>
      </c>
      <c r="B201" s="169">
        <v>43294</v>
      </c>
      <c r="C201" s="169"/>
      <c r="D201" s="170" t="s">
        <v>748</v>
      </c>
      <c r="E201" s="171" t="s">
        <v>544</v>
      </c>
      <c r="F201" s="166">
        <v>46.5</v>
      </c>
      <c r="G201" s="171"/>
      <c r="H201" s="171">
        <v>17</v>
      </c>
      <c r="I201" s="172">
        <v>59</v>
      </c>
      <c r="J201" s="140" t="s">
        <v>749</v>
      </c>
      <c r="K201" s="141">
        <f t="shared" si="47"/>
        <v>-29.5</v>
      </c>
      <c r="L201" s="142">
        <f t="shared" si="48"/>
        <v>-0.63440860215053763</v>
      </c>
      <c r="M201" s="138" t="s">
        <v>556</v>
      </c>
      <c r="N201" s="135">
        <v>43887</v>
      </c>
      <c r="O201" s="54"/>
      <c r="P201" s="54"/>
      <c r="Q201" s="191"/>
      <c r="R201" s="37" t="s">
        <v>843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55">
        <v>137</v>
      </c>
      <c r="B202" s="156">
        <v>43396</v>
      </c>
      <c r="C202" s="156"/>
      <c r="D202" s="157" t="s">
        <v>405</v>
      </c>
      <c r="E202" s="158" t="s">
        <v>544</v>
      </c>
      <c r="F202" s="158">
        <v>156.5</v>
      </c>
      <c r="G202" s="158"/>
      <c r="H202" s="158">
        <v>207.5</v>
      </c>
      <c r="I202" s="160">
        <v>191</v>
      </c>
      <c r="J202" s="130" t="s">
        <v>630</v>
      </c>
      <c r="K202" s="131">
        <f t="shared" si="47"/>
        <v>51</v>
      </c>
      <c r="L202" s="132">
        <f t="shared" si="48"/>
        <v>0.32587859424920129</v>
      </c>
      <c r="M202" s="127" t="s">
        <v>546</v>
      </c>
      <c r="N202" s="133">
        <v>44369</v>
      </c>
      <c r="O202" s="54"/>
      <c r="P202" s="54"/>
      <c r="Q202" s="191"/>
      <c r="R202" s="37" t="s">
        <v>843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55">
        <v>138</v>
      </c>
      <c r="B203" s="156">
        <v>43439</v>
      </c>
      <c r="C203" s="156"/>
      <c r="D203" s="157" t="s">
        <v>336</v>
      </c>
      <c r="E203" s="158" t="s">
        <v>544</v>
      </c>
      <c r="F203" s="158">
        <v>259.5</v>
      </c>
      <c r="G203" s="158"/>
      <c r="H203" s="158">
        <v>320</v>
      </c>
      <c r="I203" s="160">
        <v>320</v>
      </c>
      <c r="J203" s="130" t="s">
        <v>630</v>
      </c>
      <c r="K203" s="131">
        <f t="shared" si="47"/>
        <v>60.5</v>
      </c>
      <c r="L203" s="132">
        <f t="shared" si="48"/>
        <v>0.23314065510597304</v>
      </c>
      <c r="M203" s="127" t="s">
        <v>546</v>
      </c>
      <c r="N203" s="133">
        <v>44323</v>
      </c>
      <c r="O203" s="54"/>
      <c r="P203" s="54"/>
      <c r="Q203" s="191"/>
      <c r="R203" s="37" t="s">
        <v>842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8">
        <v>139</v>
      </c>
      <c r="B204" s="169">
        <v>43439</v>
      </c>
      <c r="C204" s="169"/>
      <c r="D204" s="170" t="s">
        <v>750</v>
      </c>
      <c r="E204" s="171" t="s">
        <v>544</v>
      </c>
      <c r="F204" s="171">
        <v>715</v>
      </c>
      <c r="G204" s="171"/>
      <c r="H204" s="171">
        <v>445</v>
      </c>
      <c r="I204" s="172">
        <v>840</v>
      </c>
      <c r="J204" s="140" t="s">
        <v>751</v>
      </c>
      <c r="K204" s="141">
        <f t="shared" si="47"/>
        <v>-270</v>
      </c>
      <c r="L204" s="142">
        <f t="shared" si="48"/>
        <v>-0.3776223776223776</v>
      </c>
      <c r="M204" s="138" t="s">
        <v>556</v>
      </c>
      <c r="N204" s="135">
        <v>43800</v>
      </c>
      <c r="O204" s="54"/>
      <c r="P204" s="54"/>
      <c r="Q204" s="191"/>
      <c r="R204" s="37" t="s">
        <v>842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5">
        <v>140</v>
      </c>
      <c r="B205" s="156">
        <v>43469</v>
      </c>
      <c r="C205" s="156"/>
      <c r="D205" s="157" t="s">
        <v>175</v>
      </c>
      <c r="E205" s="158" t="s">
        <v>544</v>
      </c>
      <c r="F205" s="158">
        <v>875</v>
      </c>
      <c r="G205" s="158"/>
      <c r="H205" s="158">
        <v>1165</v>
      </c>
      <c r="I205" s="160">
        <v>1185</v>
      </c>
      <c r="J205" s="130" t="s">
        <v>752</v>
      </c>
      <c r="K205" s="131">
        <f t="shared" si="47"/>
        <v>290</v>
      </c>
      <c r="L205" s="132">
        <f t="shared" si="48"/>
        <v>0.33142857142857141</v>
      </c>
      <c r="M205" s="127" t="s">
        <v>546</v>
      </c>
      <c r="N205" s="133">
        <v>43847</v>
      </c>
      <c r="O205" s="54"/>
      <c r="P205" s="54"/>
      <c r="Q205" s="191"/>
      <c r="R205" s="37" t="s">
        <v>842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55">
        <v>141</v>
      </c>
      <c r="B206" s="156">
        <v>43559</v>
      </c>
      <c r="C206" s="156"/>
      <c r="D206" s="157" t="s">
        <v>354</v>
      </c>
      <c r="E206" s="158" t="s">
        <v>544</v>
      </c>
      <c r="F206" s="158">
        <f>387-14.63</f>
        <v>372.37</v>
      </c>
      <c r="G206" s="158"/>
      <c r="H206" s="158">
        <v>490</v>
      </c>
      <c r="I206" s="160">
        <v>490</v>
      </c>
      <c r="J206" s="130" t="s">
        <v>630</v>
      </c>
      <c r="K206" s="131">
        <f t="shared" si="47"/>
        <v>117.63</v>
      </c>
      <c r="L206" s="132">
        <f t="shared" si="48"/>
        <v>0.31589548030185027</v>
      </c>
      <c r="M206" s="127" t="s">
        <v>546</v>
      </c>
      <c r="N206" s="133">
        <v>43850</v>
      </c>
      <c r="O206" s="54"/>
      <c r="P206" s="54"/>
      <c r="Q206" s="191"/>
      <c r="R206" s="37" t="s">
        <v>843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8">
        <v>142</v>
      </c>
      <c r="B207" s="169">
        <v>43578</v>
      </c>
      <c r="C207" s="169"/>
      <c r="D207" s="170" t="s">
        <v>753</v>
      </c>
      <c r="E207" s="171" t="s">
        <v>555</v>
      </c>
      <c r="F207" s="171">
        <v>220</v>
      </c>
      <c r="G207" s="171"/>
      <c r="H207" s="171">
        <v>127.5</v>
      </c>
      <c r="I207" s="172">
        <v>284</v>
      </c>
      <c r="J207" s="140" t="s">
        <v>754</v>
      </c>
      <c r="K207" s="141">
        <f t="shared" si="47"/>
        <v>-92.5</v>
      </c>
      <c r="L207" s="142">
        <f t="shared" si="48"/>
        <v>-0.42045454545454547</v>
      </c>
      <c r="M207" s="138" t="s">
        <v>556</v>
      </c>
      <c r="N207" s="135">
        <v>43896</v>
      </c>
      <c r="O207" s="54"/>
      <c r="P207" s="54"/>
      <c r="Q207" s="191"/>
      <c r="R207" s="37" t="s">
        <v>842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5">
        <v>143</v>
      </c>
      <c r="B208" s="156">
        <v>43622</v>
      </c>
      <c r="C208" s="156"/>
      <c r="D208" s="157" t="s">
        <v>459</v>
      </c>
      <c r="E208" s="158" t="s">
        <v>555</v>
      </c>
      <c r="F208" s="158">
        <v>332.8</v>
      </c>
      <c r="G208" s="158"/>
      <c r="H208" s="158">
        <v>405</v>
      </c>
      <c r="I208" s="160">
        <v>419</v>
      </c>
      <c r="J208" s="130" t="s">
        <v>755</v>
      </c>
      <c r="K208" s="131">
        <f t="shared" si="47"/>
        <v>72.199999999999989</v>
      </c>
      <c r="L208" s="132">
        <f t="shared" si="48"/>
        <v>0.21694711538461534</v>
      </c>
      <c r="M208" s="127" t="s">
        <v>546</v>
      </c>
      <c r="N208" s="133">
        <v>43860</v>
      </c>
      <c r="O208" s="54"/>
      <c r="P208" s="54"/>
      <c r="Q208" s="191"/>
      <c r="R208" s="37" t="s">
        <v>842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49">
        <v>144</v>
      </c>
      <c r="B209" s="148">
        <v>43641</v>
      </c>
      <c r="C209" s="148"/>
      <c r="D209" s="149" t="s">
        <v>167</v>
      </c>
      <c r="E209" s="150" t="s">
        <v>544</v>
      </c>
      <c r="F209" s="150">
        <v>386</v>
      </c>
      <c r="G209" s="151"/>
      <c r="H209" s="151">
        <v>395</v>
      </c>
      <c r="I209" s="151">
        <v>452</v>
      </c>
      <c r="J209" s="152" t="s">
        <v>756</v>
      </c>
      <c r="K209" s="153">
        <f t="shared" si="47"/>
        <v>9</v>
      </c>
      <c r="L209" s="154">
        <f t="shared" si="48"/>
        <v>2.3316062176165803E-2</v>
      </c>
      <c r="M209" s="150" t="s">
        <v>563</v>
      </c>
      <c r="N209" s="148">
        <v>43868</v>
      </c>
      <c r="O209" s="54"/>
      <c r="P209" s="54"/>
      <c r="Q209" s="191"/>
      <c r="R209" s="37" t="s">
        <v>843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49">
        <v>145</v>
      </c>
      <c r="B210" s="148">
        <v>43707</v>
      </c>
      <c r="C210" s="148"/>
      <c r="D210" s="149" t="s">
        <v>142</v>
      </c>
      <c r="E210" s="150" t="s">
        <v>544</v>
      </c>
      <c r="F210" s="150">
        <v>137.5</v>
      </c>
      <c r="G210" s="151"/>
      <c r="H210" s="151">
        <v>138.5</v>
      </c>
      <c r="I210" s="151">
        <v>190</v>
      </c>
      <c r="J210" s="152" t="s">
        <v>757</v>
      </c>
      <c r="K210" s="153">
        <f t="shared" si="47"/>
        <v>1</v>
      </c>
      <c r="L210" s="154">
        <f t="shared" si="48"/>
        <v>7.2727272727272727E-3</v>
      </c>
      <c r="M210" s="150" t="s">
        <v>563</v>
      </c>
      <c r="N210" s="148">
        <v>44432</v>
      </c>
      <c r="O210" s="54"/>
      <c r="P210" s="54"/>
      <c r="Q210" s="191"/>
      <c r="R210" s="37" t="s">
        <v>843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5">
        <v>146</v>
      </c>
      <c r="B211" s="156">
        <v>43731</v>
      </c>
      <c r="C211" s="156"/>
      <c r="D211" s="157" t="s">
        <v>414</v>
      </c>
      <c r="E211" s="158" t="s">
        <v>544</v>
      </c>
      <c r="F211" s="158">
        <v>235</v>
      </c>
      <c r="G211" s="158"/>
      <c r="H211" s="158">
        <v>295</v>
      </c>
      <c r="I211" s="160">
        <v>296</v>
      </c>
      <c r="J211" s="130" t="s">
        <v>758</v>
      </c>
      <c r="K211" s="131">
        <f t="shared" si="47"/>
        <v>60</v>
      </c>
      <c r="L211" s="132">
        <f t="shared" si="48"/>
        <v>0.25531914893617019</v>
      </c>
      <c r="M211" s="127" t="s">
        <v>546</v>
      </c>
      <c r="N211" s="133">
        <v>43844</v>
      </c>
      <c r="O211" s="54"/>
      <c r="P211" s="54"/>
      <c r="Q211" s="191"/>
      <c r="R211" s="37" t="s">
        <v>842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147</v>
      </c>
      <c r="B212" s="156">
        <v>43752</v>
      </c>
      <c r="C212" s="156"/>
      <c r="D212" s="157" t="s">
        <v>759</v>
      </c>
      <c r="E212" s="158" t="s">
        <v>544</v>
      </c>
      <c r="F212" s="158">
        <v>277.5</v>
      </c>
      <c r="G212" s="158"/>
      <c r="H212" s="158">
        <v>333</v>
      </c>
      <c r="I212" s="160">
        <v>333</v>
      </c>
      <c r="J212" s="130" t="s">
        <v>760</v>
      </c>
      <c r="K212" s="131">
        <f t="shared" si="47"/>
        <v>55.5</v>
      </c>
      <c r="L212" s="132">
        <f t="shared" si="48"/>
        <v>0.2</v>
      </c>
      <c r="M212" s="127" t="s">
        <v>546</v>
      </c>
      <c r="N212" s="133">
        <v>43846</v>
      </c>
      <c r="O212" s="54"/>
      <c r="P212" s="54"/>
      <c r="Q212" s="191"/>
      <c r="R212" s="37" t="s">
        <v>843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5">
        <v>148</v>
      </c>
      <c r="B213" s="156">
        <v>43752</v>
      </c>
      <c r="C213" s="156"/>
      <c r="D213" s="157" t="s">
        <v>761</v>
      </c>
      <c r="E213" s="158" t="s">
        <v>544</v>
      </c>
      <c r="F213" s="158">
        <v>930</v>
      </c>
      <c r="G213" s="158"/>
      <c r="H213" s="158">
        <v>1165</v>
      </c>
      <c r="I213" s="160">
        <v>1200</v>
      </c>
      <c r="J213" s="130" t="s">
        <v>762</v>
      </c>
      <c r="K213" s="131">
        <f t="shared" si="47"/>
        <v>235</v>
      </c>
      <c r="L213" s="132">
        <f t="shared" si="48"/>
        <v>0.25268817204301075</v>
      </c>
      <c r="M213" s="127" t="s">
        <v>546</v>
      </c>
      <c r="N213" s="133">
        <v>43847</v>
      </c>
      <c r="O213" s="54"/>
      <c r="P213" s="54"/>
      <c r="Q213" s="191"/>
      <c r="R213" s="37" t="s">
        <v>843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5">
        <v>149</v>
      </c>
      <c r="B214" s="156">
        <v>43753</v>
      </c>
      <c r="C214" s="156"/>
      <c r="D214" s="157" t="s">
        <v>763</v>
      </c>
      <c r="E214" s="158" t="s">
        <v>544</v>
      </c>
      <c r="F214" s="128">
        <v>111</v>
      </c>
      <c r="G214" s="158"/>
      <c r="H214" s="158">
        <v>141</v>
      </c>
      <c r="I214" s="160">
        <v>141</v>
      </c>
      <c r="J214" s="130" t="s">
        <v>764</v>
      </c>
      <c r="K214" s="131">
        <f t="shared" si="47"/>
        <v>30</v>
      </c>
      <c r="L214" s="132">
        <f t="shared" si="48"/>
        <v>0.27027027027027029</v>
      </c>
      <c r="M214" s="127" t="s">
        <v>546</v>
      </c>
      <c r="N214" s="133">
        <v>44328</v>
      </c>
      <c r="O214" s="54"/>
      <c r="P214" s="54"/>
      <c r="Q214" s="191"/>
      <c r="R214" s="37" t="s">
        <v>843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5">
        <v>150</v>
      </c>
      <c r="B215" s="156">
        <v>43753</v>
      </c>
      <c r="C215" s="156"/>
      <c r="D215" s="157" t="s">
        <v>765</v>
      </c>
      <c r="E215" s="158" t="s">
        <v>544</v>
      </c>
      <c r="F215" s="128">
        <v>296</v>
      </c>
      <c r="G215" s="158"/>
      <c r="H215" s="158">
        <v>370</v>
      </c>
      <c r="I215" s="160">
        <v>370</v>
      </c>
      <c r="J215" s="130" t="s">
        <v>630</v>
      </c>
      <c r="K215" s="131">
        <f t="shared" ref="K215:K240" si="49">H215-F215</f>
        <v>74</v>
      </c>
      <c r="L215" s="132">
        <f t="shared" ref="L215:L240" si="50">K215/F215</f>
        <v>0.25</v>
      </c>
      <c r="M215" s="127" t="s">
        <v>546</v>
      </c>
      <c r="N215" s="133">
        <v>43853</v>
      </c>
      <c r="O215" s="54"/>
      <c r="P215" s="54"/>
      <c r="Q215" s="191"/>
      <c r="R215" s="37" t="s">
        <v>843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5">
        <v>151</v>
      </c>
      <c r="B216" s="156">
        <v>43754</v>
      </c>
      <c r="C216" s="156"/>
      <c r="D216" s="157" t="s">
        <v>766</v>
      </c>
      <c r="E216" s="158" t="s">
        <v>544</v>
      </c>
      <c r="F216" s="128">
        <v>300</v>
      </c>
      <c r="G216" s="158"/>
      <c r="H216" s="158">
        <v>382.5</v>
      </c>
      <c r="I216" s="160">
        <v>344</v>
      </c>
      <c r="J216" s="130" t="s">
        <v>767</v>
      </c>
      <c r="K216" s="131">
        <f t="shared" si="49"/>
        <v>82.5</v>
      </c>
      <c r="L216" s="132">
        <f t="shared" si="50"/>
        <v>0.27500000000000002</v>
      </c>
      <c r="M216" s="127" t="s">
        <v>546</v>
      </c>
      <c r="N216" s="133">
        <v>44238</v>
      </c>
      <c r="O216" s="54"/>
      <c r="P216" s="54"/>
      <c r="Q216" s="191"/>
      <c r="R216" s="37" t="s">
        <v>843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5">
        <v>152</v>
      </c>
      <c r="B217" s="156">
        <v>43832</v>
      </c>
      <c r="C217" s="156"/>
      <c r="D217" s="157" t="s">
        <v>768</v>
      </c>
      <c r="E217" s="158" t="s">
        <v>544</v>
      </c>
      <c r="F217" s="128">
        <v>495</v>
      </c>
      <c r="G217" s="158"/>
      <c r="H217" s="158">
        <v>595</v>
      </c>
      <c r="I217" s="160">
        <v>590</v>
      </c>
      <c r="J217" s="130" t="s">
        <v>566</v>
      </c>
      <c r="K217" s="131">
        <f t="shared" si="49"/>
        <v>100</v>
      </c>
      <c r="L217" s="132">
        <f t="shared" si="50"/>
        <v>0.20202020202020202</v>
      </c>
      <c r="M217" s="127" t="s">
        <v>546</v>
      </c>
      <c r="N217" s="133">
        <v>44589</v>
      </c>
      <c r="O217" s="54"/>
      <c r="P217" s="54"/>
      <c r="Q217" s="191"/>
      <c r="R217" s="37" t="s">
        <v>843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5">
        <v>153</v>
      </c>
      <c r="B218" s="156">
        <v>43966</v>
      </c>
      <c r="C218" s="156"/>
      <c r="D218" s="157" t="s">
        <v>74</v>
      </c>
      <c r="E218" s="158" t="s">
        <v>544</v>
      </c>
      <c r="F218" s="128">
        <v>67.5</v>
      </c>
      <c r="G218" s="158"/>
      <c r="H218" s="158">
        <v>86</v>
      </c>
      <c r="I218" s="160">
        <v>86</v>
      </c>
      <c r="J218" s="130" t="s">
        <v>769</v>
      </c>
      <c r="K218" s="131">
        <f t="shared" si="49"/>
        <v>18.5</v>
      </c>
      <c r="L218" s="132">
        <f t="shared" si="50"/>
        <v>0.27407407407407408</v>
      </c>
      <c r="M218" s="127" t="s">
        <v>546</v>
      </c>
      <c r="N218" s="133">
        <v>44008</v>
      </c>
      <c r="O218" s="54"/>
      <c r="P218" s="54"/>
      <c r="Q218" s="191"/>
      <c r="R218" s="37" t="s">
        <v>843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5">
        <v>154</v>
      </c>
      <c r="B219" s="156">
        <v>44035</v>
      </c>
      <c r="C219" s="156"/>
      <c r="D219" s="157" t="s">
        <v>458</v>
      </c>
      <c r="E219" s="158" t="s">
        <v>544</v>
      </c>
      <c r="F219" s="128">
        <v>231</v>
      </c>
      <c r="G219" s="158"/>
      <c r="H219" s="158">
        <v>281</v>
      </c>
      <c r="I219" s="160">
        <v>281</v>
      </c>
      <c r="J219" s="130" t="s">
        <v>630</v>
      </c>
      <c r="K219" s="131">
        <f t="shared" si="49"/>
        <v>50</v>
      </c>
      <c r="L219" s="132">
        <f t="shared" si="50"/>
        <v>0.21645021645021645</v>
      </c>
      <c r="M219" s="127" t="s">
        <v>546</v>
      </c>
      <c r="N219" s="133">
        <v>44358</v>
      </c>
      <c r="O219" s="54"/>
      <c r="P219" s="54"/>
      <c r="Q219" s="191"/>
      <c r="R219" s="37" t="s">
        <v>843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5">
        <v>155</v>
      </c>
      <c r="B220" s="156">
        <v>44092</v>
      </c>
      <c r="C220" s="156"/>
      <c r="D220" s="157" t="s">
        <v>140</v>
      </c>
      <c r="E220" s="158" t="s">
        <v>544</v>
      </c>
      <c r="F220" s="158">
        <v>206</v>
      </c>
      <c r="G220" s="158"/>
      <c r="H220" s="158">
        <v>248</v>
      </c>
      <c r="I220" s="160">
        <v>248</v>
      </c>
      <c r="J220" s="130" t="s">
        <v>630</v>
      </c>
      <c r="K220" s="131">
        <f t="shared" si="49"/>
        <v>42</v>
      </c>
      <c r="L220" s="132">
        <f t="shared" si="50"/>
        <v>0.20388349514563106</v>
      </c>
      <c r="M220" s="127" t="s">
        <v>546</v>
      </c>
      <c r="N220" s="133">
        <v>44214</v>
      </c>
      <c r="O220" s="54"/>
      <c r="P220" s="54"/>
      <c r="Q220" s="191"/>
      <c r="R220" s="37" t="s">
        <v>842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156</v>
      </c>
      <c r="B221" s="156">
        <v>44140</v>
      </c>
      <c r="C221" s="156"/>
      <c r="D221" s="157" t="s">
        <v>140</v>
      </c>
      <c r="E221" s="158" t="s">
        <v>544</v>
      </c>
      <c r="F221" s="158">
        <v>182.5</v>
      </c>
      <c r="G221" s="158"/>
      <c r="H221" s="158">
        <v>248</v>
      </c>
      <c r="I221" s="160">
        <v>248</v>
      </c>
      <c r="J221" s="130" t="s">
        <v>630</v>
      </c>
      <c r="K221" s="131">
        <f t="shared" si="49"/>
        <v>65.5</v>
      </c>
      <c r="L221" s="132">
        <f t="shared" si="50"/>
        <v>0.35890410958904112</v>
      </c>
      <c r="M221" s="127" t="s">
        <v>546</v>
      </c>
      <c r="N221" s="133">
        <v>44214</v>
      </c>
      <c r="O221" s="54"/>
      <c r="P221" s="54"/>
      <c r="Q221" s="191"/>
      <c r="R221" s="37" t="s">
        <v>842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157</v>
      </c>
      <c r="B222" s="156">
        <v>44140</v>
      </c>
      <c r="C222" s="156"/>
      <c r="D222" s="157" t="s">
        <v>336</v>
      </c>
      <c r="E222" s="158" t="s">
        <v>544</v>
      </c>
      <c r="F222" s="158">
        <v>247.5</v>
      </c>
      <c r="G222" s="158"/>
      <c r="H222" s="158">
        <v>320</v>
      </c>
      <c r="I222" s="160">
        <v>320</v>
      </c>
      <c r="J222" s="130" t="s">
        <v>630</v>
      </c>
      <c r="K222" s="131">
        <f t="shared" si="49"/>
        <v>72.5</v>
      </c>
      <c r="L222" s="132">
        <f t="shared" si="50"/>
        <v>0.29292929292929293</v>
      </c>
      <c r="M222" s="127" t="s">
        <v>546</v>
      </c>
      <c r="N222" s="133">
        <v>44323</v>
      </c>
      <c r="O222" s="54"/>
      <c r="P222" s="54"/>
      <c r="Q222" s="191"/>
      <c r="R222" s="37" t="s">
        <v>843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158</v>
      </c>
      <c r="B223" s="156">
        <v>44140</v>
      </c>
      <c r="C223" s="156"/>
      <c r="D223" s="157" t="s">
        <v>198</v>
      </c>
      <c r="E223" s="158" t="s">
        <v>544</v>
      </c>
      <c r="F223" s="128">
        <v>925</v>
      </c>
      <c r="G223" s="158"/>
      <c r="H223" s="158">
        <v>1095</v>
      </c>
      <c r="I223" s="160">
        <v>1093</v>
      </c>
      <c r="J223" s="130" t="s">
        <v>770</v>
      </c>
      <c r="K223" s="131">
        <f t="shared" si="49"/>
        <v>170</v>
      </c>
      <c r="L223" s="132">
        <f t="shared" si="50"/>
        <v>0.18378378378378379</v>
      </c>
      <c r="M223" s="127" t="s">
        <v>546</v>
      </c>
      <c r="N223" s="133">
        <v>44201</v>
      </c>
      <c r="O223" s="54"/>
      <c r="P223" s="54"/>
      <c r="Q223" s="191"/>
      <c r="R223" s="37" t="s">
        <v>842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159</v>
      </c>
      <c r="B224" s="156">
        <v>44140</v>
      </c>
      <c r="C224" s="156"/>
      <c r="D224" s="157" t="s">
        <v>354</v>
      </c>
      <c r="E224" s="158" t="s">
        <v>544</v>
      </c>
      <c r="F224" s="128">
        <v>332.5</v>
      </c>
      <c r="G224" s="158"/>
      <c r="H224" s="158">
        <v>393</v>
      </c>
      <c r="I224" s="160">
        <v>406</v>
      </c>
      <c r="J224" s="130" t="s">
        <v>771</v>
      </c>
      <c r="K224" s="131">
        <f t="shared" si="49"/>
        <v>60.5</v>
      </c>
      <c r="L224" s="132">
        <f t="shared" si="50"/>
        <v>0.18195488721804512</v>
      </c>
      <c r="M224" s="127" t="s">
        <v>546</v>
      </c>
      <c r="N224" s="133">
        <v>44256</v>
      </c>
      <c r="O224" s="54"/>
      <c r="P224" s="54"/>
      <c r="Q224" s="191"/>
      <c r="R224" s="37" t="s">
        <v>843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5">
        <v>160</v>
      </c>
      <c r="B225" s="156">
        <v>44141</v>
      </c>
      <c r="C225" s="156"/>
      <c r="D225" s="157" t="s">
        <v>458</v>
      </c>
      <c r="E225" s="158" t="s">
        <v>544</v>
      </c>
      <c r="F225" s="128">
        <v>231</v>
      </c>
      <c r="G225" s="158"/>
      <c r="H225" s="158">
        <v>281</v>
      </c>
      <c r="I225" s="160">
        <v>281</v>
      </c>
      <c r="J225" s="130" t="s">
        <v>630</v>
      </c>
      <c r="K225" s="131">
        <f t="shared" si="49"/>
        <v>50</v>
      </c>
      <c r="L225" s="132">
        <f t="shared" si="50"/>
        <v>0.21645021645021645</v>
      </c>
      <c r="M225" s="127" t="s">
        <v>546</v>
      </c>
      <c r="N225" s="133">
        <v>44358</v>
      </c>
      <c r="O225" s="54"/>
      <c r="P225" s="54"/>
      <c r="Q225" s="191"/>
      <c r="R225" s="37" t="s">
        <v>842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5">
        <v>161</v>
      </c>
      <c r="B226" s="156">
        <v>44187</v>
      </c>
      <c r="C226" s="156"/>
      <c r="D226" s="157" t="s">
        <v>772</v>
      </c>
      <c r="E226" s="158" t="s">
        <v>544</v>
      </c>
      <c r="F226" s="128">
        <v>190</v>
      </c>
      <c r="G226" s="158"/>
      <c r="H226" s="158">
        <v>239</v>
      </c>
      <c r="I226" s="160">
        <v>239</v>
      </c>
      <c r="J226" s="130" t="s">
        <v>773</v>
      </c>
      <c r="K226" s="131">
        <f t="shared" si="49"/>
        <v>49</v>
      </c>
      <c r="L226" s="132">
        <f t="shared" si="50"/>
        <v>0.25789473684210529</v>
      </c>
      <c r="M226" s="127" t="s">
        <v>546</v>
      </c>
      <c r="N226" s="133">
        <v>44844</v>
      </c>
      <c r="O226" s="54"/>
      <c r="P226" s="54"/>
      <c r="Q226" s="191"/>
      <c r="R226" s="37" t="s">
        <v>842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5">
        <v>162</v>
      </c>
      <c r="B227" s="156">
        <v>44258</v>
      </c>
      <c r="C227" s="156"/>
      <c r="D227" s="157" t="s">
        <v>768</v>
      </c>
      <c r="E227" s="158" t="s">
        <v>544</v>
      </c>
      <c r="F227" s="128">
        <v>495</v>
      </c>
      <c r="G227" s="158"/>
      <c r="H227" s="158">
        <v>595</v>
      </c>
      <c r="I227" s="160">
        <v>590</v>
      </c>
      <c r="J227" s="130" t="s">
        <v>566</v>
      </c>
      <c r="K227" s="131">
        <f t="shared" si="49"/>
        <v>100</v>
      </c>
      <c r="L227" s="132">
        <f t="shared" si="50"/>
        <v>0.20202020202020202</v>
      </c>
      <c r="M227" s="127" t="s">
        <v>546</v>
      </c>
      <c r="N227" s="133">
        <v>44589</v>
      </c>
      <c r="O227" s="54"/>
      <c r="P227" s="54"/>
      <c r="Q227" s="191"/>
      <c r="R227" s="37" t="s">
        <v>842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5">
        <v>163</v>
      </c>
      <c r="B228" s="156">
        <v>44274</v>
      </c>
      <c r="C228" s="156"/>
      <c r="D228" s="157" t="s">
        <v>354</v>
      </c>
      <c r="E228" s="158" t="s">
        <v>544</v>
      </c>
      <c r="F228" s="128">
        <v>355</v>
      </c>
      <c r="G228" s="158"/>
      <c r="H228" s="158">
        <v>422.5</v>
      </c>
      <c r="I228" s="160">
        <v>420</v>
      </c>
      <c r="J228" s="130" t="s">
        <v>774</v>
      </c>
      <c r="K228" s="131">
        <f t="shared" si="49"/>
        <v>67.5</v>
      </c>
      <c r="L228" s="132">
        <f t="shared" si="50"/>
        <v>0.19014084507042253</v>
      </c>
      <c r="M228" s="127" t="s">
        <v>546</v>
      </c>
      <c r="N228" s="133">
        <v>44361</v>
      </c>
      <c r="O228" s="54"/>
      <c r="P228" s="54"/>
      <c r="R228" s="37" t="s">
        <v>842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55">
        <v>164</v>
      </c>
      <c r="B229" s="156">
        <v>44295</v>
      </c>
      <c r="C229" s="156"/>
      <c r="D229" s="157" t="s">
        <v>318</v>
      </c>
      <c r="E229" s="158" t="s">
        <v>544</v>
      </c>
      <c r="F229" s="128">
        <v>555</v>
      </c>
      <c r="G229" s="158"/>
      <c r="H229" s="158">
        <v>663</v>
      </c>
      <c r="I229" s="160">
        <v>663</v>
      </c>
      <c r="J229" s="130" t="s">
        <v>775</v>
      </c>
      <c r="K229" s="131">
        <f t="shared" si="49"/>
        <v>108</v>
      </c>
      <c r="L229" s="132">
        <f t="shared" si="50"/>
        <v>0.19459459459459461</v>
      </c>
      <c r="M229" s="127" t="s">
        <v>546</v>
      </c>
      <c r="N229" s="133">
        <v>44321</v>
      </c>
      <c r="O229" s="54"/>
      <c r="P229" s="54"/>
      <c r="Q229" s="191"/>
      <c r="R229" s="37" t="s">
        <v>842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55">
        <v>165</v>
      </c>
      <c r="B230" s="156">
        <v>44308</v>
      </c>
      <c r="C230" s="156"/>
      <c r="D230" s="157" t="s">
        <v>739</v>
      </c>
      <c r="E230" s="158" t="s">
        <v>544</v>
      </c>
      <c r="F230" s="128">
        <v>126.5</v>
      </c>
      <c r="G230" s="158"/>
      <c r="H230" s="158">
        <v>155</v>
      </c>
      <c r="I230" s="160">
        <v>155</v>
      </c>
      <c r="J230" s="130" t="s">
        <v>630</v>
      </c>
      <c r="K230" s="131">
        <f t="shared" si="49"/>
        <v>28.5</v>
      </c>
      <c r="L230" s="132">
        <f t="shared" si="50"/>
        <v>0.22529644268774704</v>
      </c>
      <c r="M230" s="127" t="s">
        <v>546</v>
      </c>
      <c r="N230" s="133">
        <v>44362</v>
      </c>
      <c r="O230" s="54"/>
      <c r="P230" s="54"/>
      <c r="R230" s="37" t="s">
        <v>842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34">
        <v>166</v>
      </c>
      <c r="B231" s="165">
        <v>44368</v>
      </c>
      <c r="C231" s="165"/>
      <c r="D231" s="136" t="s">
        <v>776</v>
      </c>
      <c r="E231" s="138" t="s">
        <v>544</v>
      </c>
      <c r="F231" s="166">
        <v>287.5</v>
      </c>
      <c r="G231" s="138"/>
      <c r="H231" s="138">
        <v>245</v>
      </c>
      <c r="I231" s="139">
        <v>344</v>
      </c>
      <c r="J231" s="140" t="s">
        <v>777</v>
      </c>
      <c r="K231" s="141">
        <f t="shared" si="49"/>
        <v>-42.5</v>
      </c>
      <c r="L231" s="142">
        <f t="shared" si="50"/>
        <v>-0.14782608695652175</v>
      </c>
      <c r="M231" s="138" t="s">
        <v>556</v>
      </c>
      <c r="N231" s="135">
        <v>44508</v>
      </c>
      <c r="O231" s="54"/>
      <c r="P231" s="54"/>
      <c r="R231" s="37" t="s">
        <v>842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5">
        <v>167</v>
      </c>
      <c r="B232" s="156">
        <v>44368</v>
      </c>
      <c r="C232" s="156"/>
      <c r="D232" s="157" t="s">
        <v>458</v>
      </c>
      <c r="E232" s="158" t="s">
        <v>544</v>
      </c>
      <c r="F232" s="128">
        <v>241</v>
      </c>
      <c r="G232" s="158"/>
      <c r="H232" s="158">
        <v>298</v>
      </c>
      <c r="I232" s="160">
        <v>320</v>
      </c>
      <c r="J232" s="130" t="s">
        <v>630</v>
      </c>
      <c r="K232" s="131">
        <f t="shared" si="49"/>
        <v>57</v>
      </c>
      <c r="L232" s="132">
        <f t="shared" si="50"/>
        <v>0.23651452282157676</v>
      </c>
      <c r="M232" s="127" t="s">
        <v>546</v>
      </c>
      <c r="N232" s="133">
        <v>44802</v>
      </c>
      <c r="O232" s="54"/>
      <c r="P232" s="54"/>
      <c r="R232" s="37" t="s">
        <v>842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168</v>
      </c>
      <c r="B233" s="156">
        <v>44406</v>
      </c>
      <c r="C233" s="156"/>
      <c r="D233" s="157" t="s">
        <v>739</v>
      </c>
      <c r="E233" s="158" t="s">
        <v>544</v>
      </c>
      <c r="F233" s="128">
        <v>162.5</v>
      </c>
      <c r="G233" s="158"/>
      <c r="H233" s="158">
        <v>200</v>
      </c>
      <c r="I233" s="160">
        <v>200</v>
      </c>
      <c r="J233" s="130" t="s">
        <v>630</v>
      </c>
      <c r="K233" s="131">
        <f t="shared" si="49"/>
        <v>37.5</v>
      </c>
      <c r="L233" s="132">
        <f t="shared" si="50"/>
        <v>0.23076923076923078</v>
      </c>
      <c r="M233" s="127" t="s">
        <v>546</v>
      </c>
      <c r="N233" s="133">
        <v>44802</v>
      </c>
      <c r="O233" s="54"/>
      <c r="P233" s="54"/>
      <c r="R233" s="37" t="s">
        <v>842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169</v>
      </c>
      <c r="B234" s="156">
        <v>44462</v>
      </c>
      <c r="C234" s="156"/>
      <c r="D234" s="157" t="s">
        <v>422</v>
      </c>
      <c r="E234" s="158" t="s">
        <v>544</v>
      </c>
      <c r="F234" s="128">
        <v>1235</v>
      </c>
      <c r="G234" s="158"/>
      <c r="H234" s="158">
        <v>1505</v>
      </c>
      <c r="I234" s="160">
        <v>1500</v>
      </c>
      <c r="J234" s="130" t="s">
        <v>630</v>
      </c>
      <c r="K234" s="131">
        <f t="shared" si="49"/>
        <v>270</v>
      </c>
      <c r="L234" s="132">
        <f t="shared" si="50"/>
        <v>0.21862348178137653</v>
      </c>
      <c r="M234" s="127" t="s">
        <v>546</v>
      </c>
      <c r="N234" s="133">
        <v>44564</v>
      </c>
      <c r="O234" s="54"/>
      <c r="P234" s="54"/>
      <c r="R234" s="37" t="s">
        <v>842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170</v>
      </c>
      <c r="B235" s="156">
        <v>44480</v>
      </c>
      <c r="C235" s="156"/>
      <c r="D235" s="157" t="s">
        <v>778</v>
      </c>
      <c r="E235" s="158" t="s">
        <v>544</v>
      </c>
      <c r="F235" s="128">
        <v>58.75</v>
      </c>
      <c r="G235" s="158"/>
      <c r="H235" s="158">
        <v>64.25</v>
      </c>
      <c r="I235" s="160"/>
      <c r="J235" s="130" t="s">
        <v>630</v>
      </c>
      <c r="K235" s="131">
        <f t="shared" si="49"/>
        <v>5.5</v>
      </c>
      <c r="L235" s="132">
        <f t="shared" si="50"/>
        <v>9.3617021276595741E-2</v>
      </c>
      <c r="M235" s="127" t="s">
        <v>546</v>
      </c>
      <c r="N235" s="133">
        <v>45322</v>
      </c>
      <c r="O235" s="54"/>
      <c r="P235" s="54"/>
      <c r="R235" s="37" t="s">
        <v>842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4">
        <v>171</v>
      </c>
      <c r="B236" s="125">
        <v>44481</v>
      </c>
      <c r="C236" s="125"/>
      <c r="D236" s="126" t="s">
        <v>272</v>
      </c>
      <c r="E236" s="127" t="s">
        <v>544</v>
      </c>
      <c r="F236" s="128">
        <v>315</v>
      </c>
      <c r="G236" s="127"/>
      <c r="H236" s="127">
        <v>335</v>
      </c>
      <c r="I236" s="129">
        <v>380</v>
      </c>
      <c r="J236" s="130" t="s">
        <v>817</v>
      </c>
      <c r="K236" s="131">
        <f t="shared" si="49"/>
        <v>20</v>
      </c>
      <c r="L236" s="132">
        <f t="shared" si="50"/>
        <v>6.3492063492063489E-2</v>
      </c>
      <c r="M236" s="127" t="s">
        <v>546</v>
      </c>
      <c r="N236" s="133">
        <v>45297</v>
      </c>
      <c r="O236" s="54"/>
      <c r="P236" s="54"/>
      <c r="R236" s="37" t="s">
        <v>842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4">
        <v>172</v>
      </c>
      <c r="B237" s="125">
        <v>44481</v>
      </c>
      <c r="C237" s="125"/>
      <c r="D237" s="126" t="s">
        <v>779</v>
      </c>
      <c r="E237" s="127" t="s">
        <v>544</v>
      </c>
      <c r="F237" s="128">
        <v>45.5</v>
      </c>
      <c r="G237" s="127"/>
      <c r="H237" s="127">
        <v>56.5</v>
      </c>
      <c r="I237" s="129">
        <v>56</v>
      </c>
      <c r="J237" s="130" t="s">
        <v>630</v>
      </c>
      <c r="K237" s="131">
        <f t="shared" si="49"/>
        <v>11</v>
      </c>
      <c r="L237" s="132">
        <f t="shared" si="50"/>
        <v>0.24175824175824176</v>
      </c>
      <c r="M237" s="127" t="s">
        <v>546</v>
      </c>
      <c r="N237" s="133">
        <v>44881</v>
      </c>
      <c r="O237" s="54"/>
      <c r="P237" s="54"/>
      <c r="R237" s="37" t="s">
        <v>842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4">
        <v>173</v>
      </c>
      <c r="B238" s="125">
        <v>44551</v>
      </c>
      <c r="C238" s="125"/>
      <c r="D238" s="126" t="s">
        <v>128</v>
      </c>
      <c r="E238" s="127" t="s">
        <v>544</v>
      </c>
      <c r="F238" s="128">
        <v>2300</v>
      </c>
      <c r="G238" s="127"/>
      <c r="H238" s="127">
        <f>(2820+2200)/2</f>
        <v>2510</v>
      </c>
      <c r="I238" s="129">
        <v>3000</v>
      </c>
      <c r="J238" s="130" t="s">
        <v>780</v>
      </c>
      <c r="K238" s="131">
        <f t="shared" si="49"/>
        <v>210</v>
      </c>
      <c r="L238" s="132">
        <f t="shared" si="50"/>
        <v>9.1304347826086957E-2</v>
      </c>
      <c r="M238" s="127" t="s">
        <v>546</v>
      </c>
      <c r="N238" s="133">
        <v>44649</v>
      </c>
      <c r="O238" s="54"/>
      <c r="P238" s="54"/>
      <c r="R238" s="37" t="s">
        <v>842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4">
        <v>174</v>
      </c>
      <c r="B239" s="125">
        <v>44606</v>
      </c>
      <c r="C239" s="125"/>
      <c r="D239" s="126" t="s">
        <v>412</v>
      </c>
      <c r="E239" s="127" t="s">
        <v>544</v>
      </c>
      <c r="F239" s="128">
        <v>635</v>
      </c>
      <c r="G239" s="127"/>
      <c r="H239" s="127">
        <v>700</v>
      </c>
      <c r="I239" s="129">
        <v>764</v>
      </c>
      <c r="J239" s="130" t="s">
        <v>805</v>
      </c>
      <c r="K239" s="131">
        <f t="shared" si="49"/>
        <v>65</v>
      </c>
      <c r="L239" s="132">
        <f t="shared" si="50"/>
        <v>0.10236220472440945</v>
      </c>
      <c r="M239" s="127" t="s">
        <v>546</v>
      </c>
      <c r="N239" s="133">
        <v>45159</v>
      </c>
      <c r="O239" s="54"/>
      <c r="P239" s="54"/>
      <c r="R239" s="37" t="s">
        <v>842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4">
        <v>175</v>
      </c>
      <c r="B240" s="125">
        <v>44613</v>
      </c>
      <c r="C240" s="125"/>
      <c r="D240" s="126" t="s">
        <v>422</v>
      </c>
      <c r="E240" s="127" t="s">
        <v>544</v>
      </c>
      <c r="F240" s="128">
        <v>1255</v>
      </c>
      <c r="G240" s="127"/>
      <c r="H240" s="127">
        <v>1515</v>
      </c>
      <c r="I240" s="129">
        <v>1510</v>
      </c>
      <c r="J240" s="130" t="s">
        <v>630</v>
      </c>
      <c r="K240" s="131">
        <f t="shared" si="49"/>
        <v>260</v>
      </c>
      <c r="L240" s="132">
        <f t="shared" si="50"/>
        <v>0.20717131474103587</v>
      </c>
      <c r="M240" s="127" t="s">
        <v>546</v>
      </c>
      <c r="N240" s="133">
        <v>44834</v>
      </c>
      <c r="O240" s="54"/>
      <c r="P240" s="54"/>
      <c r="R240" s="37" t="s">
        <v>842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8" ht="12.75" customHeight="1">
      <c r="A241" s="251">
        <v>176</v>
      </c>
      <c r="B241" s="242">
        <v>44670</v>
      </c>
      <c r="C241" s="242"/>
      <c r="D241" s="243" t="s">
        <v>509</v>
      </c>
      <c r="E241" s="244" t="s">
        <v>544</v>
      </c>
      <c r="F241" s="245">
        <v>445</v>
      </c>
      <c r="G241" s="245"/>
      <c r="H241" s="245">
        <v>460</v>
      </c>
      <c r="I241" s="245">
        <v>553</v>
      </c>
      <c r="J241" s="246" t="s">
        <v>837</v>
      </c>
      <c r="K241" s="247">
        <f t="shared" ref="K241" si="51">H241-F241</f>
        <v>15</v>
      </c>
      <c r="L241" s="248">
        <f t="shared" ref="L241" si="52">K241/F241</f>
        <v>3.3707865168539325E-2</v>
      </c>
      <c r="M241" s="249" t="s">
        <v>563</v>
      </c>
      <c r="N241" s="250">
        <v>45397</v>
      </c>
      <c r="O241" s="54"/>
      <c r="P241" s="54"/>
      <c r="R241" s="37" t="s">
        <v>842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8" ht="12.75" customHeight="1">
      <c r="A242" s="155">
        <v>177</v>
      </c>
      <c r="B242" s="156">
        <v>44746</v>
      </c>
      <c r="C242" s="156"/>
      <c r="D242" s="157" t="s">
        <v>781</v>
      </c>
      <c r="E242" s="158" t="s">
        <v>544</v>
      </c>
      <c r="F242" s="158">
        <v>207.5</v>
      </c>
      <c r="G242" s="158"/>
      <c r="H242" s="158">
        <v>254</v>
      </c>
      <c r="I242" s="160">
        <v>254</v>
      </c>
      <c r="J242" s="130" t="s">
        <v>630</v>
      </c>
      <c r="K242" s="131">
        <f t="shared" ref="K242:K252" si="53">H242-F242</f>
        <v>46.5</v>
      </c>
      <c r="L242" s="132">
        <f t="shared" ref="L242:L252" si="54">K242/F242</f>
        <v>0.22409638554216868</v>
      </c>
      <c r="M242" s="127" t="s">
        <v>546</v>
      </c>
      <c r="N242" s="133">
        <v>44792</v>
      </c>
      <c r="O242" s="54"/>
      <c r="P242" s="54"/>
      <c r="R242" s="37" t="s">
        <v>842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8" ht="12.75" customHeight="1">
      <c r="A243" s="155">
        <v>178</v>
      </c>
      <c r="B243" s="156">
        <v>44775</v>
      </c>
      <c r="C243" s="156"/>
      <c r="D243" s="157" t="s">
        <v>460</v>
      </c>
      <c r="E243" s="158" t="s">
        <v>544</v>
      </c>
      <c r="F243" s="158">
        <v>31.25</v>
      </c>
      <c r="G243" s="158"/>
      <c r="H243" s="158">
        <v>38.75</v>
      </c>
      <c r="I243" s="160">
        <v>38</v>
      </c>
      <c r="J243" s="130" t="s">
        <v>630</v>
      </c>
      <c r="K243" s="131">
        <f t="shared" si="53"/>
        <v>7.5</v>
      </c>
      <c r="L243" s="132">
        <f t="shared" si="54"/>
        <v>0.24</v>
      </c>
      <c r="M243" s="127" t="s">
        <v>546</v>
      </c>
      <c r="N243" s="133">
        <v>44844</v>
      </c>
      <c r="O243" s="54"/>
      <c r="P243" s="54"/>
      <c r="R243" s="37" t="s">
        <v>842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8" ht="12.75" customHeight="1">
      <c r="A244" s="155">
        <v>179</v>
      </c>
      <c r="B244" s="156">
        <v>44841</v>
      </c>
      <c r="C244" s="156"/>
      <c r="D244" s="157" t="s">
        <v>782</v>
      </c>
      <c r="E244" s="158" t="s">
        <v>544</v>
      </c>
      <c r="F244" s="128">
        <v>665</v>
      </c>
      <c r="G244" s="158"/>
      <c r="H244" s="158">
        <v>807.5</v>
      </c>
      <c r="I244" s="160">
        <v>840</v>
      </c>
      <c r="J244" s="130" t="s">
        <v>780</v>
      </c>
      <c r="K244" s="131">
        <f t="shared" si="53"/>
        <v>142.5</v>
      </c>
      <c r="L244" s="132">
        <f t="shared" si="54"/>
        <v>0.21428571428571427</v>
      </c>
      <c r="M244" s="127" t="s">
        <v>546</v>
      </c>
      <c r="N244" s="133">
        <v>45097</v>
      </c>
      <c r="O244" s="54"/>
      <c r="P244" s="54"/>
      <c r="R244" s="37" t="s">
        <v>842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8" ht="12.75" customHeight="1">
      <c r="A245" s="155">
        <v>180</v>
      </c>
      <c r="B245" s="156">
        <v>44844</v>
      </c>
      <c r="C245" s="156"/>
      <c r="D245" s="157" t="s">
        <v>414</v>
      </c>
      <c r="E245" s="158" t="s">
        <v>544</v>
      </c>
      <c r="F245" s="128">
        <v>227.5</v>
      </c>
      <c r="G245" s="158"/>
      <c r="H245" s="158">
        <v>270</v>
      </c>
      <c r="I245" s="160">
        <v>291</v>
      </c>
      <c r="J245" s="130" t="s">
        <v>807</v>
      </c>
      <c r="K245" s="131">
        <f t="shared" si="53"/>
        <v>42.5</v>
      </c>
      <c r="L245" s="132">
        <f t="shared" si="54"/>
        <v>0.18681318681318682</v>
      </c>
      <c r="M245" s="127" t="s">
        <v>546</v>
      </c>
      <c r="N245" s="133">
        <v>45160</v>
      </c>
      <c r="O245" s="54"/>
      <c r="P245" s="54"/>
      <c r="R245" s="37" t="s">
        <v>842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8" ht="12.75" customHeight="1">
      <c r="A246" s="155">
        <v>181</v>
      </c>
      <c r="B246" s="156">
        <v>44845</v>
      </c>
      <c r="C246" s="156"/>
      <c r="D246" s="157" t="s">
        <v>412</v>
      </c>
      <c r="E246" s="158" t="s">
        <v>544</v>
      </c>
      <c r="F246" s="128">
        <v>555</v>
      </c>
      <c r="G246" s="158"/>
      <c r="H246" s="158">
        <v>700</v>
      </c>
      <c r="I246" s="160">
        <v>765</v>
      </c>
      <c r="J246" s="130" t="s">
        <v>806</v>
      </c>
      <c r="K246" s="131">
        <f t="shared" si="53"/>
        <v>145</v>
      </c>
      <c r="L246" s="132">
        <f t="shared" si="54"/>
        <v>0.26126126126126126</v>
      </c>
      <c r="M246" s="127" t="s">
        <v>546</v>
      </c>
      <c r="N246" s="133">
        <v>45159</v>
      </c>
      <c r="O246" s="54"/>
      <c r="P246" s="54"/>
      <c r="R246" s="37" t="s">
        <v>842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8" ht="12.75" customHeight="1">
      <c r="A247" s="155">
        <v>182</v>
      </c>
      <c r="B247" s="156">
        <v>44981</v>
      </c>
      <c r="C247" s="156"/>
      <c r="D247" s="157" t="s">
        <v>427</v>
      </c>
      <c r="E247" s="158" t="s">
        <v>544</v>
      </c>
      <c r="F247" s="128">
        <v>1675</v>
      </c>
      <c r="G247" s="158"/>
      <c r="H247" s="158">
        <v>2080</v>
      </c>
      <c r="I247" s="160">
        <v>2080</v>
      </c>
      <c r="J247" s="130" t="s">
        <v>630</v>
      </c>
      <c r="K247" s="131">
        <f t="shared" si="53"/>
        <v>405</v>
      </c>
      <c r="L247" s="132">
        <f t="shared" si="54"/>
        <v>0.2417910447761194</v>
      </c>
      <c r="M247" s="127" t="s">
        <v>546</v>
      </c>
      <c r="N247" s="133">
        <v>45119</v>
      </c>
      <c r="O247" s="54"/>
      <c r="P247" s="54"/>
      <c r="R247" s="37" t="s">
        <v>842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8" ht="12.75" customHeight="1">
      <c r="A248" s="155">
        <v>183</v>
      </c>
      <c r="B248" s="156">
        <v>44986</v>
      </c>
      <c r="C248" s="156"/>
      <c r="D248" s="157" t="s">
        <v>460</v>
      </c>
      <c r="E248" s="158" t="s">
        <v>544</v>
      </c>
      <c r="F248" s="128">
        <v>57.5</v>
      </c>
      <c r="G248" s="158"/>
      <c r="H248" s="158">
        <v>120</v>
      </c>
      <c r="I248" s="160">
        <v>120</v>
      </c>
      <c r="J248" s="130" t="s">
        <v>630</v>
      </c>
      <c r="K248" s="131">
        <f t="shared" si="53"/>
        <v>62.5</v>
      </c>
      <c r="L248" s="132">
        <f t="shared" si="54"/>
        <v>1.0869565217391304</v>
      </c>
      <c r="M248" s="127" t="s">
        <v>546</v>
      </c>
      <c r="N248" s="133">
        <v>45049</v>
      </c>
      <c r="O248" s="54"/>
      <c r="P248" s="54"/>
      <c r="R248" s="37" t="s">
        <v>842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8" ht="12.75" customHeight="1">
      <c r="A249" s="155">
        <v>184</v>
      </c>
      <c r="B249" s="156">
        <v>45008</v>
      </c>
      <c r="C249" s="156"/>
      <c r="D249" s="157" t="s">
        <v>474</v>
      </c>
      <c r="E249" s="158" t="s">
        <v>544</v>
      </c>
      <c r="F249" s="128">
        <v>2765</v>
      </c>
      <c r="G249" s="158"/>
      <c r="H249" s="158">
        <v>3547.5</v>
      </c>
      <c r="I249" s="160">
        <v>3523</v>
      </c>
      <c r="J249" s="130" t="s">
        <v>630</v>
      </c>
      <c r="K249" s="131">
        <f t="shared" si="53"/>
        <v>782.5</v>
      </c>
      <c r="L249" s="132">
        <f t="shared" si="54"/>
        <v>0.28300180831826399</v>
      </c>
      <c r="M249" s="127" t="s">
        <v>546</v>
      </c>
      <c r="N249" s="133">
        <v>45177</v>
      </c>
      <c r="O249" s="54"/>
      <c r="P249" s="54"/>
      <c r="R249" s="37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8" ht="12.75" customHeight="1">
      <c r="A250" s="155">
        <v>185</v>
      </c>
      <c r="B250" s="156">
        <v>45027</v>
      </c>
      <c r="C250" s="156"/>
      <c r="D250" s="157" t="s">
        <v>783</v>
      </c>
      <c r="E250" s="158" t="s">
        <v>544</v>
      </c>
      <c r="F250" s="158">
        <v>460</v>
      </c>
      <c r="G250" s="158"/>
      <c r="H250" s="158">
        <v>825</v>
      </c>
      <c r="I250" s="160">
        <v>810</v>
      </c>
      <c r="J250" s="130" t="s">
        <v>630</v>
      </c>
      <c r="K250" s="131">
        <f t="shared" si="53"/>
        <v>365</v>
      </c>
      <c r="L250" s="132">
        <f t="shared" si="54"/>
        <v>0.79347826086956519</v>
      </c>
      <c r="M250" s="127" t="s">
        <v>546</v>
      </c>
      <c r="N250" s="133">
        <v>45155</v>
      </c>
      <c r="O250" s="54"/>
      <c r="P250" s="54"/>
      <c r="R250" s="37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8" ht="12.75" customHeight="1">
      <c r="A251" s="155">
        <v>186</v>
      </c>
      <c r="B251" s="156">
        <v>45050</v>
      </c>
      <c r="C251" s="156"/>
      <c r="D251" s="157" t="s">
        <v>41</v>
      </c>
      <c r="E251" s="158" t="s">
        <v>544</v>
      </c>
      <c r="F251" s="158">
        <v>3630</v>
      </c>
      <c r="G251" s="158"/>
      <c r="H251" s="158">
        <v>5150</v>
      </c>
      <c r="I251" s="160">
        <v>5040</v>
      </c>
      <c r="J251" s="130" t="s">
        <v>630</v>
      </c>
      <c r="K251" s="131">
        <f t="shared" si="53"/>
        <v>1520</v>
      </c>
      <c r="L251" s="132">
        <f t="shared" si="54"/>
        <v>0.41873278236914602</v>
      </c>
      <c r="M251" s="127" t="s">
        <v>546</v>
      </c>
      <c r="N251" s="133">
        <v>45344</v>
      </c>
      <c r="O251" s="54"/>
      <c r="P251" s="54"/>
      <c r="R251" s="37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8" ht="12.75" customHeight="1">
      <c r="A252" s="155">
        <v>187</v>
      </c>
      <c r="B252" s="156">
        <v>45075</v>
      </c>
      <c r="C252" s="156"/>
      <c r="D252" s="157" t="s">
        <v>784</v>
      </c>
      <c r="E252" s="158" t="s">
        <v>544</v>
      </c>
      <c r="F252" s="128">
        <v>585</v>
      </c>
      <c r="G252" s="158"/>
      <c r="H252" s="158">
        <v>732</v>
      </c>
      <c r="I252" s="160">
        <v>732</v>
      </c>
      <c r="J252" s="130" t="s">
        <v>630</v>
      </c>
      <c r="K252" s="131">
        <f t="shared" si="53"/>
        <v>147</v>
      </c>
      <c r="L252" s="132">
        <f t="shared" si="54"/>
        <v>0.25128205128205128</v>
      </c>
      <c r="M252" s="127" t="s">
        <v>546</v>
      </c>
      <c r="N252" s="133">
        <v>45152</v>
      </c>
      <c r="O252" s="54"/>
      <c r="P252" s="54"/>
      <c r="R252" s="37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  <c r="AF252" s="37"/>
      <c r="AG252" s="54"/>
      <c r="AI252" s="37"/>
      <c r="AK252" s="37"/>
      <c r="AL252" s="54"/>
    </row>
    <row r="253" spans="1:38" ht="12.75" customHeight="1">
      <c r="A253" s="155">
        <v>188</v>
      </c>
      <c r="B253" s="156">
        <v>45078</v>
      </c>
      <c r="C253" s="156"/>
      <c r="D253" s="157" t="s">
        <v>499</v>
      </c>
      <c r="E253" s="158" t="s">
        <v>544</v>
      </c>
      <c r="F253" s="128">
        <v>3310</v>
      </c>
      <c r="G253" s="158"/>
      <c r="H253" s="158">
        <v>4300</v>
      </c>
      <c r="I253" s="160">
        <v>4300</v>
      </c>
      <c r="J253" s="130" t="s">
        <v>630</v>
      </c>
      <c r="K253" s="131">
        <f t="shared" ref="K253" si="55">H253-F253</f>
        <v>990</v>
      </c>
      <c r="L253" s="132">
        <f t="shared" ref="L253" si="56">K253/F253</f>
        <v>0.29909365558912387</v>
      </c>
      <c r="M253" s="127" t="s">
        <v>546</v>
      </c>
      <c r="N253" s="133">
        <v>45436</v>
      </c>
      <c r="O253" s="54"/>
      <c r="P253" s="54"/>
      <c r="R253" s="37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  <c r="AF253" s="37"/>
      <c r="AG253" s="54"/>
      <c r="AI253" s="37"/>
      <c r="AK253" s="37"/>
      <c r="AL253" s="54"/>
    </row>
    <row r="254" spans="1:38" ht="12.75" customHeight="1">
      <c r="A254" s="155">
        <v>189</v>
      </c>
      <c r="B254" s="156">
        <v>45103</v>
      </c>
      <c r="C254" s="156"/>
      <c r="D254" s="157" t="s">
        <v>802</v>
      </c>
      <c r="E254" s="158" t="s">
        <v>544</v>
      </c>
      <c r="F254" s="128">
        <v>282.5</v>
      </c>
      <c r="G254" s="158"/>
      <c r="H254" s="158">
        <v>383</v>
      </c>
      <c r="I254" s="160">
        <v>383</v>
      </c>
      <c r="J254" s="130" t="s">
        <v>630</v>
      </c>
      <c r="K254" s="131">
        <f>H254-F254</f>
        <v>100.5</v>
      </c>
      <c r="L254" s="132">
        <f>K254/F254</f>
        <v>0.35575221238938054</v>
      </c>
      <c r="M254" s="127" t="s">
        <v>546</v>
      </c>
      <c r="N254" s="133">
        <v>45265</v>
      </c>
      <c r="O254" s="54"/>
      <c r="P254" s="54"/>
      <c r="R254" s="37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  <c r="AF254" s="37"/>
      <c r="AG254" s="54"/>
      <c r="AI254" s="37"/>
      <c r="AK254" s="37"/>
      <c r="AL254" s="54"/>
    </row>
    <row r="255" spans="1:38" ht="12.75" customHeight="1">
      <c r="A255" s="155">
        <v>190</v>
      </c>
      <c r="B255" s="156">
        <v>45120</v>
      </c>
      <c r="C255" s="156"/>
      <c r="D255" s="157" t="s">
        <v>498</v>
      </c>
      <c r="E255" s="158" t="s">
        <v>544</v>
      </c>
      <c r="F255" s="128">
        <v>2312.5</v>
      </c>
      <c r="G255" s="158"/>
      <c r="H255" s="158">
        <v>2935</v>
      </c>
      <c r="I255" s="160">
        <v>2935</v>
      </c>
      <c r="J255" s="130" t="s">
        <v>630</v>
      </c>
      <c r="K255" s="131">
        <f>H255-F255</f>
        <v>622.5</v>
      </c>
      <c r="L255" s="132">
        <f>K255/F255</f>
        <v>0.26918918918918922</v>
      </c>
      <c r="M255" s="127" t="s">
        <v>546</v>
      </c>
      <c r="N255" s="133">
        <v>45177</v>
      </c>
      <c r="O255" s="54"/>
      <c r="P255" s="54"/>
      <c r="R255" s="37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  <c r="AF255" s="37"/>
      <c r="AG255" s="54"/>
      <c r="AI255" s="37"/>
      <c r="AK255" s="37"/>
      <c r="AL255" s="54"/>
    </row>
    <row r="256" spans="1:38" ht="12.75" customHeight="1">
      <c r="A256" s="155">
        <v>191</v>
      </c>
      <c r="B256" s="156">
        <v>45125</v>
      </c>
      <c r="C256" s="156"/>
      <c r="D256" s="157" t="s">
        <v>198</v>
      </c>
      <c r="E256" s="158" t="s">
        <v>544</v>
      </c>
      <c r="F256" s="128">
        <v>3980</v>
      </c>
      <c r="G256" s="158"/>
      <c r="H256" s="158">
        <v>4895</v>
      </c>
      <c r="I256" s="160">
        <v>4895</v>
      </c>
      <c r="J256" s="130" t="s">
        <v>630</v>
      </c>
      <c r="K256" s="131">
        <f>H256-F256</f>
        <v>915</v>
      </c>
      <c r="L256" s="132">
        <f>K256/F256</f>
        <v>0.22989949748743718</v>
      </c>
      <c r="M256" s="127" t="s">
        <v>546</v>
      </c>
      <c r="N256" s="133">
        <v>45155</v>
      </c>
      <c r="O256" s="54"/>
      <c r="P256" s="54"/>
      <c r="R256" s="37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  <c r="AG256" s="54"/>
      <c r="AI256" s="37"/>
      <c r="AL256" s="54"/>
    </row>
    <row r="257" spans="1:38" ht="12.75" customHeight="1">
      <c r="A257" s="155">
        <v>192</v>
      </c>
      <c r="B257" s="156">
        <v>45145</v>
      </c>
      <c r="C257" s="156"/>
      <c r="D257" s="157" t="s">
        <v>804</v>
      </c>
      <c r="E257" s="158" t="s">
        <v>544</v>
      </c>
      <c r="F257" s="128">
        <v>565</v>
      </c>
      <c r="G257" s="158"/>
      <c r="H257" s="158">
        <v>725</v>
      </c>
      <c r="I257" s="160">
        <v>725</v>
      </c>
      <c r="J257" s="130" t="s">
        <v>630</v>
      </c>
      <c r="K257" s="131">
        <f>H257-F257</f>
        <v>160</v>
      </c>
      <c r="L257" s="132">
        <f>K257/F257</f>
        <v>0.2831858407079646</v>
      </c>
      <c r="M257" s="127" t="s">
        <v>546</v>
      </c>
      <c r="N257" s="133">
        <v>45169</v>
      </c>
      <c r="O257" s="54"/>
      <c r="P257" s="54"/>
      <c r="R257" s="37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G257" s="54"/>
      <c r="AI257" s="37"/>
      <c r="AL257" s="54"/>
    </row>
    <row r="258" spans="1:38" ht="12.75" customHeight="1">
      <c r="A258" s="224">
        <v>193</v>
      </c>
      <c r="B258" s="225">
        <v>45167</v>
      </c>
      <c r="C258" s="225"/>
      <c r="D258" s="226" t="s">
        <v>808</v>
      </c>
      <c r="E258" s="227" t="s">
        <v>544</v>
      </c>
      <c r="F258" s="128">
        <v>700</v>
      </c>
      <c r="G258" s="227"/>
      <c r="H258" s="227">
        <v>950</v>
      </c>
      <c r="I258" s="228">
        <v>950</v>
      </c>
      <c r="J258" s="229" t="s">
        <v>630</v>
      </c>
      <c r="K258" s="131">
        <f>H258-F258</f>
        <v>250</v>
      </c>
      <c r="L258" s="132">
        <f>K258/F258</f>
        <v>0.35714285714285715</v>
      </c>
      <c r="M258" s="127" t="s">
        <v>546</v>
      </c>
      <c r="N258" s="133">
        <v>45261</v>
      </c>
      <c r="O258" s="54"/>
      <c r="P258" s="54"/>
      <c r="R258" s="37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G258" s="54"/>
      <c r="AI258" s="37"/>
      <c r="AL258" s="54"/>
    </row>
    <row r="259" spans="1:38" ht="12.75" customHeight="1">
      <c r="A259" s="224">
        <v>194</v>
      </c>
      <c r="B259" s="225">
        <v>45184</v>
      </c>
      <c r="C259" s="225"/>
      <c r="D259" s="226" t="s">
        <v>501</v>
      </c>
      <c r="E259" s="227" t="s">
        <v>544</v>
      </c>
      <c r="F259" s="128">
        <v>372.5</v>
      </c>
      <c r="G259" s="227"/>
      <c r="H259" s="227">
        <v>480</v>
      </c>
      <c r="I259" s="228">
        <v>480</v>
      </c>
      <c r="J259" s="229" t="s">
        <v>630</v>
      </c>
      <c r="K259" s="131">
        <f>H259-F259</f>
        <v>107.5</v>
      </c>
      <c r="L259" s="132">
        <f>K259/F259</f>
        <v>0.28859060402684567</v>
      </c>
      <c r="M259" s="127" t="s">
        <v>546</v>
      </c>
      <c r="N259" s="133">
        <v>45523</v>
      </c>
      <c r="O259" s="54"/>
      <c r="P259" s="54"/>
      <c r="R259" s="37" t="s">
        <v>844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G259" s="54"/>
      <c r="AI259" s="37"/>
      <c r="AL259" s="54"/>
    </row>
    <row r="260" spans="1:38" ht="12.75" customHeight="1">
      <c r="A260" s="224">
        <v>195</v>
      </c>
      <c r="B260" s="225">
        <v>45203</v>
      </c>
      <c r="C260" s="225"/>
      <c r="D260" s="226" t="s">
        <v>171</v>
      </c>
      <c r="E260" s="227" t="s">
        <v>544</v>
      </c>
      <c r="F260" s="128">
        <v>992.5</v>
      </c>
      <c r="G260" s="227"/>
      <c r="H260" s="227">
        <v>1198</v>
      </c>
      <c r="I260" s="228">
        <v>1198</v>
      </c>
      <c r="J260" s="229" t="s">
        <v>630</v>
      </c>
      <c r="K260" s="131">
        <f>H260-F260</f>
        <v>205.5</v>
      </c>
      <c r="L260" s="132">
        <f>K260/F260</f>
        <v>0.2070528967254408</v>
      </c>
      <c r="M260" s="127" t="s">
        <v>546</v>
      </c>
      <c r="N260" s="133">
        <v>45392</v>
      </c>
      <c r="O260" s="54"/>
      <c r="P260" s="54"/>
      <c r="R260" s="37" t="s">
        <v>844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G260" s="54"/>
      <c r="AI260" s="37"/>
      <c r="AL260" s="54"/>
    </row>
    <row r="261" spans="1:38" ht="12.75" customHeight="1">
      <c r="A261" s="224">
        <v>196</v>
      </c>
      <c r="B261" s="225">
        <v>45216</v>
      </c>
      <c r="C261" s="225"/>
      <c r="D261" s="226" t="s">
        <v>104</v>
      </c>
      <c r="E261" s="227" t="s">
        <v>544</v>
      </c>
      <c r="F261" s="128">
        <v>5425</v>
      </c>
      <c r="G261" s="227"/>
      <c r="H261" s="227">
        <v>6880</v>
      </c>
      <c r="I261" s="228">
        <v>6870</v>
      </c>
      <c r="J261" s="229" t="s">
        <v>630</v>
      </c>
      <c r="K261" s="131">
        <f>H261-F261</f>
        <v>1455</v>
      </c>
      <c r="L261" s="132">
        <f>K261/F261</f>
        <v>0.26820276497695855</v>
      </c>
      <c r="M261" s="127" t="s">
        <v>546</v>
      </c>
      <c r="N261" s="133">
        <v>45342</v>
      </c>
      <c r="O261" s="54"/>
      <c r="P261" s="54"/>
      <c r="R261" s="37" t="s">
        <v>844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224">
        <v>197</v>
      </c>
      <c r="B262" s="225">
        <v>45216</v>
      </c>
      <c r="C262" s="225"/>
      <c r="D262" s="226" t="s">
        <v>809</v>
      </c>
      <c r="E262" s="227" t="s">
        <v>544</v>
      </c>
      <c r="F262" s="128">
        <v>1090</v>
      </c>
      <c r="G262" s="227"/>
      <c r="H262" s="227">
        <v>1415</v>
      </c>
      <c r="I262" s="228">
        <v>1415</v>
      </c>
      <c r="J262" s="229" t="s">
        <v>630</v>
      </c>
      <c r="K262" s="131">
        <f>H262-F262</f>
        <v>325</v>
      </c>
      <c r="L262" s="132">
        <f>K262/F262</f>
        <v>0.29816513761467889</v>
      </c>
      <c r="M262" s="127" t="s">
        <v>546</v>
      </c>
      <c r="N262" s="133">
        <v>45282</v>
      </c>
      <c r="O262" s="54"/>
      <c r="P262" s="54"/>
      <c r="R262" s="37" t="s">
        <v>844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224">
        <v>198</v>
      </c>
      <c r="B263" s="225">
        <v>45236</v>
      </c>
      <c r="C263" s="225"/>
      <c r="D263" s="226" t="s">
        <v>812</v>
      </c>
      <c r="E263" s="227" t="s">
        <v>544</v>
      </c>
      <c r="F263" s="128">
        <v>1270</v>
      </c>
      <c r="G263" s="227"/>
      <c r="H263" s="227">
        <v>1613</v>
      </c>
      <c r="I263" s="228">
        <v>1613</v>
      </c>
      <c r="J263" s="229" t="s">
        <v>630</v>
      </c>
      <c r="K263" s="131">
        <f>H263-F263</f>
        <v>343</v>
      </c>
      <c r="L263" s="132">
        <f>K263/F263</f>
        <v>0.27007874015748029</v>
      </c>
      <c r="M263" s="127" t="s">
        <v>546</v>
      </c>
      <c r="N263" s="133">
        <v>45246</v>
      </c>
      <c r="O263" s="54"/>
      <c r="P263" s="54"/>
      <c r="R263" s="37" t="s">
        <v>844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224">
        <v>199</v>
      </c>
      <c r="B264" s="225">
        <v>45251</v>
      </c>
      <c r="C264" s="225"/>
      <c r="D264" s="226" t="s">
        <v>813</v>
      </c>
      <c r="E264" s="227" t="s">
        <v>544</v>
      </c>
      <c r="F264" s="128">
        <v>807.5</v>
      </c>
      <c r="G264" s="227"/>
      <c r="H264" s="227">
        <v>1490</v>
      </c>
      <c r="I264" s="228">
        <v>1490</v>
      </c>
      <c r="J264" s="229" t="s">
        <v>630</v>
      </c>
      <c r="K264" s="131">
        <f>H264-F264</f>
        <v>682.5</v>
      </c>
      <c r="L264" s="132">
        <f>K264/F264</f>
        <v>0.84520123839009287</v>
      </c>
      <c r="M264" s="127" t="s">
        <v>546</v>
      </c>
      <c r="N264" s="133">
        <v>45479</v>
      </c>
      <c r="O264" s="54"/>
      <c r="P264" s="54"/>
      <c r="R264" s="37" t="s">
        <v>844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173">
        <v>200</v>
      </c>
      <c r="B265" s="174">
        <v>45254</v>
      </c>
      <c r="C265" s="53"/>
      <c r="D265" s="53" t="s">
        <v>812</v>
      </c>
      <c r="E265" s="175" t="s">
        <v>544</v>
      </c>
      <c r="F265" s="51" t="s">
        <v>814</v>
      </c>
      <c r="G265" s="51"/>
      <c r="H265" s="51"/>
      <c r="I265" s="51">
        <v>1806</v>
      </c>
      <c r="J265" s="51" t="s">
        <v>545</v>
      </c>
      <c r="K265" s="51"/>
      <c r="L265" s="51"/>
      <c r="M265" s="51"/>
      <c r="N265" s="51"/>
      <c r="O265" s="54"/>
      <c r="P265" s="54"/>
      <c r="R265" s="37" t="s">
        <v>844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24">
        <v>201</v>
      </c>
      <c r="B266" s="225">
        <v>45265</v>
      </c>
      <c r="C266" s="225"/>
      <c r="D266" s="226" t="s">
        <v>502</v>
      </c>
      <c r="E266" s="227" t="s">
        <v>544</v>
      </c>
      <c r="F266" s="128">
        <v>435</v>
      </c>
      <c r="G266" s="227"/>
      <c r="H266" s="227">
        <v>558</v>
      </c>
      <c r="I266" s="228">
        <v>558</v>
      </c>
      <c r="J266" s="229" t="s">
        <v>630</v>
      </c>
      <c r="K266" s="131">
        <f>H266-F266</f>
        <v>123</v>
      </c>
      <c r="L266" s="132">
        <f>K266/F266</f>
        <v>0.28275862068965518</v>
      </c>
      <c r="M266" s="127" t="s">
        <v>546</v>
      </c>
      <c r="N266" s="133">
        <v>45378</v>
      </c>
      <c r="O266" s="54"/>
      <c r="P266" s="54"/>
      <c r="R266" s="37" t="s">
        <v>844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24">
        <v>202</v>
      </c>
      <c r="B267" s="225">
        <v>45272</v>
      </c>
      <c r="C267" s="225"/>
      <c r="D267" s="226" t="s">
        <v>815</v>
      </c>
      <c r="E267" s="227" t="s">
        <v>544</v>
      </c>
      <c r="F267" s="128">
        <v>4225</v>
      </c>
      <c r="G267" s="227"/>
      <c r="H267" s="227">
        <v>5512</v>
      </c>
      <c r="I267" s="228">
        <v>5512</v>
      </c>
      <c r="J267" s="229" t="s">
        <v>630</v>
      </c>
      <c r="K267" s="131">
        <f>H267-F267</f>
        <v>1287</v>
      </c>
      <c r="L267" s="132">
        <f>K267/F267</f>
        <v>0.30461538461538462</v>
      </c>
      <c r="M267" s="127" t="s">
        <v>546</v>
      </c>
      <c r="N267" s="133">
        <v>45329</v>
      </c>
      <c r="O267" s="54"/>
      <c r="P267" s="54"/>
      <c r="R267" s="37" t="s">
        <v>844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4">
        <v>203</v>
      </c>
      <c r="B268" s="225">
        <v>45292</v>
      </c>
      <c r="C268" s="225"/>
      <c r="D268" s="226" t="s">
        <v>308</v>
      </c>
      <c r="E268" s="227" t="s">
        <v>544</v>
      </c>
      <c r="F268" s="128">
        <v>3670</v>
      </c>
      <c r="G268" s="227"/>
      <c r="H268" s="227">
        <v>4909</v>
      </c>
      <c r="I268" s="228">
        <v>4909</v>
      </c>
      <c r="J268" s="229" t="s">
        <v>630</v>
      </c>
      <c r="K268" s="131">
        <f>H268-F268</f>
        <v>1239</v>
      </c>
      <c r="L268" s="132">
        <f>K268/F268</f>
        <v>0.33760217983651225</v>
      </c>
      <c r="M268" s="127" t="s">
        <v>546</v>
      </c>
      <c r="N268" s="133">
        <v>45516</v>
      </c>
      <c r="O268" s="54"/>
      <c r="P268" s="54"/>
      <c r="R268" s="37" t="s">
        <v>844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173">
        <v>204</v>
      </c>
      <c r="B269" s="174">
        <v>45294</v>
      </c>
      <c r="C269" s="53"/>
      <c r="D269" s="53" t="s">
        <v>500</v>
      </c>
      <c r="E269" s="175" t="s">
        <v>544</v>
      </c>
      <c r="F269" s="51" t="s">
        <v>816</v>
      </c>
      <c r="G269" s="51"/>
      <c r="H269" s="51"/>
      <c r="I269" s="51">
        <v>1080</v>
      </c>
      <c r="J269" s="51" t="s">
        <v>545</v>
      </c>
      <c r="K269" s="51"/>
      <c r="L269" s="51"/>
      <c r="M269" s="51"/>
      <c r="N269" s="51"/>
      <c r="O269" s="54"/>
      <c r="P269" s="54"/>
      <c r="R269" s="37" t="s">
        <v>844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173">
        <v>205</v>
      </c>
      <c r="B270" s="174">
        <v>45315</v>
      </c>
      <c r="C270" s="53"/>
      <c r="D270" s="53" t="s">
        <v>309</v>
      </c>
      <c r="E270" s="175" t="s">
        <v>544</v>
      </c>
      <c r="F270" s="51" t="s">
        <v>818</v>
      </c>
      <c r="G270" s="51"/>
      <c r="H270" s="51"/>
      <c r="I270" s="51">
        <v>2077</v>
      </c>
      <c r="J270" s="51" t="s">
        <v>545</v>
      </c>
      <c r="K270" s="51"/>
      <c r="L270" s="51"/>
      <c r="M270" s="51"/>
      <c r="N270" s="51"/>
      <c r="O270" s="54"/>
      <c r="P270" s="54"/>
      <c r="R270" s="37" t="s">
        <v>844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173">
        <v>206</v>
      </c>
      <c r="B271" s="174">
        <v>45320</v>
      </c>
      <c r="C271" s="53"/>
      <c r="D271" s="53" t="s">
        <v>819</v>
      </c>
      <c r="E271" s="175" t="s">
        <v>544</v>
      </c>
      <c r="F271" s="51" t="s">
        <v>820</v>
      </c>
      <c r="G271" s="51"/>
      <c r="H271" s="51"/>
      <c r="I271" s="51">
        <v>2906</v>
      </c>
      <c r="J271" s="51" t="s">
        <v>545</v>
      </c>
      <c r="K271" s="51"/>
      <c r="L271" s="51"/>
      <c r="M271" s="51"/>
      <c r="N271" s="51"/>
      <c r="O271" s="54"/>
      <c r="P271" s="54"/>
      <c r="R271" s="37" t="s">
        <v>844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24">
        <v>207</v>
      </c>
      <c r="B272" s="225">
        <v>45331</v>
      </c>
      <c r="C272" s="225"/>
      <c r="D272" s="226" t="s">
        <v>498</v>
      </c>
      <c r="E272" s="227" t="s">
        <v>544</v>
      </c>
      <c r="F272" s="128">
        <v>3270</v>
      </c>
      <c r="G272" s="227"/>
      <c r="H272" s="227">
        <v>4096</v>
      </c>
      <c r="I272" s="228">
        <v>4096</v>
      </c>
      <c r="J272" s="229" t="s">
        <v>630</v>
      </c>
      <c r="K272" s="131">
        <f>H272-F272</f>
        <v>826</v>
      </c>
      <c r="L272" s="132">
        <f>K272/F272</f>
        <v>0.25259938837920487</v>
      </c>
      <c r="M272" s="127" t="s">
        <v>546</v>
      </c>
      <c r="N272" s="133">
        <v>45377</v>
      </c>
      <c r="O272" s="54"/>
      <c r="P272" s="54"/>
      <c r="R272" s="37" t="s">
        <v>845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173">
        <v>208</v>
      </c>
      <c r="B273" s="174">
        <v>45345</v>
      </c>
      <c r="C273" s="53"/>
      <c r="D273" s="53" t="s">
        <v>59</v>
      </c>
      <c r="E273" s="175" t="s">
        <v>544</v>
      </c>
      <c r="F273" s="51" t="s">
        <v>835</v>
      </c>
      <c r="G273" s="51"/>
      <c r="H273" s="51"/>
      <c r="I273" s="51">
        <v>2627</v>
      </c>
      <c r="J273" s="51" t="s">
        <v>545</v>
      </c>
      <c r="K273" s="51"/>
      <c r="L273" s="51"/>
      <c r="M273" s="51"/>
      <c r="N273" s="53"/>
      <c r="O273" s="54"/>
      <c r="P273" s="54"/>
      <c r="R273" s="37" t="s">
        <v>845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24">
        <v>209</v>
      </c>
      <c r="B274" s="225">
        <v>45356</v>
      </c>
      <c r="C274" s="225"/>
      <c r="D274" s="226" t="s">
        <v>808</v>
      </c>
      <c r="E274" s="227" t="s">
        <v>544</v>
      </c>
      <c r="F274" s="128">
        <v>925</v>
      </c>
      <c r="G274" s="227"/>
      <c r="H274" s="227">
        <v>1170</v>
      </c>
      <c r="I274" s="228">
        <v>1170</v>
      </c>
      <c r="J274" s="229" t="s">
        <v>630</v>
      </c>
      <c r="K274" s="131">
        <f>H274-F274</f>
        <v>245</v>
      </c>
      <c r="L274" s="132">
        <f>K274/F274</f>
        <v>0.26486486486486488</v>
      </c>
      <c r="M274" s="127" t="s">
        <v>546</v>
      </c>
      <c r="N274" s="133">
        <v>45435</v>
      </c>
      <c r="O274" s="54"/>
      <c r="P274" s="54"/>
      <c r="R274" s="37" t="s">
        <v>844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224">
        <v>210</v>
      </c>
      <c r="B275" s="225">
        <v>45372</v>
      </c>
      <c r="C275" s="225"/>
      <c r="D275" s="226" t="s">
        <v>474</v>
      </c>
      <c r="E275" s="227" t="s">
        <v>544</v>
      </c>
      <c r="F275" s="128">
        <v>2910</v>
      </c>
      <c r="G275" s="227"/>
      <c r="H275" s="227">
        <v>3696</v>
      </c>
      <c r="I275" s="228">
        <v>3696</v>
      </c>
      <c r="J275" s="229" t="s">
        <v>630</v>
      </c>
      <c r="K275" s="131">
        <f>H275-F275</f>
        <v>786</v>
      </c>
      <c r="L275" s="132">
        <f>K275/F275</f>
        <v>0.27010309278350514</v>
      </c>
      <c r="M275" s="127" t="s">
        <v>546</v>
      </c>
      <c r="N275" s="133">
        <v>45412</v>
      </c>
      <c r="O275" s="54"/>
      <c r="P275" s="54"/>
      <c r="R275" s="37" t="s">
        <v>845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224">
        <v>211</v>
      </c>
      <c r="B276" s="225">
        <v>45387</v>
      </c>
      <c r="C276" s="225"/>
      <c r="D276" s="226" t="s">
        <v>504</v>
      </c>
      <c r="E276" s="227" t="s">
        <v>544</v>
      </c>
      <c r="F276" s="128">
        <v>735</v>
      </c>
      <c r="G276" s="227"/>
      <c r="H276" s="227">
        <v>938</v>
      </c>
      <c r="I276" s="228">
        <v>938</v>
      </c>
      <c r="J276" s="229" t="s">
        <v>630</v>
      </c>
      <c r="K276" s="131">
        <f>H276-F276</f>
        <v>203</v>
      </c>
      <c r="L276" s="132">
        <f>K276/F276</f>
        <v>0.27619047619047621</v>
      </c>
      <c r="M276" s="127" t="s">
        <v>546</v>
      </c>
      <c r="N276" s="133">
        <v>45449</v>
      </c>
      <c r="O276" s="54"/>
      <c r="P276" s="54"/>
      <c r="R276" s="37" t="s">
        <v>844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24">
        <v>212</v>
      </c>
      <c r="B277" s="225">
        <v>45407</v>
      </c>
      <c r="C277" s="225"/>
      <c r="D277" s="226" t="s">
        <v>809</v>
      </c>
      <c r="E277" s="227" t="s">
        <v>544</v>
      </c>
      <c r="F277" s="128">
        <v>1325</v>
      </c>
      <c r="G277" s="227"/>
      <c r="H277" s="227">
        <v>1675</v>
      </c>
      <c r="I277" s="228">
        <v>1675</v>
      </c>
      <c r="J277" s="229" t="s">
        <v>630</v>
      </c>
      <c r="K277" s="131">
        <f>H277-F277</f>
        <v>350</v>
      </c>
      <c r="L277" s="132">
        <f>K277/F277</f>
        <v>0.26415094339622641</v>
      </c>
      <c r="M277" s="127" t="s">
        <v>546</v>
      </c>
      <c r="N277" s="133">
        <v>45523</v>
      </c>
      <c r="O277" s="54"/>
      <c r="P277" s="54"/>
      <c r="R277" s="37" t="s">
        <v>845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224">
        <v>213</v>
      </c>
      <c r="B278" s="225">
        <v>45426</v>
      </c>
      <c r="C278" s="225"/>
      <c r="D278" s="226" t="s">
        <v>787</v>
      </c>
      <c r="E278" s="227" t="s">
        <v>544</v>
      </c>
      <c r="F278" s="128">
        <v>485</v>
      </c>
      <c r="G278" s="227"/>
      <c r="H278" s="227">
        <v>617</v>
      </c>
      <c r="I278" s="228">
        <v>617</v>
      </c>
      <c r="J278" s="229" t="s">
        <v>630</v>
      </c>
      <c r="K278" s="131">
        <f>H278-F278</f>
        <v>132</v>
      </c>
      <c r="L278" s="132">
        <f>K278/F278</f>
        <v>0.27216494845360822</v>
      </c>
      <c r="M278" s="127" t="s">
        <v>546</v>
      </c>
      <c r="N278" s="133">
        <v>45481</v>
      </c>
      <c r="O278" s="54"/>
      <c r="P278" s="54"/>
      <c r="R278" s="37" t="s">
        <v>844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224">
        <v>214</v>
      </c>
      <c r="B279" s="225">
        <v>45448</v>
      </c>
      <c r="C279" s="225"/>
      <c r="D279" s="226" t="s">
        <v>734</v>
      </c>
      <c r="E279" s="227" t="s">
        <v>544</v>
      </c>
      <c r="F279" s="128">
        <v>385</v>
      </c>
      <c r="G279" s="227"/>
      <c r="H279" s="227">
        <v>505</v>
      </c>
      <c r="I279" s="228">
        <v>505</v>
      </c>
      <c r="J279" s="229" t="s">
        <v>630</v>
      </c>
      <c r="K279" s="131">
        <f>H279-F279</f>
        <v>120</v>
      </c>
      <c r="L279" s="132">
        <f>K279/F279</f>
        <v>0.31168831168831168</v>
      </c>
      <c r="M279" s="127" t="s">
        <v>546</v>
      </c>
      <c r="N279" s="133">
        <v>45469</v>
      </c>
      <c r="O279" s="54"/>
      <c r="P279" s="54"/>
      <c r="R279" s="37" t="s">
        <v>845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224">
        <v>215</v>
      </c>
      <c r="B280" s="225">
        <v>45464</v>
      </c>
      <c r="C280" s="225"/>
      <c r="D280" s="226" t="s">
        <v>890</v>
      </c>
      <c r="E280" s="227" t="s">
        <v>544</v>
      </c>
      <c r="F280" s="128">
        <v>321</v>
      </c>
      <c r="G280" s="227"/>
      <c r="H280" s="227">
        <v>440</v>
      </c>
      <c r="I280" s="228">
        <v>412</v>
      </c>
      <c r="J280" s="229" t="s">
        <v>630</v>
      </c>
      <c r="K280" s="131">
        <f>H280-F280</f>
        <v>119</v>
      </c>
      <c r="L280" s="132">
        <f>K280/F280</f>
        <v>0.37071651090342678</v>
      </c>
      <c r="M280" s="127" t="s">
        <v>546</v>
      </c>
      <c r="N280" s="133">
        <v>45498</v>
      </c>
      <c r="O280" s="54"/>
      <c r="P280" s="54"/>
      <c r="R280" s="37" t="s">
        <v>845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347">
        <v>216</v>
      </c>
      <c r="B281" s="351">
        <v>45475</v>
      </c>
      <c r="C281" s="53"/>
      <c r="D281" s="53" t="s">
        <v>886</v>
      </c>
      <c r="E281" s="175" t="s">
        <v>544</v>
      </c>
      <c r="F281" s="51" t="s">
        <v>887</v>
      </c>
      <c r="G281" s="51"/>
      <c r="H281" s="51"/>
      <c r="I281" s="51">
        <v>426</v>
      </c>
      <c r="J281" s="51" t="s">
        <v>545</v>
      </c>
      <c r="K281" s="51"/>
      <c r="L281" s="51"/>
      <c r="M281" s="51"/>
      <c r="N281" s="53"/>
      <c r="O281" s="54"/>
      <c r="P281" s="54"/>
      <c r="R281" s="37" t="s">
        <v>844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349">
        <v>217</v>
      </c>
      <c r="B282" s="354">
        <v>45504</v>
      </c>
      <c r="C282" s="350"/>
      <c r="D282" s="53" t="s">
        <v>904</v>
      </c>
      <c r="E282" s="175" t="s">
        <v>544</v>
      </c>
      <c r="F282" s="51" t="s">
        <v>905</v>
      </c>
      <c r="G282" s="51"/>
      <c r="H282" s="51"/>
      <c r="I282" s="51">
        <v>1765</v>
      </c>
      <c r="J282" s="51" t="s">
        <v>545</v>
      </c>
      <c r="K282" s="51"/>
      <c r="L282" s="51"/>
      <c r="M282" s="51"/>
      <c r="N282" s="53"/>
      <c r="O282" s="54"/>
      <c r="P282" s="54"/>
      <c r="R282" s="37" t="s">
        <v>845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349"/>
      <c r="B283" s="354"/>
      <c r="C283" s="350"/>
      <c r="D283" s="53"/>
      <c r="E283" s="175"/>
      <c r="F283" s="51"/>
      <c r="G283" s="51"/>
      <c r="H283" s="51"/>
      <c r="I283" s="51"/>
      <c r="J283" s="51"/>
      <c r="K283" s="51"/>
      <c r="L283" s="51"/>
      <c r="M283" s="51"/>
      <c r="N283" s="53"/>
      <c r="O283" s="54"/>
      <c r="P283" s="54"/>
      <c r="R283" s="37"/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5" customHeight="1">
      <c r="A284" s="352"/>
      <c r="B284" s="353"/>
      <c r="C284" s="53"/>
      <c r="D284" s="53"/>
      <c r="E284" s="175"/>
      <c r="F284" s="51"/>
      <c r="G284" s="51"/>
      <c r="H284" s="51"/>
      <c r="I284" s="51"/>
      <c r="J284" s="51"/>
      <c r="K284" s="51"/>
      <c r="L284" s="51"/>
      <c r="M284" s="51"/>
      <c r="N284" s="53"/>
      <c r="O284" s="54"/>
      <c r="P284" s="54"/>
      <c r="R284" s="37" t="s">
        <v>844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8" ht="12.75" customHeight="1">
      <c r="A285" s="345" t="s">
        <v>785</v>
      </c>
      <c r="F285" s="54"/>
      <c r="G285" s="54"/>
      <c r="H285" s="54"/>
      <c r="I285" s="54"/>
      <c r="J285" s="37"/>
      <c r="K285" s="54"/>
      <c r="L285" s="54"/>
      <c r="M285" s="54"/>
      <c r="O285" s="54"/>
      <c r="P285" s="54"/>
      <c r="R285" s="37" t="s">
        <v>844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346" t="s">
        <v>889</v>
      </c>
      <c r="F286" s="54"/>
      <c r="G286" s="54"/>
      <c r="H286" s="54"/>
      <c r="I286" s="54"/>
      <c r="J286" s="37"/>
      <c r="K286" s="54"/>
      <c r="L286" s="54"/>
      <c r="M286" s="54"/>
      <c r="O286" s="54"/>
      <c r="P286" s="54"/>
      <c r="R286" s="37" t="s">
        <v>845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348"/>
      <c r="B287" s="259"/>
      <c r="F287" s="54"/>
      <c r="G287" s="54"/>
      <c r="H287" s="54"/>
      <c r="I287" s="54"/>
      <c r="J287" s="37"/>
      <c r="K287" s="54"/>
      <c r="L287" s="54"/>
      <c r="M287" s="54"/>
      <c r="O287" s="54"/>
      <c r="P287" s="54"/>
      <c r="R287" s="37" t="s">
        <v>846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8" ht="12.75" customHeight="1">
      <c r="A288" s="257"/>
      <c r="B288" s="259"/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37" t="s">
        <v>846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6:30" ht="12.75" customHeight="1"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43" t="s">
        <v>845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6:30" ht="12.75" customHeight="1"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43" t="s">
        <v>845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6:30" ht="12.75" customHeight="1"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43" t="s">
        <v>845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6:30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43" t="s">
        <v>845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6:30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6:30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6:30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6:30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6:30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6:30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6:30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6:30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6:30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6:30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6:30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6:30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</row>
    <row r="337" spans="6:18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</row>
    <row r="338" spans="6:18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</row>
    <row r="339" spans="6:18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</row>
    <row r="340" spans="6:18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</row>
    <row r="341" spans="6:18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</row>
    <row r="342" spans="6:18" ht="12.75" customHeight="1">
      <c r="F342" s="54"/>
      <c r="G342" s="54"/>
      <c r="H342" s="54"/>
      <c r="I342" s="54"/>
      <c r="J342" s="37"/>
      <c r="K342" s="54"/>
      <c r="L342" s="54"/>
      <c r="M342" s="54"/>
      <c r="O342" s="37"/>
    </row>
    <row r="343" spans="6:18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8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8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8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8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8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8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8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8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8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5" customHeight="1">
      <c r="F461" s="54"/>
      <c r="G461" s="54"/>
      <c r="H461" s="54"/>
      <c r="I461" s="54"/>
      <c r="J461" s="37"/>
      <c r="K461" s="54"/>
      <c r="L461" s="54"/>
      <c r="M461" s="54"/>
      <c r="O461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"/>
  <sheetViews>
    <sheetView zoomScale="70" zoomScaleNormal="70" workbookViewId="0"/>
  </sheetViews>
  <sheetFormatPr defaultRowHeight="13.8"/>
  <cols>
    <col min="3" max="3" width="0" hidden="1" customWidth="1"/>
    <col min="4" max="4" width="30.5546875" bestFit="1" customWidth="1"/>
    <col min="6" max="6" width="13.88671875" customWidth="1"/>
    <col min="8" max="8" width="11.88671875" customWidth="1"/>
    <col min="9" max="9" width="18.109375" customWidth="1"/>
    <col min="10" max="10" width="21.5546875" customWidth="1"/>
    <col min="11" max="11" width="10.6640625" customWidth="1"/>
    <col min="12" max="12" width="10.5546875" customWidth="1"/>
    <col min="14" max="14" width="14.33203125" customWidth="1"/>
    <col min="15" max="15" width="14" customWidth="1"/>
    <col min="16" max="16" width="14.88671875" bestFit="1" customWidth="1"/>
  </cols>
  <sheetData>
    <row r="1" spans="1:38">
      <c r="A1" s="189"/>
      <c r="B1" s="189"/>
      <c r="C1" s="189"/>
      <c r="D1" s="189"/>
      <c r="E1" s="190"/>
      <c r="F1" s="190"/>
      <c r="G1" s="54"/>
      <c r="H1" s="54"/>
      <c r="I1" s="54"/>
      <c r="J1" s="54"/>
      <c r="K1" s="54"/>
      <c r="L1" s="54"/>
      <c r="M1" s="54"/>
      <c r="N1" s="54"/>
      <c r="O1" s="54"/>
      <c r="P1" s="54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ht="14.4">
      <c r="A2" s="114" t="s">
        <v>557</v>
      </c>
      <c r="B2" s="114"/>
      <c r="C2" s="114"/>
      <c r="D2" s="114"/>
      <c r="E2" s="190"/>
      <c r="F2" s="190"/>
      <c r="G2" s="54"/>
      <c r="H2" s="54"/>
      <c r="I2" s="54"/>
      <c r="J2" s="54"/>
      <c r="K2" s="54"/>
      <c r="L2" s="54"/>
      <c r="M2" s="54"/>
      <c r="N2" s="54"/>
      <c r="O2" s="54"/>
      <c r="P2" s="54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38" ht="40.200000000000003">
      <c r="A3" s="302" t="s">
        <v>16</v>
      </c>
      <c r="B3" s="302" t="s">
        <v>520</v>
      </c>
      <c r="C3" s="302"/>
      <c r="D3" s="303" t="s">
        <v>531</v>
      </c>
      <c r="E3" s="302" t="s">
        <v>532</v>
      </c>
      <c r="F3" s="302" t="s">
        <v>533</v>
      </c>
      <c r="G3" s="302" t="s">
        <v>553</v>
      </c>
      <c r="H3" s="302" t="s">
        <v>535</v>
      </c>
      <c r="I3" s="186" t="s">
        <v>536</v>
      </c>
      <c r="J3" s="304" t="s">
        <v>537</v>
      </c>
      <c r="K3" s="187" t="s">
        <v>558</v>
      </c>
      <c r="L3" s="305" t="s">
        <v>539</v>
      </c>
      <c r="M3" s="306" t="s">
        <v>559</v>
      </c>
      <c r="N3" s="302" t="s">
        <v>560</v>
      </c>
      <c r="O3" s="186" t="s">
        <v>541</v>
      </c>
      <c r="P3" s="307" t="s">
        <v>542</v>
      </c>
      <c r="Q3" s="222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38" ht="15" customHeight="1">
      <c r="A4" s="180">
        <v>1</v>
      </c>
      <c r="B4" s="177">
        <v>45523</v>
      </c>
      <c r="C4" s="181"/>
      <c r="D4" s="185" t="s">
        <v>1009</v>
      </c>
      <c r="E4" s="182" t="s">
        <v>528</v>
      </c>
      <c r="F4" s="176">
        <v>1180</v>
      </c>
      <c r="G4" s="178">
        <v>1158</v>
      </c>
      <c r="H4" s="176"/>
      <c r="I4" s="176">
        <v>1220</v>
      </c>
      <c r="J4" s="178" t="s">
        <v>545</v>
      </c>
      <c r="K4" s="178"/>
      <c r="L4" s="179"/>
      <c r="M4" s="183"/>
      <c r="N4" s="178"/>
      <c r="O4" s="184"/>
      <c r="P4" s="179"/>
      <c r="Q4" s="221"/>
    </row>
    <row r="5" spans="1:38" ht="14.4">
      <c r="A5" s="176"/>
      <c r="B5" s="223"/>
      <c r="C5" s="220"/>
      <c r="D5" s="220"/>
      <c r="E5" s="176"/>
      <c r="F5" s="176"/>
      <c r="G5" s="176"/>
      <c r="H5" s="176"/>
      <c r="I5" s="178"/>
      <c r="J5" s="178"/>
      <c r="K5" s="176"/>
      <c r="L5" s="179"/>
      <c r="M5" s="264"/>
      <c r="N5" s="176"/>
      <c r="O5" s="178"/>
      <c r="P5" s="223"/>
      <c r="Q5" s="219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116"/>
      <c r="AK5" s="116"/>
      <c r="AL5" s="116"/>
    </row>
    <row r="6" spans="1:38" s="259" customFormat="1" ht="14.4">
      <c r="A6" s="258"/>
      <c r="B6" s="219"/>
      <c r="C6" s="260"/>
      <c r="D6" s="260"/>
      <c r="E6" s="258"/>
      <c r="F6" s="258"/>
      <c r="G6" s="258"/>
      <c r="H6" s="258"/>
      <c r="I6" s="261"/>
      <c r="J6" s="261"/>
      <c r="K6" s="258"/>
      <c r="L6" s="262"/>
      <c r="M6" s="263"/>
      <c r="N6" s="258"/>
      <c r="O6" s="261"/>
      <c r="P6" s="219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</row>
    <row r="7" spans="1:38" ht="14.4">
      <c r="A7" s="116"/>
      <c r="B7" s="117"/>
      <c r="C7" s="115"/>
      <c r="D7" s="115"/>
      <c r="E7" s="116"/>
      <c r="F7" s="116"/>
      <c r="G7" s="116"/>
      <c r="H7" s="118"/>
      <c r="I7" s="118"/>
      <c r="J7" s="118"/>
      <c r="K7" s="115"/>
      <c r="L7" s="116"/>
      <c r="M7" s="116"/>
      <c r="N7" s="116"/>
      <c r="O7" s="118"/>
      <c r="P7" s="118"/>
      <c r="Q7" s="118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116"/>
      <c r="AK7" s="116"/>
      <c r="AL7" s="116"/>
    </row>
    <row r="8" spans="1:38">
      <c r="A8" s="318" t="s">
        <v>561</v>
      </c>
      <c r="B8" s="318"/>
      <c r="C8" s="318"/>
      <c r="D8" s="318"/>
      <c r="E8" s="319"/>
      <c r="F8" s="320"/>
      <c r="G8" s="320"/>
      <c r="H8" s="320"/>
      <c r="I8" s="320"/>
      <c r="J8" s="191"/>
      <c r="K8" s="190"/>
      <c r="L8" s="190"/>
      <c r="M8" s="190"/>
      <c r="N8" s="191"/>
      <c r="O8" s="191"/>
      <c r="P8" s="37"/>
      <c r="Q8" s="37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37"/>
      <c r="AK8" s="37"/>
      <c r="AL8" s="37"/>
    </row>
    <row r="9" spans="1:38" ht="40.200000000000003">
      <c r="A9" s="302" t="s">
        <v>16</v>
      </c>
      <c r="B9" s="302" t="s">
        <v>520</v>
      </c>
      <c r="C9" s="302"/>
      <c r="D9" s="303" t="s">
        <v>531</v>
      </c>
      <c r="E9" s="302" t="s">
        <v>532</v>
      </c>
      <c r="F9" s="302" t="s">
        <v>533</v>
      </c>
      <c r="G9" s="302" t="s">
        <v>553</v>
      </c>
      <c r="H9" s="302" t="s">
        <v>535</v>
      </c>
      <c r="I9" s="302" t="s">
        <v>536</v>
      </c>
      <c r="J9" s="186" t="s">
        <v>537</v>
      </c>
      <c r="K9" s="186" t="s">
        <v>562</v>
      </c>
      <c r="L9" s="305" t="s">
        <v>539</v>
      </c>
      <c r="M9" s="306" t="s">
        <v>559</v>
      </c>
      <c r="N9" s="302" t="s">
        <v>560</v>
      </c>
      <c r="O9" s="302" t="s">
        <v>541</v>
      </c>
      <c r="P9" s="303" t="s">
        <v>542</v>
      </c>
      <c r="Q9" s="219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37"/>
      <c r="AK9" s="37"/>
      <c r="AL9" s="37"/>
    </row>
    <row r="10" spans="1:38" ht="14.4">
      <c r="A10" s="295">
        <v>1</v>
      </c>
      <c r="B10" s="311">
        <v>45513</v>
      </c>
      <c r="C10" s="312"/>
      <c r="D10" s="312" t="s">
        <v>936</v>
      </c>
      <c r="E10" s="295" t="s">
        <v>555</v>
      </c>
      <c r="F10" s="295">
        <v>285</v>
      </c>
      <c r="G10" s="295">
        <v>180</v>
      </c>
      <c r="H10" s="295">
        <v>202.5</v>
      </c>
      <c r="I10" s="296" t="s">
        <v>937</v>
      </c>
      <c r="J10" s="308" t="s">
        <v>938</v>
      </c>
      <c r="K10" s="285">
        <f>H10-F10</f>
        <v>-82.5</v>
      </c>
      <c r="L10" s="309">
        <v>50</v>
      </c>
      <c r="M10" s="310">
        <f t="shared" ref="M10:M12" si="0">(K10*N10)-L10</f>
        <v>-1287.5</v>
      </c>
      <c r="N10" s="285">
        <v>15</v>
      </c>
      <c r="O10" s="308" t="s">
        <v>556</v>
      </c>
      <c r="P10" s="311">
        <v>45513</v>
      </c>
      <c r="Q10" s="219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116"/>
      <c r="AK10" s="116"/>
      <c r="AL10" s="116"/>
    </row>
    <row r="11" spans="1:38" ht="14.4">
      <c r="A11" s="240">
        <v>2</v>
      </c>
      <c r="B11" s="313">
        <v>45517</v>
      </c>
      <c r="C11" s="314"/>
      <c r="D11" s="314" t="s">
        <v>949</v>
      </c>
      <c r="E11" s="240" t="s">
        <v>555</v>
      </c>
      <c r="F11" s="240">
        <v>175</v>
      </c>
      <c r="G11" s="240">
        <v>100</v>
      </c>
      <c r="H11" s="240">
        <v>265</v>
      </c>
      <c r="I11" s="241">
        <v>280</v>
      </c>
      <c r="J11" s="315" t="s">
        <v>950</v>
      </c>
      <c r="K11" s="239">
        <f>H11-F11</f>
        <v>90</v>
      </c>
      <c r="L11" s="316">
        <v>50</v>
      </c>
      <c r="M11" s="317">
        <f t="shared" si="0"/>
        <v>1300</v>
      </c>
      <c r="N11" s="239">
        <v>15</v>
      </c>
      <c r="O11" s="315" t="s">
        <v>546</v>
      </c>
      <c r="P11" s="313">
        <v>45517</v>
      </c>
      <c r="Q11" s="219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116"/>
      <c r="AK11" s="116"/>
      <c r="AL11" s="116"/>
    </row>
    <row r="12" spans="1:38" ht="14.4">
      <c r="A12" s="295">
        <v>3</v>
      </c>
      <c r="B12" s="311">
        <v>45518</v>
      </c>
      <c r="C12" s="312"/>
      <c r="D12" s="312" t="s">
        <v>954</v>
      </c>
      <c r="E12" s="295" t="s">
        <v>555</v>
      </c>
      <c r="F12" s="295">
        <v>92.5</v>
      </c>
      <c r="G12" s="295">
        <v>45</v>
      </c>
      <c r="H12" s="295">
        <v>70</v>
      </c>
      <c r="I12" s="296">
        <v>265</v>
      </c>
      <c r="J12" s="308" t="s">
        <v>955</v>
      </c>
      <c r="K12" s="285">
        <f>H12-F12</f>
        <v>-22.5</v>
      </c>
      <c r="L12" s="309">
        <v>50</v>
      </c>
      <c r="M12" s="310">
        <f t="shared" si="0"/>
        <v>-387.5</v>
      </c>
      <c r="N12" s="285">
        <v>15</v>
      </c>
      <c r="O12" s="308" t="s">
        <v>556</v>
      </c>
      <c r="P12" s="311">
        <v>45518</v>
      </c>
      <c r="Q12" s="219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116"/>
      <c r="AK12" s="116"/>
      <c r="AL12" s="116"/>
    </row>
    <row r="13" spans="1:38" s="235" customFormat="1" ht="14.4">
      <c r="A13" s="335">
        <v>4</v>
      </c>
      <c r="B13" s="333">
        <v>45520</v>
      </c>
      <c r="C13" s="314"/>
      <c r="D13" s="314" t="s">
        <v>969</v>
      </c>
      <c r="E13" s="240" t="s">
        <v>528</v>
      </c>
      <c r="F13" s="240">
        <v>245</v>
      </c>
      <c r="G13" s="343"/>
      <c r="H13" s="240">
        <v>322.5</v>
      </c>
      <c r="I13" s="344"/>
      <c r="J13" s="337" t="s">
        <v>970</v>
      </c>
      <c r="K13" s="239">
        <f t="shared" ref="K13" si="1">H13-F13</f>
        <v>77.5</v>
      </c>
      <c r="L13" s="316">
        <v>51</v>
      </c>
      <c r="M13" s="339">
        <v>572</v>
      </c>
      <c r="N13" s="341">
        <v>15</v>
      </c>
      <c r="O13" s="337" t="s">
        <v>546</v>
      </c>
      <c r="P13" s="333">
        <v>45520</v>
      </c>
      <c r="Q13" s="231"/>
      <c r="R13" s="54"/>
      <c r="S13" s="54"/>
      <c r="T13" s="37"/>
      <c r="U13" s="54"/>
      <c r="V13" s="37"/>
      <c r="W13" s="54"/>
      <c r="X13" s="37"/>
      <c r="Y13" s="54"/>
      <c r="Z13" s="37"/>
      <c r="AA13" s="54"/>
      <c r="AB13" s="37"/>
      <c r="AC13" s="54"/>
      <c r="AD13" s="37"/>
      <c r="AE13" s="54"/>
      <c r="AF13" s="37"/>
      <c r="AG13" s="234"/>
      <c r="AH13" s="232"/>
      <c r="AI13" s="232"/>
      <c r="AJ13" s="233"/>
      <c r="AK13" s="233"/>
      <c r="AL13" s="233"/>
    </row>
    <row r="14" spans="1:38" s="235" customFormat="1" ht="14.4">
      <c r="A14" s="336"/>
      <c r="B14" s="334"/>
      <c r="C14" s="314"/>
      <c r="D14" s="314" t="s">
        <v>971</v>
      </c>
      <c r="E14" s="240" t="s">
        <v>529</v>
      </c>
      <c r="F14" s="240">
        <v>120</v>
      </c>
      <c r="G14" s="343"/>
      <c r="H14" s="240">
        <v>152.5</v>
      </c>
      <c r="I14" s="344"/>
      <c r="J14" s="338"/>
      <c r="K14" s="239">
        <f>F14-H14</f>
        <v>-32.5</v>
      </c>
      <c r="L14" s="316">
        <v>52</v>
      </c>
      <c r="M14" s="340"/>
      <c r="N14" s="342"/>
      <c r="O14" s="338"/>
      <c r="P14" s="334"/>
      <c r="Q14" s="231"/>
      <c r="R14" s="54"/>
      <c r="S14" s="54"/>
      <c r="T14" s="37"/>
      <c r="U14" s="54"/>
      <c r="V14" s="37"/>
      <c r="W14" s="54"/>
      <c r="X14" s="37"/>
      <c r="Y14" s="54"/>
      <c r="Z14" s="37"/>
      <c r="AA14" s="54"/>
      <c r="AB14" s="37"/>
      <c r="AC14" s="54"/>
      <c r="AD14" s="37"/>
      <c r="AE14" s="54"/>
      <c r="AF14" s="37"/>
      <c r="AG14" s="234"/>
      <c r="AH14" s="232"/>
      <c r="AI14" s="232"/>
      <c r="AJ14" s="233"/>
      <c r="AK14" s="233"/>
      <c r="AL14" s="233"/>
    </row>
    <row r="15" spans="1:38" s="235" customFormat="1" ht="14.4">
      <c r="A15" s="275"/>
      <c r="B15" s="276"/>
      <c r="C15" s="277"/>
      <c r="D15" s="277"/>
      <c r="E15" s="275"/>
      <c r="F15" s="275"/>
      <c r="G15" s="275"/>
      <c r="H15" s="275"/>
      <c r="I15" s="278"/>
      <c r="J15" s="278"/>
      <c r="K15" s="275"/>
      <c r="L15" s="279"/>
      <c r="M15" s="280"/>
      <c r="N15" s="275"/>
      <c r="O15" s="278"/>
      <c r="P15" s="276"/>
      <c r="Q15" s="231"/>
      <c r="R15" s="54"/>
      <c r="S15" s="54"/>
      <c r="T15" s="37"/>
      <c r="U15" s="54"/>
      <c r="V15" s="37"/>
      <c r="W15" s="54"/>
      <c r="X15" s="37"/>
      <c r="Y15" s="54"/>
      <c r="Z15" s="37"/>
      <c r="AA15" s="54"/>
      <c r="AB15" s="37"/>
      <c r="AC15" s="54"/>
      <c r="AD15" s="37"/>
      <c r="AE15" s="54"/>
      <c r="AF15" s="37"/>
      <c r="AG15" s="234"/>
      <c r="AH15" s="232"/>
      <c r="AI15" s="232"/>
      <c r="AJ15" s="233"/>
      <c r="AK15" s="233"/>
      <c r="AL15" s="233"/>
    </row>
    <row r="16" spans="1:38" s="235" customFormat="1" ht="14.4">
      <c r="A16" s="275"/>
      <c r="B16" s="276"/>
      <c r="C16" s="277"/>
      <c r="D16" s="277"/>
      <c r="E16" s="275"/>
      <c r="F16" s="275"/>
      <c r="G16" s="275"/>
      <c r="H16" s="275"/>
      <c r="I16" s="278"/>
      <c r="J16" s="278"/>
      <c r="K16" s="275"/>
      <c r="L16" s="279"/>
      <c r="M16" s="280"/>
      <c r="N16" s="275"/>
      <c r="O16" s="278"/>
      <c r="P16" s="276"/>
      <c r="Q16" s="231"/>
      <c r="R16" s="54"/>
      <c r="S16" s="54"/>
      <c r="T16" s="37"/>
      <c r="U16" s="54"/>
      <c r="V16" s="37"/>
      <c r="W16" s="54"/>
      <c r="X16" s="37"/>
      <c r="Y16" s="54"/>
      <c r="Z16" s="37"/>
      <c r="AA16" s="54"/>
      <c r="AB16" s="37"/>
      <c r="AC16" s="54"/>
      <c r="AD16" s="37"/>
      <c r="AE16" s="54"/>
      <c r="AF16" s="37"/>
      <c r="AG16" s="234"/>
      <c r="AH16" s="232"/>
      <c r="AI16" s="232"/>
      <c r="AJ16" s="233"/>
      <c r="AK16" s="233"/>
      <c r="AL16" s="233"/>
    </row>
  </sheetData>
  <mergeCells count="7">
    <mergeCell ref="O13:O14"/>
    <mergeCell ref="P13:P14"/>
    <mergeCell ref="A13:A14"/>
    <mergeCell ref="B13:B14"/>
    <mergeCell ref="J13:J14"/>
    <mergeCell ref="M13:M14"/>
    <mergeCell ref="N13:N14"/>
  </mergeCells>
  <hyperlinks>
    <hyperlink ref="M5" location="Main!A1" display="Back To Main Pag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2024-08-19T20:34:37Z</dcterms:modified>
</cp:coreProperties>
</file>