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57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F&amp;O)'!$R$1:$R$324</definedName>
  </definedNames>
  <calcPr calcId="191029"/>
</workbook>
</file>

<file path=xl/calcChain.xml><?xml version="1.0" encoding="utf-8"?>
<calcChain xmlns="http://schemas.openxmlformats.org/spreadsheetml/2006/main">
  <c r="K104" i="6"/>
  <c r="M104" s="1"/>
  <c r="K320"/>
  <c r="L320" s="1"/>
  <c r="K314"/>
  <c r="L314" s="1"/>
  <c r="K105" l="1"/>
  <c r="M105" s="1"/>
  <c r="L29"/>
  <c r="K29"/>
  <c r="L20"/>
  <c r="K20"/>
  <c r="L27"/>
  <c r="K27"/>
  <c r="K99"/>
  <c r="M99" s="1"/>
  <c r="K103"/>
  <c r="M103" s="1"/>
  <c r="L21"/>
  <c r="K21"/>
  <c r="K316"/>
  <c r="L316" s="1"/>
  <c r="K102"/>
  <c r="M102" s="1"/>
  <c r="K101"/>
  <c r="M101" s="1"/>
  <c r="P28"/>
  <c r="K100"/>
  <c r="M100" s="1"/>
  <c r="L26"/>
  <c r="K26"/>
  <c r="L14"/>
  <c r="K14"/>
  <c r="M14" s="1"/>
  <c r="L77"/>
  <c r="K77"/>
  <c r="L53"/>
  <c r="K53"/>
  <c r="M53" s="1"/>
  <c r="M20" l="1"/>
  <c r="M27"/>
  <c r="M29"/>
  <c r="M26"/>
  <c r="M21"/>
  <c r="M77"/>
  <c r="L22"/>
  <c r="K22"/>
  <c r="K98"/>
  <c r="M98" s="1"/>
  <c r="L75"/>
  <c r="K75"/>
  <c r="K97"/>
  <c r="M97" s="1"/>
  <c r="L51"/>
  <c r="K51"/>
  <c r="L12"/>
  <c r="K12"/>
  <c r="L76"/>
  <c r="K76"/>
  <c r="L46"/>
  <c r="K46"/>
  <c r="M22" l="1"/>
  <c r="M46"/>
  <c r="M75"/>
  <c r="M51"/>
  <c r="M12"/>
  <c r="M76"/>
  <c r="L50"/>
  <c r="K50"/>
  <c r="K96"/>
  <c r="M96" s="1"/>
  <c r="K95"/>
  <c r="M95" s="1"/>
  <c r="L73"/>
  <c r="K73"/>
  <c r="L74"/>
  <c r="K74"/>
  <c r="L72"/>
  <c r="K72"/>
  <c r="K93"/>
  <c r="M93" s="1"/>
  <c r="M50" l="1"/>
  <c r="M73"/>
  <c r="M74"/>
  <c r="M72"/>
  <c r="P24"/>
  <c r="P25"/>
  <c r="K94"/>
  <c r="M94" s="1"/>
  <c r="L11"/>
  <c r="K11"/>
  <c r="L67"/>
  <c r="K67"/>
  <c r="L114"/>
  <c r="K114"/>
  <c r="L48"/>
  <c r="L49"/>
  <c r="M67" l="1"/>
  <c r="M114"/>
  <c r="M11"/>
  <c r="L6" i="2"/>
  <c r="K6" i="3"/>
  <c r="L71" i="6"/>
  <c r="K71"/>
  <c r="L70"/>
  <c r="K70"/>
  <c r="L69"/>
  <c r="K69"/>
  <c r="M69" l="1"/>
  <c r="M70"/>
  <c r="M71"/>
  <c r="L17"/>
  <c r="L16"/>
  <c r="L10"/>
  <c r="L47"/>
  <c r="L45"/>
  <c r="L68"/>
  <c r="L66"/>
  <c r="L65"/>
  <c r="L64"/>
  <c r="L63"/>
  <c r="P18" l="1"/>
  <c r="P23"/>
  <c r="K45"/>
  <c r="M45" s="1"/>
  <c r="K68"/>
  <c r="M68" l="1"/>
  <c r="K92"/>
  <c r="M92" s="1"/>
  <c r="K66"/>
  <c r="K49"/>
  <c r="K85"/>
  <c r="M85" s="1"/>
  <c r="K88"/>
  <c r="M88" s="1"/>
  <c r="K91"/>
  <c r="M91" s="1"/>
  <c r="K90"/>
  <c r="M90" s="1"/>
  <c r="M66" l="1"/>
  <c r="M49"/>
  <c r="K87"/>
  <c r="M87" s="1"/>
  <c r="K89"/>
  <c r="M89" s="1"/>
  <c r="K16"/>
  <c r="K65"/>
  <c r="K17"/>
  <c r="K63"/>
  <c r="K86"/>
  <c r="M86" s="1"/>
  <c r="M17" l="1"/>
  <c r="M16"/>
  <c r="M65"/>
  <c r="M63"/>
  <c r="K48"/>
  <c r="P19"/>
  <c r="K10"/>
  <c r="M10" l="1"/>
  <c r="M48"/>
  <c r="K47"/>
  <c r="M47" s="1"/>
  <c r="K64"/>
  <c r="M64" l="1"/>
  <c r="D7" i="5"/>
  <c r="M7" i="6"/>
  <c r="P15" l="1"/>
  <c r="P13" l="1"/>
  <c r="K311" l="1"/>
  <c r="L311" s="1"/>
  <c r="K308" l="1"/>
  <c r="L308" s="1"/>
  <c r="K312" l="1"/>
  <c r="L312" s="1"/>
  <c r="K307"/>
  <c r="L307" s="1"/>
  <c r="K306"/>
  <c r="L306" s="1"/>
  <c r="K304"/>
  <c r="L304" s="1"/>
  <c r="H302"/>
  <c r="K302" s="1"/>
  <c r="L302" s="1"/>
  <c r="K301"/>
  <c r="L301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F270"/>
  <c r="K270" s="1"/>
  <c r="L270" s="1"/>
  <c r="K269"/>
  <c r="L269" s="1"/>
  <c r="K268"/>
  <c r="L268" s="1"/>
  <c r="K267"/>
  <c r="L267" s="1"/>
  <c r="K266"/>
  <c r="L266" s="1"/>
  <c r="K265"/>
  <c r="L265" s="1"/>
  <c r="F264"/>
  <c r="K264" s="1"/>
  <c r="L264" s="1"/>
  <c r="F263"/>
  <c r="K263" s="1"/>
  <c r="L263" s="1"/>
  <c r="K262"/>
  <c r="L262" s="1"/>
  <c r="F261"/>
  <c r="K261" s="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5"/>
  <c r="L245" s="1"/>
  <c r="K243"/>
  <c r="L243" s="1"/>
  <c r="K242"/>
  <c r="L242" s="1"/>
  <c r="F241"/>
  <c r="K241" s="1"/>
  <c r="L241" s="1"/>
  <c r="K240"/>
  <c r="L240" s="1"/>
  <c r="K237"/>
  <c r="L237" s="1"/>
  <c r="K236"/>
  <c r="L236" s="1"/>
  <c r="K235"/>
  <c r="L235" s="1"/>
  <c r="K232"/>
  <c r="L232" s="1"/>
  <c r="K231"/>
  <c r="L231" s="1"/>
  <c r="K230"/>
  <c r="L230" s="1"/>
  <c r="K229"/>
  <c r="L229" s="1"/>
  <c r="K228"/>
  <c r="L228" s="1"/>
  <c r="K227"/>
  <c r="L227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5"/>
  <c r="L215" s="1"/>
  <c r="K213"/>
  <c r="L213" s="1"/>
  <c r="K211"/>
  <c r="L211" s="1"/>
  <c r="K209"/>
  <c r="L209" s="1"/>
  <c r="K208"/>
  <c r="L208" s="1"/>
  <c r="K207"/>
  <c r="L207" s="1"/>
  <c r="K205"/>
  <c r="L205" s="1"/>
  <c r="K204"/>
  <c r="L204" s="1"/>
  <c r="K203"/>
  <c r="L203" s="1"/>
  <c r="K202"/>
  <c r="K201"/>
  <c r="L201" s="1"/>
  <c r="K200"/>
  <c r="L200" s="1"/>
  <c r="K198"/>
  <c r="L198" s="1"/>
  <c r="K197"/>
  <c r="L197" s="1"/>
  <c r="K196"/>
  <c r="L196" s="1"/>
  <c r="K195"/>
  <c r="L195" s="1"/>
  <c r="K194"/>
  <c r="L194" s="1"/>
  <c r="F193"/>
  <c r="K193" s="1"/>
  <c r="L193" s="1"/>
  <c r="H192"/>
  <c r="K192" s="1"/>
  <c r="L192" s="1"/>
  <c r="K189"/>
  <c r="L189" s="1"/>
  <c r="K188"/>
  <c r="L188" s="1"/>
  <c r="K187"/>
  <c r="L187" s="1"/>
  <c r="K186"/>
  <c r="L186" s="1"/>
  <c r="K185"/>
  <c r="L185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H158"/>
  <c r="K158" s="1"/>
  <c r="L158" s="1"/>
  <c r="F157"/>
  <c r="K157" s="1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6" i="4"/>
</calcChain>
</file>

<file path=xl/sharedStrings.xml><?xml version="1.0" encoding="utf-8"?>
<sst xmlns="http://schemas.openxmlformats.org/spreadsheetml/2006/main" count="3434" uniqueCount="1285">
  <si>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</si>
  <si>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</si>
  <si>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</si>
  <si>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</si>
  <si>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</si>
  <si>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</si>
  <si>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</si>
  <si>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</si>
  <si>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</si>
  <si>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</si>
  <si>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</si>
  <si>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</si>
  <si>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</si>
  <si>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</si>
  <si>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</si>
  <si>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</si>
  <si>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</si>
  <si>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</si>
  <si>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</si>
  <si>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</si>
  <si>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</si>
  <si>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</si>
  <si>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</si>
  <si>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</si>
  <si>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</si>
  <si>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</si>
  <si>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</si>
  <si>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</si>
  <si>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</si>
  <si>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</si>
  <si>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</si>
  <si>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</si>
  <si>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</si>
  <si>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</si>
  <si>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</si>
  <si>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</si>
  <si>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</si>
  <si>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</si>
  <si>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</si>
  <si>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</si>
  <si>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</si>
  <si>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</si>
  <si>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</si>
  <si>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</si>
  <si>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</si>
  <si>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</si>
  <si>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</si>
  <si>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</si>
  <si>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</si>
  <si>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</si>
  <si>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</si>
  <si>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</si>
  <si>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</si>
  <si>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</si>
  <si>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</si>
  <si>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</si>
  <si>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</si>
  <si>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</si>
  <si>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</si>
  <si>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</si>
  <si>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</si>
  <si>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</si>
  <si>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</si>
  <si>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</si>
  <si>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</si>
  <si>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</si>
  <si>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</si>
  <si>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</si>
  <si>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</si>
  <si>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</si>
  <si>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</si>
  <si>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</si>
  <si>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</si>
  <si>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</si>
  <si>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</si>
  <si>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</si>
  <si>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</si>
  <si>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</si>
  <si>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</si>
  <si>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</si>
  <si>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</si>
  <si>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</si>
  <si>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</si>
  <si>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</si>
  <si>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</si>
  <si>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</si>
  <si>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</si>
  <si>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</si>
  <si>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</si>
  <si>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</si>
  <si>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</si>
  <si>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</si>
  <si>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</si>
  <si>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</si>
  <si>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</si>
  <si>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</si>
  <si>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</si>
  <si>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</si>
  <si>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</si>
  <si>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</si>
  <si>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</si>
  <si>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</si>
  <si>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</si>
  <si>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</si>
  <si>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</si>
  <si>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</si>
  <si>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</si>
  <si>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</si>
  <si>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</si>
  <si>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</si>
  <si>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</si>
  <si>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</si>
  <si>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</si>
  <si>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</si>
  <si>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</si>
  <si>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</si>
  <si>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</si>
  <si>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</si>
  <si>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</si>
  <si>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</si>
  <si>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</si>
  <si>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</si>
  <si>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</si>
  <si>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</si>
  <si>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</si>
  <si>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</si>
  <si>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</si>
  <si>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</si>
  <si>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</si>
  <si>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</si>
  <si>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</si>
  <si>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</si>
  <si>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</si>
  <si>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</si>
  <si>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</si>
  <si>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</si>
  <si>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</si>
  <si>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</si>
  <si>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</si>
  <si>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</si>
  <si>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</si>
  <si>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</si>
  <si>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</si>
  <si>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</si>
  <si>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</si>
  <si>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</si>
  <si>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</si>
  <si>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</si>
  <si>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</si>
  <si>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</si>
  <si>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</si>
  <si>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</si>
  <si>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</si>
  <si>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</si>
  <si>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</si>
  <si>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</si>
  <si>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</si>
  <si>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</si>
  <si>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</si>
  <si>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</si>
  <si>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</si>
  <si>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</si>
  <si>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</si>
  <si>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</si>
  <si>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</si>
  <si>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</si>
  <si>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</si>
  <si>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</si>
  <si>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</si>
  <si>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</si>
  <si>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</si>
  <si>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</si>
  <si>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</si>
  <si>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</si>
  <si>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</si>
  <si>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</si>
  <si>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</si>
  <si>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</si>
  <si>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</si>
  <si>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</si>
  <si>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</si>
  <si>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</si>
  <si>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</si>
  <si>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</si>
  <si>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</si>
  <si>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</si>
  <si>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</si>
  <si>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</si>
  <si>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</si>
  <si>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</si>
  <si>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</si>
  <si>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</si>
  <si>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</si>
  <si>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</si>
  <si>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</si>
  <si>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</si>
  <si>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</si>
  <si>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</si>
  <si>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</si>
  <si>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</si>
  <si>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</si>
  <si>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</si>
  <si>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</si>
  <si>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</si>
  <si>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</si>
  <si>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</si>
  <si>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</si>
  <si>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</si>
  <si>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</si>
  <si>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</si>
  <si>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</si>
  <si>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</si>
  <si>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</si>
  <si>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</si>
  <si>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</si>
  <si>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</si>
  <si>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</si>
  <si>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</si>
  <si>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</si>
  <si>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</si>
  <si>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</si>
  <si>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</si>
  <si>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</si>
  <si>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</si>
  <si>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</si>
  <si>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</si>
  <si>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</si>
  <si>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</si>
  <si>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</si>
  <si>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</si>
  <si>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</si>
  <si>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</si>
  <si>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</si>
  <si>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</si>
  <si>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</si>
  <si>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</si>
  <si>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</si>
  <si>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</si>
  <si>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</si>
  <si>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</si>
  <si>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</si>
  <si>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</si>
  <si>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</si>
  <si>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</si>
  <si>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</si>
  <si>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</si>
  <si>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</si>
  <si>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</si>
  <si>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</si>
  <si>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</si>
  <si>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</si>
  <si>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</si>
  <si>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</si>
  <si>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</si>
  <si>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</si>
  <si>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</si>
  <si>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</si>
  <si>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</si>
  <si>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</si>
  <si>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</si>
  <si>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</si>
  <si>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</si>
  <si>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</si>
  <si>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</si>
  <si>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</si>
  <si>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</si>
  <si>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</si>
  <si>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</si>
  <si>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</si>
  <si>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</si>
  <si>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</si>
  <si>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</si>
  <si>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</si>
  <si>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</si>
  <si>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</si>
  <si>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</si>
  <si>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</si>
  <si>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</si>
  <si>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</si>
  <si>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</si>
  <si>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</si>
  <si>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</si>
  <si>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</si>
  <si>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</si>
  <si>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</si>
  <si>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</si>
  <si>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</si>
  <si>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</si>
  <si>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</si>
  <si>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</si>
  <si>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</si>
  <si>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</si>
  <si>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</si>
  <si>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</si>
  <si>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</si>
  <si>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</si>
  <si>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</si>
  <si>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</si>
  <si>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</si>
  <si>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</si>
  <si>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</si>
  <si>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</si>
  <si>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</si>
  <si>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</si>
  <si>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</si>
  <si>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</si>
  <si>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</si>
  <si>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</si>
  <si>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</si>
  <si>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</si>
  <si>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</si>
  <si>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</si>
  <si>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</si>
  <si>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</si>
  <si>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</si>
  <si>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</si>
  <si>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</si>
  <si>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</si>
  <si>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</si>
  <si>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</si>
  <si>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</si>
  <si>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</si>
  <si>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</si>
  <si>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</si>
  <si>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</si>
  <si>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</si>
  <si>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</si>
  <si>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</si>
  <si>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</si>
  <si>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</si>
  <si>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</si>
  <si>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</si>
  <si>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</si>
  <si>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</si>
  <si>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</si>
  <si>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</si>
  <si>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</si>
  <si>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</si>
  <si>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</si>
  <si>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</si>
  <si>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</si>
  <si>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</si>
  <si>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</si>
  <si>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</si>
  <si>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</si>
  <si>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</si>
  <si>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</si>
  <si>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</si>
  <si>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</si>
  <si>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</si>
  <si>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</si>
  <si>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</si>
  <si>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</si>
  <si>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</si>
  <si>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</si>
  <si>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</si>
  <si>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</si>
  <si>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</si>
  <si>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</si>
  <si>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</si>
  <si>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</si>
  <si>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</si>
  <si>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</si>
  <si>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</si>
  <si>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</si>
  <si>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</si>
  <si>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</si>
  <si>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</si>
  <si>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</si>
  <si>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</si>
  <si>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</si>
  <si>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</si>
  <si>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</si>
  <si>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</si>
  <si>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</si>
  <si>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</si>
  <si>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</si>
  <si>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</si>
  <si>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</si>
  <si>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</si>
  <si>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</si>
  <si>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</si>
  <si>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</si>
  <si>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</si>
  <si>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</si>
  <si>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</si>
  <si>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</si>
  <si>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</si>
  <si>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</si>
  <si>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</si>
  <si>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</si>
  <si>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</si>
  <si>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</si>
  <si>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</si>
  <si>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</si>
  <si>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</si>
  <si>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</si>
  <si>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</si>
  <si>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</si>
  <si>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</si>
  <si>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</si>
  <si>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</si>
  <si>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</si>
  <si>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</si>
  <si>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</si>
  <si>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</si>
  <si>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</si>
  <si>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</si>
  <si>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</si>
  <si>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</si>
  <si>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</si>
  <si>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</si>
  <si>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</si>
  <si>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</si>
  <si>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</si>
  <si>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</si>
  <si>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</si>
  <si>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</si>
  <si>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</si>
  <si>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</si>
  <si>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</si>
  <si>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</si>
  <si>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</si>
  <si>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</si>
  <si>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</si>
  <si>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</si>
  <si>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</si>
  <si>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</si>
  <si>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</si>
  <si>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</si>
  <si>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</si>
  <si>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</si>
  <si>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</si>
  <si>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</si>
  <si>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</si>
  <si>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</si>
  <si>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</si>
  <si>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</si>
  <si>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</si>
  <si>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</si>
  <si>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</si>
  <si>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</si>
  <si>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</si>
  <si>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</si>
  <si>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</si>
  <si>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</si>
  <si>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</si>
  <si>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</si>
  <si>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</si>
  <si>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</si>
  <si>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</si>
  <si>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</si>
  <si>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</si>
  <si>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</si>
  <si>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</si>
  <si>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</si>
  <si>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</si>
  <si>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</si>
  <si>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</si>
  <si>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</si>
  <si>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</si>
  <si>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</si>
  <si>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</si>
  <si>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</si>
  <si>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</si>
  <si>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</si>
  <si>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</si>
  <si>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</si>
  <si>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</si>
  <si>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</si>
  <si>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</si>
  <si>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</si>
  <si>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</si>
  <si>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</si>
  <si>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</si>
  <si>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</si>
  <si>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</si>
  <si>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</si>
  <si>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</si>
  <si>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</si>
  <si>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</si>
  <si>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</si>
  <si>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</si>
  <si>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</si>
  <si>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</si>
  <si>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</si>
  <si>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</si>
  <si>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</si>
  <si>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</si>
  <si>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</si>
  <si>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</si>
  <si>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</si>
  <si>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</si>
  <si>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</si>
  <si>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</si>
  <si>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</si>
  <si>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</si>
  <si>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</si>
  <si>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</si>
  <si>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</si>
  <si>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</si>
  <si>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</si>
  <si>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</si>
  <si>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</si>
  <si>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</si>
  <si>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</si>
  <si>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</si>
  <si>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</si>
  <si>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</si>
  <si>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</si>
  <si>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</si>
  <si>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</si>
  <si>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</si>
  <si>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</si>
  <si>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</si>
  <si>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</si>
  <si>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</si>
  <si>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</si>
  <si>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</si>
  <si>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</si>
  <si>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</si>
  <si>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</si>
  <si>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</si>
  <si>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</si>
  <si>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</si>
  <si>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</si>
  <si>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</si>
  <si>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</si>
  <si>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</si>
  <si>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</si>
  <si>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</si>
  <si>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</si>
  <si>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</si>
  <si>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</si>
  <si>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</si>
  <si>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</si>
  <si>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</si>
  <si>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</si>
  <si>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</si>
  <si>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</si>
  <si>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</si>
  <si>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</si>
  <si>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</si>
  <si>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</si>
  <si>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</si>
  <si>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</si>
  <si>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</si>
  <si>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</si>
  <si>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</si>
  <si>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</si>
  <si>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</si>
  <si>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</si>
  <si>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</si>
  <si>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</si>
  <si>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</si>
  <si>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</si>
  <si>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</si>
  <si>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</si>
  <si>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</si>
  <si>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</si>
  <si>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</si>
  <si>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</si>
  <si>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</si>
  <si>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</si>
  <si>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</si>
  <si>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</si>
  <si>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</si>
  <si>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</si>
  <si>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</si>
  <si>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</si>
  <si>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</si>
  <si>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</si>
  <si>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</si>
  <si>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</si>
  <si>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</si>
  <si>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</si>
  <si>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</si>
  <si>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</si>
  <si>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</si>
  <si>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</si>
  <si>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</si>
  <si>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</si>
  <si>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</si>
  <si>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</si>
  <si>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</si>
  <si>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</si>
  <si>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</si>
  <si>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</si>
  <si>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</si>
  <si>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</si>
  <si>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</si>
  <si>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</si>
  <si>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</si>
  <si>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</si>
  <si>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</si>
  <si>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</si>
  <si>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</si>
  <si>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</si>
  <si>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</si>
  <si>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</si>
  <si>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</si>
  <si>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</si>
  <si>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</si>
  <si>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</si>
  <si>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</si>
  <si>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</si>
  <si>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</si>
  <si>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</si>
  <si>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</si>
  <si>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</si>
  <si>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</si>
  <si>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</si>
  <si>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</si>
  <si>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</si>
  <si>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</si>
  <si>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</si>
  <si>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</si>
  <si>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</si>
  <si>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</si>
  <si>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</si>
  <si>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</si>
  <si>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AMBIKCO</t>
  </si>
  <si>
    <t>1420-1620</t>
  </si>
  <si>
    <t>2000-2300</t>
  </si>
  <si>
    <t>95-100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</si>
  <si>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</si>
  <si>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</si>
  <si>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</si>
  <si>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</si>
  <si>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</si>
  <si>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</si>
  <si>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</si>
  <si>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</si>
  <si>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</si>
  <si>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</si>
  <si>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</si>
  <si>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</si>
  <si>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</si>
  <si>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</si>
  <si>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</si>
  <si>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</si>
  <si>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</si>
  <si>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</si>
  <si>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</si>
  <si>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</si>
  <si>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</si>
  <si>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</si>
  <si>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</si>
  <si>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</si>
  <si>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</si>
  <si>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</si>
  <si>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</si>
  <si>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</si>
  <si>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</si>
  <si>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</si>
  <si>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</si>
  <si>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</si>
  <si>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</si>
  <si>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</si>
  <si>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</si>
  <si>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</si>
  <si>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</si>
  <si>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</si>
  <si>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</si>
  <si>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</si>
  <si>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</si>
  <si>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</si>
  <si>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</si>
  <si>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</si>
  <si>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</si>
  <si>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</si>
  <si>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</si>
  <si>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</si>
  <si>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</si>
  <si>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</si>
  <si>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</si>
  <si>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</si>
  <si>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</si>
  <si>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</si>
  <si>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</si>
  <si>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</si>
  <si>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</si>
  <si>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</si>
  <si>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</si>
  <si>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</si>
  <si>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</si>
  <si>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</si>
  <si>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</si>
  <si>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</si>
  <si>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</si>
  <si>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</si>
  <si>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</si>
  <si>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</si>
  <si>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</si>
  <si>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</si>
  <si>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</si>
  <si>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</si>
  <si>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</si>
  <si>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</si>
  <si>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</si>
  <si>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</si>
  <si>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</si>
  <si>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</si>
  <si>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</si>
  <si>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</si>
  <si>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</si>
  <si>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</si>
  <si>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</si>
  <si>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</si>
  <si>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</si>
  <si>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</si>
  <si>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</si>
  <si>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</si>
  <si>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</si>
  <si>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</si>
  <si>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</si>
  <si>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</si>
  <si>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</si>
  <si>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</si>
  <si>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</si>
  <si>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</si>
  <si>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</si>
  <si>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</si>
  <si>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</si>
  <si>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</si>
  <si>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</si>
  <si>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</si>
  <si>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</si>
  <si>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</si>
  <si>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</si>
  <si>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</si>
  <si>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</si>
  <si>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</si>
  <si>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</si>
  <si>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</si>
  <si>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</si>
  <si>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</si>
  <si>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</si>
  <si>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</si>
  <si>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</si>
  <si>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</si>
  <si>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</si>
  <si>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</si>
  <si>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</si>
  <si>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</si>
  <si>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</si>
  <si>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</si>
  <si>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</si>
  <si>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</si>
  <si>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</si>
  <si>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</si>
  <si>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</si>
  <si>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</si>
  <si>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</si>
  <si>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</si>
  <si>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</si>
  <si>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</si>
  <si>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</si>
  <si>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</si>
  <si>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</si>
  <si>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</si>
  <si>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</si>
  <si>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</si>
  <si>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</si>
  <si>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</si>
  <si>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</si>
  <si>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</si>
  <si>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</si>
  <si>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</si>
  <si>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</si>
  <si>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</si>
  <si>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</si>
  <si>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</si>
  <si>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</si>
  <si>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</si>
  <si>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</si>
  <si>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</si>
  <si>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</si>
  <si>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</si>
  <si>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</si>
  <si>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</si>
  <si>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</si>
  <si>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</si>
  <si>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</si>
  <si>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</si>
  <si>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</si>
  <si>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</si>
  <si>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</si>
  <si>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</si>
  <si>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</si>
  <si>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</si>
  <si>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</si>
  <si>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</si>
  <si>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</si>
  <si>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</si>
  <si>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</si>
  <si>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</si>
  <si>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</si>
  <si>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</si>
  <si>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</si>
  <si>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</si>
  <si>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</si>
  <si>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</si>
  <si>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</si>
  <si>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</si>
  <si>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</si>
  <si>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</si>
  <si>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</si>
  <si>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</si>
  <si>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</si>
  <si>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</si>
  <si>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</si>
  <si>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</si>
  <si>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</si>
  <si>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</si>
  <si>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</si>
  <si>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</si>
  <si>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</si>
  <si>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</si>
  <si>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</si>
  <si>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</si>
  <si>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</si>
  <si>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</si>
  <si>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</si>
  <si>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</si>
  <si>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</si>
  <si>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</si>
  <si>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</si>
  <si>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</si>
  <si>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</si>
  <si>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</si>
  <si>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</si>
  <si>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</si>
  <si>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</si>
  <si>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</si>
  <si>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</si>
  <si>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</si>
  <si>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</si>
  <si>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</si>
  <si>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</si>
  <si>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</si>
  <si>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</si>
  <si>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</si>
  <si>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</si>
  <si>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</si>
  <si>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</si>
  <si>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</si>
  <si>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</si>
  <si>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</si>
  <si>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</si>
  <si>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3600-3660</t>
  </si>
  <si>
    <t>GRAVITA</t>
  </si>
  <si>
    <t>3290-3330</t>
  </si>
  <si>
    <t>Re-initiated $</t>
  </si>
  <si>
    <t>7400-7600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</si>
  <si>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</si>
  <si>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</si>
  <si>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</si>
  <si>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</si>
  <si>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</si>
  <si>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</si>
  <si>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</si>
  <si>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</si>
  <si>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</si>
  <si>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</si>
  <si>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</si>
  <si>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</si>
  <si>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</si>
  <si>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</si>
  <si>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</si>
  <si>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</si>
  <si>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</si>
  <si>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</si>
  <si>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</si>
  <si>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</si>
  <si>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</si>
  <si>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</si>
  <si>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300-320</t>
  </si>
  <si>
    <t>80-100</t>
  </si>
  <si>
    <t>1580-1640</t>
  </si>
  <si>
    <t>30-35</t>
  </si>
  <si>
    <t>2400-2500</t>
  </si>
  <si>
    <t>1800-1900</t>
  </si>
  <si>
    <t>1595-1655</t>
  </si>
  <si>
    <t>2300-2325</t>
  </si>
  <si>
    <t>118-122</t>
  </si>
  <si>
    <t>MINDACORP</t>
  </si>
  <si>
    <t>MANKIND</t>
  </si>
  <si>
    <t>Profit of Rs.9.5/-</t>
  </si>
  <si>
    <t>HRTI PRIVATE LIMITED</t>
  </si>
  <si>
    <t>29</t>
  </si>
  <si>
    <t>564-594</t>
  </si>
  <si>
    <t>640-660</t>
  </si>
  <si>
    <t>195-205</t>
  </si>
  <si>
    <t>140-142</t>
  </si>
  <si>
    <t>Profit of Rs.75/-</t>
  </si>
  <si>
    <t>NSE</t>
  </si>
  <si>
    <t>350-370</t>
  </si>
  <si>
    <t>191-197</t>
  </si>
  <si>
    <t>215-225</t>
  </si>
  <si>
    <t>121-134</t>
  </si>
  <si>
    <t>145-150</t>
  </si>
  <si>
    <t>190-200</t>
  </si>
  <si>
    <t xml:space="preserve">MARUTI </t>
  </si>
  <si>
    <t>10100-10300</t>
  </si>
  <si>
    <t xml:space="preserve">VINATIORGA </t>
  </si>
  <si>
    <t>1880-1920</t>
  </si>
  <si>
    <t>TORNTPHARM AUG FUT</t>
  </si>
  <si>
    <t>2050-2070</t>
  </si>
  <si>
    <t>INDUSTOWER AUG FUT</t>
  </si>
  <si>
    <t>180-182</t>
  </si>
  <si>
    <t>RELIANCE AUG FUT</t>
  </si>
  <si>
    <t>2600-2640</t>
  </si>
  <si>
    <t>J</t>
  </si>
  <si>
    <t>HDFCBANK 1700 CE 31-AUG</t>
  </si>
  <si>
    <t>FINNIFTY 20400 CE 01-AUG</t>
  </si>
  <si>
    <t>60-80</t>
  </si>
  <si>
    <t>3400-3500</t>
  </si>
  <si>
    <t>475-485</t>
  </si>
  <si>
    <t>Profit of Rs.0.75/-</t>
  </si>
  <si>
    <t>SBIN 660 CE 31-AUG</t>
  </si>
  <si>
    <t>RELIANCE 2540 CE 31-AUG</t>
  </si>
  <si>
    <t>10-12</t>
  </si>
  <si>
    <t>Profit of Rs.350/-</t>
  </si>
  <si>
    <t>Loss of Rs.23/-</t>
  </si>
  <si>
    <t>Profit of Rs.19.5/-</t>
  </si>
  <si>
    <t>Loss of Rs.25.5/-</t>
  </si>
  <si>
    <t>Loss of Rs.50/-</t>
  </si>
  <si>
    <t>Loss of Rs.8/-</t>
  </si>
  <si>
    <t xml:space="preserve">NIFTY 19500 CE 3-AUG </t>
  </si>
  <si>
    <t>90-110</t>
  </si>
  <si>
    <t>50</t>
  </si>
  <si>
    <t>4.85</t>
  </si>
  <si>
    <t>Loss of Rs.2.05/-</t>
  </si>
  <si>
    <t>MULTIPLIER SHARE &amp; STOCK ADVISORS PRIVATE LIMITED</t>
  </si>
  <si>
    <t>Retail Research Technical Calls &amp; Fundamental Performance Report for the month of August-2023</t>
  </si>
  <si>
    <t>FINNIFTY 20050 CE 08-AUG</t>
  </si>
  <si>
    <t>170-200</t>
  </si>
  <si>
    <t>117.5</t>
  </si>
  <si>
    <t>Profit of Rs.20/-</t>
  </si>
  <si>
    <t>NIFTY 19450 CE 3-AUG</t>
  </si>
  <si>
    <t>GRANULES AUG FUT</t>
  </si>
  <si>
    <t>150-180</t>
  </si>
  <si>
    <t>70-100</t>
  </si>
  <si>
    <t>327-329</t>
  </si>
  <si>
    <t>102.5</t>
  </si>
  <si>
    <t>Loss of Rs.47.5/-</t>
  </si>
  <si>
    <t>48</t>
  </si>
  <si>
    <t>Loss of Rs.19/-</t>
  </si>
  <si>
    <t>17</t>
  </si>
  <si>
    <t>Loss of Rs.7/-</t>
  </si>
  <si>
    <t>Profit of Rs.1.5/-</t>
  </si>
  <si>
    <t>31</t>
  </si>
  <si>
    <t>Loss of Rs.31/-</t>
  </si>
  <si>
    <t>640-650</t>
  </si>
  <si>
    <t>Buy&lt;&gt;</t>
  </si>
  <si>
    <t>Loss of Rs.14/-</t>
  </si>
  <si>
    <t>COLPAL AUG FUT</t>
  </si>
  <si>
    <t>2095-2105</t>
  </si>
  <si>
    <t>AMBUJACEM AUG FUT</t>
  </si>
  <si>
    <t>480-485</t>
  </si>
  <si>
    <t>Profit of Rs.4.5/-</t>
  </si>
  <si>
    <t>327-330</t>
  </si>
  <si>
    <t>1805-1855</t>
  </si>
  <si>
    <t>2000-2050</t>
  </si>
  <si>
    <t>RKFORGE</t>
  </si>
  <si>
    <t>560-570</t>
  </si>
  <si>
    <t>381-399</t>
  </si>
  <si>
    <t>440-460</t>
  </si>
  <si>
    <t>Profit of Rs.3.75/-</t>
  </si>
  <si>
    <t>Profit of Rs.5.5/-</t>
  </si>
  <si>
    <t>CONCOR AUG FUT</t>
  </si>
  <si>
    <t>700-710</t>
  </si>
  <si>
    <t>Profit of Rs.8/-</t>
  </si>
  <si>
    <t>1000-1025</t>
  </si>
  <si>
    <t>1100-1150</t>
  </si>
  <si>
    <t>JUBLFOOD AUG FUT</t>
  </si>
  <si>
    <t>520-525</t>
  </si>
  <si>
    <t>DRREDDY 5750 CE AUG</t>
  </si>
  <si>
    <t>160-180</t>
  </si>
  <si>
    <t>FINNIFTY 20100 PE 08-AUG</t>
  </si>
  <si>
    <t>30-45</t>
  </si>
  <si>
    <t>12</t>
  </si>
  <si>
    <t>Profit of Rs.10.5/-</t>
  </si>
  <si>
    <t>LTTS AUG FUT</t>
  </si>
  <si>
    <t>4350-4400</t>
  </si>
  <si>
    <t>GGENG</t>
  </si>
  <si>
    <t>SBLI</t>
  </si>
  <si>
    <t>Loss of Rs.37.5/-</t>
  </si>
  <si>
    <t>106.5</t>
  </si>
  <si>
    <t>Profit of Rs.23.5/-</t>
  </si>
  <si>
    <t>507</t>
  </si>
  <si>
    <t>Loss of Rs.10/-</t>
  </si>
  <si>
    <t>900-950</t>
  </si>
  <si>
    <t>MARUTI 9600 CE AUG</t>
  </si>
  <si>
    <t>200-240</t>
  </si>
  <si>
    <t>ABB AUG FUT</t>
  </si>
  <si>
    <t>4600-4640</t>
  </si>
  <si>
    <t>RELIANCE 2520 CE AUG</t>
  </si>
  <si>
    <t>65-75</t>
  </si>
  <si>
    <t>Profit of Rs.37.5/-</t>
  </si>
  <si>
    <t>Profit of Rs.40.5/-</t>
  </si>
  <si>
    <t xml:space="preserve">MANAPPURAM </t>
  </si>
  <si>
    <t>152-158</t>
  </si>
  <si>
    <t>146</t>
  </si>
  <si>
    <t>44</t>
  </si>
  <si>
    <t>Profit of Rs.7/-</t>
  </si>
  <si>
    <t>ABBOTINDIA AUG FUT</t>
  </si>
  <si>
    <t>24500-24700</t>
  </si>
  <si>
    <t>4320-4350</t>
  </si>
  <si>
    <t>Profit of Rs.2.5/-</t>
  </si>
  <si>
    <t>SAWARNBHUMI VANIJYA PRIVATE LIMITED</t>
  </si>
  <si>
    <t>Loss of Rs.28/-</t>
  </si>
  <si>
    <t>Profit of Rs.80/-</t>
  </si>
  <si>
    <t>Profit of Rs.5/-</t>
  </si>
  <si>
    <t>180-190</t>
  </si>
  <si>
    <t>PERSISTENT 5000 CE AUG</t>
  </si>
  <si>
    <t>140-160</t>
  </si>
  <si>
    <t>106</t>
  </si>
  <si>
    <t>Profit of Rs.19/-</t>
  </si>
  <si>
    <t>Profit of Rs.205/-</t>
  </si>
  <si>
    <t>FINNIFTY 19850 CE 14-AUG</t>
  </si>
  <si>
    <t>59</t>
  </si>
  <si>
    <t>120-150</t>
  </si>
  <si>
    <t>Loss of Rs.170/-</t>
  </si>
  <si>
    <t>GOPAIST</t>
  </si>
  <si>
    <t>TARA HARSHADBHAI GOHIL</t>
  </si>
  <si>
    <t>PRAKASHSTL</t>
  </si>
  <si>
    <t>Prakash Steelage Ltd</t>
  </si>
  <si>
    <t xml:space="preserve">SIEMENS </t>
  </si>
  <si>
    <t>3620-3640</t>
  </si>
  <si>
    <t>3750-3800</t>
  </si>
  <si>
    <t>4250-4300</t>
  </si>
  <si>
    <t xml:space="preserve">TATAPOWER </t>
  </si>
  <si>
    <t>COFORGE 5350 CE 31-AUG</t>
  </si>
  <si>
    <t>126-132</t>
  </si>
  <si>
    <t>FINNIFTY 19600 CE 14-AUG</t>
  </si>
  <si>
    <t>50-70</t>
  </si>
  <si>
    <t>22.5</t>
  </si>
  <si>
    <t>Profit of Rs.18.5/-</t>
  </si>
  <si>
    <t>FINNIFTY 19700 CE 14-AUG</t>
  </si>
  <si>
    <t>FINNIFTY 19650 PE 14-AUG</t>
  </si>
  <si>
    <t>6</t>
  </si>
  <si>
    <t>Loss of Rs.19.5/-</t>
  </si>
  <si>
    <t>BPCL 365 CE 31-AUG</t>
  </si>
  <si>
    <t>GUJGASLTD AUG FUT</t>
  </si>
  <si>
    <t>451-452</t>
  </si>
  <si>
    <t>465-475</t>
  </si>
  <si>
    <t>JAMSHRI</t>
  </si>
  <si>
    <t>MOTHER INDIA SECURITIES PVT LTD</t>
  </si>
  <si>
    <t>NCLRESE</t>
  </si>
  <si>
    <t>VIBRANT SECURITIES PRIVATE LIMITED</t>
  </si>
  <si>
    <t>Garden Reach Ship</t>
  </si>
  <si>
    <t>HI GROWTH CORPORATE SERVICES PVT LTD</t>
  </si>
  <si>
    <t>TEXMOPIPES</t>
  </si>
  <si>
    <t>Texmo Pipe &amp; Products Ltd</t>
  </si>
  <si>
    <t>TFCILTD</t>
  </si>
  <si>
    <t>Tourism Finance Corp</t>
  </si>
  <si>
    <t>CRONY VYAPAR PVT LTD</t>
  </si>
  <si>
    <t>VIKASLIFE</t>
  </si>
  <si>
    <t>Vikas Lifecare Limited</t>
  </si>
  <si>
    <t>ACHINTYA SECURITIES PRIVATE LIMITED</t>
  </si>
  <si>
    <t>Profit of Rs.48.75/-</t>
  </si>
  <si>
    <t>Accu&lt;&gt;</t>
  </si>
  <si>
    <t>Profit of Rs.7.1/-</t>
  </si>
  <si>
    <t>Loss of Rs.195/-</t>
  </si>
  <si>
    <t>Profit of Rs.109/-</t>
  </si>
  <si>
    <t>08-09</t>
  </si>
  <si>
    <t>4.75</t>
  </si>
  <si>
    <t>96.5</t>
  </si>
  <si>
    <t>Profit of Rs.17.5/-</t>
  </si>
  <si>
    <t>MPHASIS 2400 CE 31-AUG</t>
  </si>
  <si>
    <t>Loss of Rs.9.5/-</t>
  </si>
  <si>
    <t>1150-1200</t>
  </si>
  <si>
    <t>Profit of Rs.52/-</t>
  </si>
  <si>
    <t>DRREDDY 5900 CE 31-AUG</t>
  </si>
  <si>
    <t>95.5</t>
  </si>
  <si>
    <t>Profit of Rs.16.5/-</t>
  </si>
  <si>
    <t>260-280</t>
  </si>
  <si>
    <t>BNL</t>
  </si>
  <si>
    <t>CHOTHANI</t>
  </si>
  <si>
    <t>DHYAANI</t>
  </si>
  <si>
    <t>CHINTAN NAYAN BHAI RAJYAGURU</t>
  </si>
  <si>
    <t>SETU SECURITIES PVT. LTD.</t>
  </si>
  <si>
    <t>PARESH DHIRAJLAL SHAH</t>
  </si>
  <si>
    <t>PREM KUMAR JAIN</t>
  </si>
  <si>
    <t>GAURAV BALI</t>
  </si>
  <si>
    <t>JETMALL</t>
  </si>
  <si>
    <t>RAM KUMAR SHEOKAND</t>
  </si>
  <si>
    <t>SANCODE</t>
  </si>
  <si>
    <t>YUGA STOCKS AND COMMODITIES PRIVATE LIMITED .</t>
  </si>
  <si>
    <t>SALIM KASAMBHAI FULANI</t>
  </si>
  <si>
    <t>KALPANABEN ASHOKBHAI MAHETA</t>
  </si>
  <si>
    <t>KATYAYANI TRADELINK PRIVATE LIMITED</t>
  </si>
  <si>
    <t>SKSE SECURITIES LIMITED CORP CM/TM PROP A/C</t>
  </si>
  <si>
    <t>SCARNOSE</t>
  </si>
  <si>
    <t>SYLPH</t>
  </si>
  <si>
    <t>TILAK</t>
  </si>
  <si>
    <t>BANAS FINANCE LIMITED</t>
  </si>
  <si>
    <t>VISAGAR</t>
  </si>
  <si>
    <t>Cochin Shipyard Limited</t>
  </si>
  <si>
    <t>NK SECURITIES RESEARCH PRIVATE LIMITED</t>
  </si>
  <si>
    <t>AAKRAYA RESEARCH LLP</t>
  </si>
  <si>
    <t>DREDGECORP</t>
  </si>
  <si>
    <t>Dredging Corporation of I</t>
  </si>
  <si>
    <t>KOTARISUG</t>
  </si>
  <si>
    <t>Kothari Sugars And Chemic</t>
  </si>
  <si>
    <t>CITADEL SECURITIES INDIA MARKETS PRIVATE LIMITED</t>
  </si>
  <si>
    <t>RHFL</t>
  </si>
  <si>
    <t>Reliance Home Finance Ltd</t>
  </si>
  <si>
    <t>ALGOQUANT FINANCIALS LLP</t>
  </si>
  <si>
    <t>BRITANNIA 4600 CE 31-AUG</t>
  </si>
  <si>
    <t>43-45</t>
  </si>
  <si>
    <t>80-90</t>
  </si>
  <si>
    <t>1035-1085</t>
  </si>
  <si>
    <t>1180-1220</t>
  </si>
  <si>
    <t>4-4.40</t>
  </si>
  <si>
    <t>7-9</t>
  </si>
  <si>
    <t>LT 2680 CE 31-AUG</t>
  </si>
  <si>
    <t>34-36</t>
  </si>
  <si>
    <t>55-65</t>
  </si>
  <si>
    <t>47</t>
  </si>
  <si>
    <t>ALKOSIGN</t>
  </si>
  <si>
    <t>KSHITIJ RAJENDRA AGARWAL</t>
  </si>
  <si>
    <t>ASARFI</t>
  </si>
  <si>
    <t>PRASHANT PRASHANT SHARMA</t>
  </si>
  <si>
    <t>B B COMMERCIAL LTD</t>
  </si>
  <si>
    <t>BRIDGESE</t>
  </si>
  <si>
    <t>HARSHAD AMRUTLAL PANCHAL</t>
  </si>
  <si>
    <t>POONAM LAMBA</t>
  </si>
  <si>
    <t>CHIRAG JITENDRA PAREKH</t>
  </si>
  <si>
    <t>DBREALTY</t>
  </si>
  <si>
    <t>AUTHUM INVESTMENT AND INFRASTRUCTURE LIMITED</t>
  </si>
  <si>
    <t>ABHAY SHYAMSUNDER</t>
  </si>
  <si>
    <t>ADITYA S CHANDAK</t>
  </si>
  <si>
    <t>AUTHUM INVESTMENT &amp; INFRASTRUCTURE LIMITED</t>
  </si>
  <si>
    <t>SONALI RAMHARI DHERE</t>
  </si>
  <si>
    <t>EASTWEST</t>
  </si>
  <si>
    <t>BRILLIANT INVESTMENT CONSULTANTS PRIVATE LIMTED</t>
  </si>
  <si>
    <t>NISHCHAYA TRADINGS PRIVATE LIMITED</t>
  </si>
  <si>
    <t>SILVERTOSS SHOPPERS PRIVATE LIMITED</t>
  </si>
  <si>
    <t>AG DYNAMIC FUNDS LIMITED</t>
  </si>
  <si>
    <t>EVEXIA</t>
  </si>
  <si>
    <t>PRABHA RAMESHKUMAR GUPTA</t>
  </si>
  <si>
    <t>FLEXFO</t>
  </si>
  <si>
    <t>PRATIBHA NARENDRA SHAH</t>
  </si>
  <si>
    <t>GALAGEX</t>
  </si>
  <si>
    <t>SHASHIKANT NAVALCHAND MEHTA</t>
  </si>
  <si>
    <t>GNRL</t>
  </si>
  <si>
    <t>J V SHAH AND SONS</t>
  </si>
  <si>
    <t>SAMDHYAN COMMODITIES BROKERS PRIVATE LIMITED</t>
  </si>
  <si>
    <t>KAMINI GIRISH MISTRY</t>
  </si>
  <si>
    <t>SANJAY DHAKED</t>
  </si>
  <si>
    <t>KAILASBEN GOPALBHAI PATEL</t>
  </si>
  <si>
    <t>RAJENDRA PARSOTAAMBHAI PATEL</t>
  </si>
  <si>
    <t>HEALTHYLIFE</t>
  </si>
  <si>
    <t>MISTERKAPOORKESHRI</t>
  </si>
  <si>
    <t>WAY2VALUE TRADING PRIVATE LIMITED</t>
  </si>
  <si>
    <t>SHEKHAR SHESHRAO DHENGALE</t>
  </si>
  <si>
    <t>IISL</t>
  </si>
  <si>
    <t>ASHOK KUMAR</t>
  </si>
  <si>
    <t>SONAL SURESHKUMAR BAFNA</t>
  </si>
  <si>
    <t>PRAVIN TILOKCHAND JAIN</t>
  </si>
  <si>
    <t>JANUSCORP</t>
  </si>
  <si>
    <t>SYNEMATIC MEDIA AND CONSULTING PRIVATE LIMITED</t>
  </si>
  <si>
    <t>GANESH CHANDRA BANKA</t>
  </si>
  <si>
    <t>KAPILRAJ</t>
  </si>
  <si>
    <t>DHARMIK BAROT</t>
  </si>
  <si>
    <t>UMESH DHIRENDRAKUMAR SOLANKI</t>
  </si>
  <si>
    <t>VAGHELA YOUGITABEN SHARMESHBHAI</t>
  </si>
  <si>
    <t>NATURAL</t>
  </si>
  <si>
    <t>BIDARAKEREJAYARAMEGOWDASUNITHA</t>
  </si>
  <si>
    <t>NYSSACORP</t>
  </si>
  <si>
    <t>PRITHVI FINMART PRIVATE LIMITED</t>
  </si>
  <si>
    <t>RELHOME</t>
  </si>
  <si>
    <t>CHETAN RASIKLAL SHAH</t>
  </si>
  <si>
    <t>MONEYCREW FINTEC PRIVATE LIMITED</t>
  </si>
  <si>
    <t>NARMADABEN VAGHELA</t>
  </si>
  <si>
    <t>ASHISH PANCHAL</t>
  </si>
  <si>
    <t>RAVI MAHESHBHAI PATEL</t>
  </si>
  <si>
    <t>JINAL PATEL</t>
  </si>
  <si>
    <t>SECURCRED</t>
  </si>
  <si>
    <t>RAHUL BELWALKAR</t>
  </si>
  <si>
    <t>SHANTIGURU</t>
  </si>
  <si>
    <t>ARIHANTH MEHTA</t>
  </si>
  <si>
    <t>SOBME</t>
  </si>
  <si>
    <t>PUNEET RAKESH SINGLA</t>
  </si>
  <si>
    <t>GOURI SHANKAR MATHRAN</t>
  </si>
  <si>
    <t>SWAGTAM</t>
  </si>
  <si>
    <t>NEERAJ AGARWAL</t>
  </si>
  <si>
    <t>BABA BHOOTHNATH NIRMAN PVT LTD</t>
  </si>
  <si>
    <t>SANGHI STEEL UDYOG PRIVATE LIMITED</t>
  </si>
  <si>
    <t>BABABHOOTHNATH TOURS AND TRAVELS PVT LTD</t>
  </si>
  <si>
    <t>ATLAS EVENTS PRIVATE LIMITED</t>
  </si>
  <si>
    <t>HARSH KUMAR</t>
  </si>
  <si>
    <t>LOKESH GUPTA (HUF)</t>
  </si>
  <si>
    <t>JALEES COMMERCIAL LIMITED</t>
  </si>
  <si>
    <t>MANOJ GUPTA</t>
  </si>
  <si>
    <t>ANJU GUPTA</t>
  </si>
  <si>
    <t>UNIVAFOODS</t>
  </si>
  <si>
    <t>LOPA DEVANG SHAH</t>
  </si>
  <si>
    <t>VALIANT</t>
  </si>
  <si>
    <t>INDER MOHAN SOOD</t>
  </si>
  <si>
    <t>NIMIT JAYENDRA SHAH</t>
  </si>
  <si>
    <t>ALMONDZ</t>
  </si>
  <si>
    <t>Almondz Global Securities</t>
  </si>
  <si>
    <t>COPTHALL MAURITIUS INVESTMENT LIMITED</t>
  </si>
  <si>
    <t>BAHETI</t>
  </si>
  <si>
    <t>Baheti Recycling Ind Ltd</t>
  </si>
  <si>
    <t>VINOD SOMANI</t>
  </si>
  <si>
    <t>BFUTILITIE</t>
  </si>
  <si>
    <t>BF Utilities Limited</t>
  </si>
  <si>
    <t>YUGA STOCKS AND COMMODITIES PRIVATE LIMITED  .</t>
  </si>
  <si>
    <t>COFFEEDAY</t>
  </si>
  <si>
    <t>Coffee Day Enterprise Ltd</t>
  </si>
  <si>
    <t>BYTES AND PIXELS FINSOFT LLP .</t>
  </si>
  <si>
    <t>STOCK VERTEX VENTURES</t>
  </si>
  <si>
    <t>D B Realty Limited</t>
  </si>
  <si>
    <t>DIL</t>
  </si>
  <si>
    <t>Debock Industries Limited</t>
  </si>
  <si>
    <t>ESAAR (INDIA) LIMITED</t>
  </si>
  <si>
    <t>DPWIRES</t>
  </si>
  <si>
    <t>D P Wires Limited</t>
  </si>
  <si>
    <t>JAICORPLTD</t>
  </si>
  <si>
    <t>Jai Corp Limited</t>
  </si>
  <si>
    <t>GAGANDEEP CONSULTANCY PRIVATE LIMITED</t>
  </si>
  <si>
    <t>MACPOWER</t>
  </si>
  <si>
    <t>Macpower CNC Machines Ltd</t>
  </si>
  <si>
    <t>URMILADEVI TAPARIA</t>
  </si>
  <si>
    <t>MEGASTAR</t>
  </si>
  <si>
    <t>Megastar Foods Limited</t>
  </si>
  <si>
    <t>CHANAKYA OPPORTUNITIES FUND I</t>
  </si>
  <si>
    <t>NOIDATOLL</t>
  </si>
  <si>
    <t>Noida Toll Bridge Company</t>
  </si>
  <si>
    <t>SETU SECURITIES PVT LTD</t>
  </si>
  <si>
    <t>ORIENTPPR</t>
  </si>
  <si>
    <t>Orient Paper &amp; Ind Ltd</t>
  </si>
  <si>
    <t>PENTAGOLD</t>
  </si>
  <si>
    <t>Penta Gold Limited</t>
  </si>
  <si>
    <t>MOKSH FINVEST &amp; ADVISORS LLP</t>
  </si>
  <si>
    <t>PERFECT</t>
  </si>
  <si>
    <t>Perfect Infraengineer Ltd</t>
  </si>
  <si>
    <t>CHIMANSHU</t>
  </si>
  <si>
    <t>RIIL</t>
  </si>
  <si>
    <t>Reliance Indl Infra Ltd</t>
  </si>
  <si>
    <t>ROTO</t>
  </si>
  <si>
    <t>Roto Pumps Limited</t>
  </si>
  <si>
    <t>SAHANA</t>
  </si>
  <si>
    <t>Sahana System Limited</t>
  </si>
  <si>
    <t>AJAY  SALVI</t>
  </si>
  <si>
    <t>PANKAJKUMAR JAYANTILAL PATEL</t>
  </si>
  <si>
    <t>ARJUN KISHORBHAI BHUT</t>
  </si>
  <si>
    <t>SALZERELEC</t>
  </si>
  <si>
    <t>Salzer Electronics Ltd.</t>
  </si>
  <si>
    <t>SHALU  AGGARWAL</t>
  </si>
  <si>
    <t>SANGANI</t>
  </si>
  <si>
    <t>Sangani Hospitals Limited</t>
  </si>
  <si>
    <t>B.W.TRADERS</t>
  </si>
  <si>
    <t>JAYESH BALDEV PATEL</t>
  </si>
  <si>
    <t>TBZ</t>
  </si>
  <si>
    <t>Trib Bhimji Zaveri Ltd</t>
  </si>
  <si>
    <t>UMANGDAIRY</t>
  </si>
  <si>
    <t>Umang Dairies Limited</t>
  </si>
  <si>
    <t>VIJIT TRADING</t>
  </si>
  <si>
    <t>VINSYS</t>
  </si>
  <si>
    <t>Vinsys IT Services Ind Lt</t>
  </si>
  <si>
    <t>SANDEEP SINGH</t>
  </si>
  <si>
    <t>MANSI SHARE AND STOCK ADVISORS PVT LTD</t>
  </si>
  <si>
    <t>YUDIZ</t>
  </si>
  <si>
    <t>Yudiz Solutions Limited</t>
  </si>
  <si>
    <t>ABHAY SHYAMSUNDER  CHANDAK</t>
  </si>
  <si>
    <t>MASSACHUSETTS INSTITUTE OF TECHNOLOGY</t>
  </si>
  <si>
    <t>KRITI JAIN</t>
  </si>
  <si>
    <t>RIKHAV SECURITIES LIMITED</t>
  </si>
  <si>
    <t>SAKHTISUG</t>
  </si>
  <si>
    <t>Sakthi Sugars Ltd.</t>
  </si>
  <si>
    <t>ASSET RECONSTRUCTION COMPANY INDIA LIMITED</t>
  </si>
  <si>
    <t>SecUR Credentials Limited</t>
  </si>
  <si>
    <t>RAHUL  BELWALKAR</t>
  </si>
  <si>
    <t>PRERNA PRADEEP AGARWAL</t>
  </si>
  <si>
    <t>VORA FINANCIAL SERVICES PVT LTD</t>
  </si>
  <si>
    <t>ABSOLUTE RETURNS SCHEME</t>
  </si>
  <si>
    <t>RAJASTHAN GLOBAL SECURITIES PVT LTD</t>
  </si>
  <si>
    <t>Loss of Rs.17/-</t>
  </si>
  <si>
    <t>220-230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</si>
</sst>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rgb="FF92D050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0" fillId="0" borderId="0" applyFont="0" applyFill="0" applyBorder="0" applyAlignment="0" applyProtection="0"/>
    <xf numFmtId="0" fontId="1" fillId="0" borderId="24"/>
    <xf numFmtId="0" fontId="1" fillId="0" borderId="24"/>
  </cellStyleXfs>
  <cellXfs count="360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2" fontId="37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11" borderId="2" xfId="0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16" fontId="37" fillId="0" borderId="27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0" fillId="0" borderId="31" xfId="1" applyFont="1" applyBorder="1"/>
    <xf numFmtId="0" fontId="14" fillId="0" borderId="0" xfId="0" applyFont="1"/>
    <xf numFmtId="2" fontId="37" fillId="0" borderId="31" xfId="0" applyNumberFormat="1" applyFont="1" applyBorder="1" applyAlignment="1">
      <alignment horizontal="center" vertical="center"/>
    </xf>
    <xf numFmtId="0" fontId="37" fillId="6" borderId="20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0" borderId="31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0" fontId="39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left"/>
    </xf>
    <xf numFmtId="43" fontId="39" fillId="12" borderId="2" xfId="0" applyNumberFormat="1" applyFont="1" applyFill="1" applyBorder="1" applyAlignment="1">
      <alignment horizontal="center" vertical="top"/>
    </xf>
    <xf numFmtId="0" fontId="39" fillId="12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37" fillId="6" borderId="2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36" fillId="13" borderId="31" xfId="0" applyFont="1" applyFill="1" applyBorder="1" applyAlignment="1">
      <alignment horizontal="center" vertical="center"/>
    </xf>
    <xf numFmtId="165" fontId="36" fillId="13" borderId="31" xfId="0" applyNumberFormat="1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left" vertical="center"/>
    </xf>
    <xf numFmtId="49" fontId="37" fillId="13" borderId="31" xfId="0" applyNumberFormat="1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0" fontId="37" fillId="14" borderId="7" xfId="0" applyFont="1" applyFill="1" applyBorder="1" applyAlignment="1">
      <alignment horizontal="center" vertical="center"/>
    </xf>
    <xf numFmtId="165" fontId="36" fillId="13" borderId="7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0" fontId="37" fillId="13" borderId="20" xfId="0" applyFont="1" applyFill="1" applyBorder="1" applyAlignment="1">
      <alignment horizontal="center" vertical="center"/>
    </xf>
    <xf numFmtId="0" fontId="37" fillId="13" borderId="27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15" fontId="1" fillId="13" borderId="3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left"/>
    </xf>
    <xf numFmtId="43" fontId="36" fillId="13" borderId="31" xfId="0" applyNumberFormat="1" applyFont="1" applyFill="1" applyBorder="1" applyAlignment="1">
      <alignment horizontal="center" vertical="top"/>
    </xf>
    <xf numFmtId="0" fontId="37" fillId="15" borderId="2" xfId="0" applyFont="1" applyFill="1" applyBorder="1" applyAlignment="1">
      <alignment horizontal="center" vertical="center"/>
    </xf>
    <xf numFmtId="2" fontId="37" fillId="15" borderId="2" xfId="0" applyNumberFormat="1" applyFont="1" applyFill="1" applyBorder="1" applyAlignment="1">
      <alignment horizontal="center" vertical="center"/>
    </xf>
    <xf numFmtId="10" fontId="37" fillId="15" borderId="2" xfId="0" applyNumberFormat="1" applyFont="1" applyFill="1" applyBorder="1" applyAlignment="1">
      <alignment horizontal="center" vertical="center" wrapText="1"/>
    </xf>
    <xf numFmtId="0" fontId="37" fillId="15" borderId="20" xfId="0" applyFont="1" applyFill="1" applyBorder="1" applyAlignment="1">
      <alignment horizontal="center" vertical="center"/>
    </xf>
    <xf numFmtId="16" fontId="37" fillId="15" borderId="31" xfId="0" applyNumberFormat="1" applyFont="1" applyFill="1" applyBorder="1" applyAlignment="1">
      <alignment horizontal="center" vertical="center"/>
    </xf>
    <xf numFmtId="2" fontId="37" fillId="13" borderId="17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0" fontId="36" fillId="17" borderId="2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165" fontId="36" fillId="17" borderId="2" xfId="0" applyNumberFormat="1" applyFont="1" applyFill="1" applyBorder="1" applyAlignment="1">
      <alignment horizontal="center" vertical="center"/>
    </xf>
    <xf numFmtId="15" fontId="1" fillId="17" borderId="2" xfId="0" applyNumberFormat="1" applyFont="1" applyFill="1" applyBorder="1" applyAlignment="1">
      <alignment horizontal="center" vertical="center"/>
    </xf>
    <xf numFmtId="0" fontId="39" fillId="17" borderId="2" xfId="0" applyFont="1" applyFill="1" applyBorder="1" applyAlignment="1">
      <alignment horizontal="left"/>
    </xf>
    <xf numFmtId="43" fontId="36" fillId="17" borderId="2" xfId="0" applyNumberFormat="1" applyFont="1" applyFill="1" applyBorder="1" applyAlignment="1">
      <alignment horizontal="center" vertical="top"/>
    </xf>
    <xf numFmtId="0" fontId="37" fillId="17" borderId="2" xfId="0" applyFont="1" applyFill="1" applyBorder="1" applyAlignment="1">
      <alignment horizontal="center" vertical="center"/>
    </xf>
    <xf numFmtId="0" fontId="37" fillId="18" borderId="2" xfId="0" applyFont="1" applyFill="1" applyBorder="1" applyAlignment="1">
      <alignment horizontal="center" vertical="center"/>
    </xf>
    <xf numFmtId="2" fontId="37" fillId="18" borderId="2" xfId="0" applyNumberFormat="1" applyFont="1" applyFill="1" applyBorder="1" applyAlignment="1">
      <alignment horizontal="center" vertical="center"/>
    </xf>
    <xf numFmtId="10" fontId="37" fillId="18" borderId="2" xfId="0" applyNumberFormat="1" applyFont="1" applyFill="1" applyBorder="1" applyAlignment="1">
      <alignment horizontal="center" vertical="center" wrapText="1"/>
    </xf>
    <xf numFmtId="0" fontId="37" fillId="18" borderId="20" xfId="0" applyFont="1" applyFill="1" applyBorder="1" applyAlignment="1">
      <alignment horizontal="center" vertical="center"/>
    </xf>
    <xf numFmtId="16" fontId="37" fillId="18" borderId="31" xfId="0" applyNumberFormat="1" applyFont="1" applyFill="1" applyBorder="1" applyAlignment="1">
      <alignment horizontal="center" vertical="center"/>
    </xf>
    <xf numFmtId="0" fontId="39" fillId="13" borderId="31" xfId="0" applyFont="1" applyFill="1" applyBorder="1" applyAlignment="1">
      <alignment horizontal="left"/>
    </xf>
    <xf numFmtId="2" fontId="37" fillId="11" borderId="17" xfId="0" applyNumberFormat="1" applyFont="1" applyFill="1" applyBorder="1" applyAlignment="1">
      <alignment horizontal="center" vertical="center"/>
    </xf>
    <xf numFmtId="166" fontId="36" fillId="13" borderId="31" xfId="0" applyNumberFormat="1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7" fillId="13" borderId="32" xfId="0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center" vertical="center"/>
    </xf>
    <xf numFmtId="165" fontId="36" fillId="13" borderId="32" xfId="0" applyNumberFormat="1" applyFont="1" applyFill="1" applyBorder="1" applyAlignment="1">
      <alignment horizontal="center" vertical="center"/>
    </xf>
    <xf numFmtId="165" fontId="36" fillId="13" borderId="33" xfId="0" applyNumberFormat="1" applyFont="1" applyFill="1" applyBorder="1" applyAlignment="1">
      <alignment horizontal="center" vertical="center"/>
    </xf>
    <xf numFmtId="0" fontId="36" fillId="13" borderId="32" xfId="0" applyFont="1" applyFill="1" applyBorder="1" applyAlignment="1">
      <alignment horizontal="center" vertical="center"/>
    </xf>
    <xf numFmtId="0" fontId="36" fillId="13" borderId="33" xfId="0" applyFont="1" applyFill="1" applyBorder="1" applyAlignment="1">
      <alignment horizontal="center" vertical="center"/>
    </xf>
  </cellXfs>
  <cellStyles count="4">
    <cellStyle name="Normal" xfId="0" builtinId="0"/>
    <cellStyle name="Normal 7" xfId="2"/>
    <cellStyle name="Normal 7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7"/>
  <sheetViews>
    <sheetView tabSelected="1" workbookViewId="0">
      <selection activeCell="D23" sqref="D23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45156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45156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4" t="s">
        <v>16</v>
      </c>
      <c r="B9" s="346" t="s">
        <v>17</v>
      </c>
      <c r="C9" s="346" t="s">
        <v>18</v>
      </c>
      <c r="D9" s="346" t="s">
        <v>19</v>
      </c>
      <c r="E9" s="26" t="s">
        <v>20</v>
      </c>
      <c r="F9" s="26" t="s">
        <v>21</v>
      </c>
      <c r="G9" s="341" t="s">
        <v>22</v>
      </c>
      <c r="H9" s="342"/>
      <c r="I9" s="343"/>
      <c r="J9" s="341" t="s">
        <v>23</v>
      </c>
      <c r="K9" s="342"/>
      <c r="L9" s="343"/>
      <c r="M9" s="26"/>
      <c r="N9" s="27"/>
      <c r="O9" s="27"/>
      <c r="P9" s="27"/>
    </row>
    <row r="10" spans="1:16" ht="38.25">
      <c r="A10" s="345"/>
      <c r="B10" s="347"/>
      <c r="C10" s="347"/>
      <c r="D10" s="34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876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19393.900000000001</v>
      </c>
      <c r="F11" s="35">
        <v>19405.683333333334</v>
      </c>
      <c r="G11" s="36">
        <v>19348.216666666667</v>
      </c>
      <c r="H11" s="36">
        <v>19302.533333333333</v>
      </c>
      <c r="I11" s="36">
        <v>19245.066666666666</v>
      </c>
      <c r="J11" s="36">
        <v>19451.366666666669</v>
      </c>
      <c r="K11" s="36">
        <v>19508.833333333336</v>
      </c>
      <c r="L11" s="36">
        <v>19554.51666666667</v>
      </c>
      <c r="M11" s="37">
        <v>19463.150000000001</v>
      </c>
      <c r="N11" s="37">
        <v>19360</v>
      </c>
      <c r="O11" s="255">
        <v>13454700</v>
      </c>
      <c r="P11" s="257">
        <v>3.4678458137075846E-2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44047.4</v>
      </c>
      <c r="F12" s="38">
        <v>44065.733333333337</v>
      </c>
      <c r="G12" s="39">
        <v>43906.666666666672</v>
      </c>
      <c r="H12" s="39">
        <v>43765.933333333334</v>
      </c>
      <c r="I12" s="39">
        <v>43606.866666666669</v>
      </c>
      <c r="J12" s="39">
        <v>44206.466666666674</v>
      </c>
      <c r="K12" s="39">
        <v>44365.53333333334</v>
      </c>
      <c r="L12" s="39">
        <v>44506.266666666677</v>
      </c>
      <c r="M12" s="31">
        <v>44224.800000000003</v>
      </c>
      <c r="N12" s="31">
        <v>43925</v>
      </c>
      <c r="O12" s="256">
        <v>2461110</v>
      </c>
      <c r="P12" s="257">
        <v>5.5593085123493723E-2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19613.400000000001</v>
      </c>
      <c r="F13" s="38">
        <v>19610.25</v>
      </c>
      <c r="G13" s="39">
        <v>19542.2</v>
      </c>
      <c r="H13" s="39">
        <v>19471</v>
      </c>
      <c r="I13" s="39">
        <v>19402.95</v>
      </c>
      <c r="J13" s="39">
        <v>19681.45</v>
      </c>
      <c r="K13" s="39">
        <v>19749.500000000004</v>
      </c>
      <c r="L13" s="39">
        <v>19820.7</v>
      </c>
      <c r="M13" s="31">
        <v>19678.3</v>
      </c>
      <c r="N13" s="31">
        <v>19539.05</v>
      </c>
      <c r="O13" s="256">
        <v>91440</v>
      </c>
      <c r="P13" s="258">
        <v>-9.1027308192457735E-3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45166</v>
      </c>
      <c r="E14" s="38">
        <v>8588.9500000000007</v>
      </c>
      <c r="F14" s="38">
        <v>8601.9499999999989</v>
      </c>
      <c r="G14" s="39">
        <v>8552.8999999999978</v>
      </c>
      <c r="H14" s="39">
        <v>8516.8499999999985</v>
      </c>
      <c r="I14" s="39">
        <v>8467.7999999999975</v>
      </c>
      <c r="J14" s="39">
        <v>8637.9999999999982</v>
      </c>
      <c r="K14" s="39">
        <v>8687.0499999999975</v>
      </c>
      <c r="L14" s="39">
        <v>8723.0999999999985</v>
      </c>
      <c r="M14" s="31">
        <v>8651</v>
      </c>
      <c r="N14" s="31">
        <v>8565.9</v>
      </c>
      <c r="O14" s="256">
        <v>103425</v>
      </c>
      <c r="P14" s="258">
        <v>0.16469594594594594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459.55</v>
      </c>
      <c r="F15" s="38">
        <v>461.3</v>
      </c>
      <c r="G15" s="39">
        <v>456.90000000000003</v>
      </c>
      <c r="H15" s="39">
        <v>454.25</v>
      </c>
      <c r="I15" s="39">
        <v>449.85</v>
      </c>
      <c r="J15" s="39">
        <v>463.95000000000005</v>
      </c>
      <c r="K15" s="39">
        <v>468.35</v>
      </c>
      <c r="L15" s="39">
        <v>471.00000000000006</v>
      </c>
      <c r="M15" s="31">
        <v>465.7</v>
      </c>
      <c r="N15" s="31">
        <v>458.65</v>
      </c>
      <c r="O15" s="256">
        <v>11861000</v>
      </c>
      <c r="P15" s="257">
        <v>1.8811200824600582E-2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4315.5</v>
      </c>
      <c r="F16" s="38">
        <v>4318.05</v>
      </c>
      <c r="G16" s="39">
        <v>4282.4500000000007</v>
      </c>
      <c r="H16" s="39">
        <v>4249.4000000000005</v>
      </c>
      <c r="I16" s="39">
        <v>4213.8000000000011</v>
      </c>
      <c r="J16" s="39">
        <v>4351.1000000000004</v>
      </c>
      <c r="K16" s="39">
        <v>4386.7000000000007</v>
      </c>
      <c r="L16" s="39">
        <v>4419.75</v>
      </c>
      <c r="M16" s="31">
        <v>4353.6499999999996</v>
      </c>
      <c r="N16" s="31">
        <v>4285</v>
      </c>
      <c r="O16" s="256">
        <v>1654250</v>
      </c>
      <c r="P16" s="257">
        <v>-2.7340879023960016E-2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23718.85</v>
      </c>
      <c r="F17" s="38">
        <v>23786.55</v>
      </c>
      <c r="G17" s="39">
        <v>23599.35</v>
      </c>
      <c r="H17" s="39">
        <v>23479.85</v>
      </c>
      <c r="I17" s="39">
        <v>23292.649999999998</v>
      </c>
      <c r="J17" s="39">
        <v>23906.05</v>
      </c>
      <c r="K17" s="39">
        <v>24093.250000000004</v>
      </c>
      <c r="L17" s="39">
        <v>24212.75</v>
      </c>
      <c r="M17" s="31">
        <v>23973.75</v>
      </c>
      <c r="N17" s="31">
        <v>23667.05</v>
      </c>
      <c r="O17" s="256">
        <v>78520</v>
      </c>
      <c r="P17" s="257">
        <v>-7.0814365199797676E-3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181.35</v>
      </c>
      <c r="F18" s="38">
        <v>181.86666666666667</v>
      </c>
      <c r="G18" s="39">
        <v>180.08333333333334</v>
      </c>
      <c r="H18" s="39">
        <v>178.81666666666666</v>
      </c>
      <c r="I18" s="39">
        <v>177.03333333333333</v>
      </c>
      <c r="J18" s="39">
        <v>183.13333333333335</v>
      </c>
      <c r="K18" s="39">
        <v>184.91666666666666</v>
      </c>
      <c r="L18" s="39">
        <v>186.18333333333337</v>
      </c>
      <c r="M18" s="31">
        <v>183.65</v>
      </c>
      <c r="N18" s="31">
        <v>180.6</v>
      </c>
      <c r="O18" s="256">
        <v>29014200</v>
      </c>
      <c r="P18" s="257">
        <v>1.4347744006041155E-2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215.05</v>
      </c>
      <c r="F19" s="38">
        <v>214.5</v>
      </c>
      <c r="G19" s="39">
        <v>212.8</v>
      </c>
      <c r="H19" s="39">
        <v>210.55</v>
      </c>
      <c r="I19" s="39">
        <v>208.85000000000002</v>
      </c>
      <c r="J19" s="39">
        <v>216.75</v>
      </c>
      <c r="K19" s="39">
        <v>218.45</v>
      </c>
      <c r="L19" s="39">
        <v>220.7</v>
      </c>
      <c r="M19" s="31">
        <v>216.2</v>
      </c>
      <c r="N19" s="31">
        <v>212.25</v>
      </c>
      <c r="O19" s="256">
        <v>24671400</v>
      </c>
      <c r="P19" s="257">
        <v>-3.3411429153509219E-2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1908.75</v>
      </c>
      <c r="F20" s="38">
        <v>1903.0666666666666</v>
      </c>
      <c r="G20" s="39">
        <v>1889.6833333333332</v>
      </c>
      <c r="H20" s="39">
        <v>1870.6166666666666</v>
      </c>
      <c r="I20" s="39">
        <v>1857.2333333333331</v>
      </c>
      <c r="J20" s="39">
        <v>1922.1333333333332</v>
      </c>
      <c r="K20" s="39">
        <v>1935.5166666666664</v>
      </c>
      <c r="L20" s="39">
        <v>1954.5833333333333</v>
      </c>
      <c r="M20" s="31">
        <v>1916.45</v>
      </c>
      <c r="N20" s="31">
        <v>1884</v>
      </c>
      <c r="O20" s="256">
        <v>6576900</v>
      </c>
      <c r="P20" s="257">
        <v>1.439015361836017E-2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2490.4</v>
      </c>
      <c r="F21" s="38">
        <v>2479.2000000000003</v>
      </c>
      <c r="G21" s="39">
        <v>2460.6000000000004</v>
      </c>
      <c r="H21" s="39">
        <v>2430.8000000000002</v>
      </c>
      <c r="I21" s="39">
        <v>2412.2000000000003</v>
      </c>
      <c r="J21" s="39">
        <v>2509.0000000000005</v>
      </c>
      <c r="K21" s="39">
        <v>2527.6</v>
      </c>
      <c r="L21" s="39">
        <v>2557.4000000000005</v>
      </c>
      <c r="M21" s="31">
        <v>2497.8000000000002</v>
      </c>
      <c r="N21" s="31">
        <v>2449.4</v>
      </c>
      <c r="O21" s="256">
        <v>12150300</v>
      </c>
      <c r="P21" s="257">
        <v>1.0628305897473923E-3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811.25</v>
      </c>
      <c r="F22" s="38">
        <v>801.45000000000016</v>
      </c>
      <c r="G22" s="39">
        <v>788.75000000000034</v>
      </c>
      <c r="H22" s="39">
        <v>766.25000000000023</v>
      </c>
      <c r="I22" s="39">
        <v>753.55000000000041</v>
      </c>
      <c r="J22" s="39">
        <v>823.95000000000027</v>
      </c>
      <c r="K22" s="39">
        <v>836.65000000000009</v>
      </c>
      <c r="L22" s="39">
        <v>859.1500000000002</v>
      </c>
      <c r="M22" s="31">
        <v>814.15</v>
      </c>
      <c r="N22" s="31">
        <v>778.95</v>
      </c>
      <c r="O22" s="256">
        <v>43855200</v>
      </c>
      <c r="P22" s="257">
        <v>-1.2412625207177343E-2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3803.05</v>
      </c>
      <c r="F23" s="38">
        <v>3801.3166666666671</v>
      </c>
      <c r="G23" s="39">
        <v>3774.5333333333342</v>
      </c>
      <c r="H23" s="39">
        <v>3746.0166666666673</v>
      </c>
      <c r="I23" s="39">
        <v>3719.2333333333345</v>
      </c>
      <c r="J23" s="39">
        <v>3829.8333333333339</v>
      </c>
      <c r="K23" s="39">
        <v>3856.6166666666668</v>
      </c>
      <c r="L23" s="39">
        <v>3885.1333333333337</v>
      </c>
      <c r="M23" s="31">
        <v>3828.1</v>
      </c>
      <c r="N23" s="31">
        <v>3772.8</v>
      </c>
      <c r="O23" s="256">
        <v>675600</v>
      </c>
      <c r="P23" s="257">
        <v>-2.0585677007828356E-2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447.25</v>
      </c>
      <c r="F24" s="38">
        <v>443.63333333333338</v>
      </c>
      <c r="G24" s="39">
        <v>438.66666666666674</v>
      </c>
      <c r="H24" s="39">
        <v>430.08333333333337</v>
      </c>
      <c r="I24" s="39">
        <v>425.11666666666673</v>
      </c>
      <c r="J24" s="39">
        <v>452.21666666666675</v>
      </c>
      <c r="K24" s="39">
        <v>457.18333333333334</v>
      </c>
      <c r="L24" s="39">
        <v>465.76666666666677</v>
      </c>
      <c r="M24" s="31">
        <v>448.6</v>
      </c>
      <c r="N24" s="31">
        <v>435.05</v>
      </c>
      <c r="O24" s="256">
        <v>65604600</v>
      </c>
      <c r="P24" s="257">
        <v>6.3506088301074079E-3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4901.6499999999996</v>
      </c>
      <c r="F25" s="38">
        <v>4912.95</v>
      </c>
      <c r="G25" s="39">
        <v>4868.75</v>
      </c>
      <c r="H25" s="39">
        <v>4835.8500000000004</v>
      </c>
      <c r="I25" s="39">
        <v>4791.6500000000005</v>
      </c>
      <c r="J25" s="39">
        <v>4945.8499999999995</v>
      </c>
      <c r="K25" s="39">
        <v>4990.0499999999984</v>
      </c>
      <c r="L25" s="39">
        <v>5022.9499999999989</v>
      </c>
      <c r="M25" s="31">
        <v>4957.1499999999996</v>
      </c>
      <c r="N25" s="31">
        <v>4880.05</v>
      </c>
      <c r="O25" s="256">
        <v>2664000</v>
      </c>
      <c r="P25" s="257">
        <v>-1.1135857461024499E-2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391.7</v>
      </c>
      <c r="F26" s="38">
        <v>393.63333333333338</v>
      </c>
      <c r="G26" s="39">
        <v>388.31666666666678</v>
      </c>
      <c r="H26" s="39">
        <v>384.93333333333339</v>
      </c>
      <c r="I26" s="39">
        <v>379.61666666666679</v>
      </c>
      <c r="J26" s="39">
        <v>397.01666666666677</v>
      </c>
      <c r="K26" s="39">
        <v>402.33333333333337</v>
      </c>
      <c r="L26" s="39">
        <v>405.71666666666675</v>
      </c>
      <c r="M26" s="31">
        <v>398.95</v>
      </c>
      <c r="N26" s="31">
        <v>390.25</v>
      </c>
      <c r="O26" s="256">
        <v>12238300</v>
      </c>
      <c r="P26" s="257">
        <v>3.0637079455977094E-2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188.3</v>
      </c>
      <c r="F27" s="38">
        <v>188.65</v>
      </c>
      <c r="G27" s="39">
        <v>186.75</v>
      </c>
      <c r="H27" s="39">
        <v>185.2</v>
      </c>
      <c r="I27" s="39">
        <v>183.29999999999998</v>
      </c>
      <c r="J27" s="39">
        <v>190.20000000000002</v>
      </c>
      <c r="K27" s="39">
        <v>192.10000000000005</v>
      </c>
      <c r="L27" s="39">
        <v>193.65000000000003</v>
      </c>
      <c r="M27" s="31">
        <v>190.55</v>
      </c>
      <c r="N27" s="31">
        <v>187.1</v>
      </c>
      <c r="O27" s="256">
        <v>81250000</v>
      </c>
      <c r="P27" s="257">
        <v>1.2145748987854251E-2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3193.3</v>
      </c>
      <c r="F28" s="38">
        <v>3199.35</v>
      </c>
      <c r="G28" s="39">
        <v>3167.45</v>
      </c>
      <c r="H28" s="39">
        <v>3141.6</v>
      </c>
      <c r="I28" s="39">
        <v>3109.7</v>
      </c>
      <c r="J28" s="39">
        <v>3225.2</v>
      </c>
      <c r="K28" s="39">
        <v>3257.1000000000004</v>
      </c>
      <c r="L28" s="39">
        <v>3282.95</v>
      </c>
      <c r="M28" s="31">
        <v>3231.25</v>
      </c>
      <c r="N28" s="31">
        <v>3173.5</v>
      </c>
      <c r="O28" s="256">
        <v>5312000</v>
      </c>
      <c r="P28" s="257">
        <v>-4.0497975101244938E-3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1983.1</v>
      </c>
      <c r="F29" s="38">
        <v>1998.8833333333332</v>
      </c>
      <c r="G29" s="39">
        <v>1949.9166666666665</v>
      </c>
      <c r="H29" s="39">
        <v>1916.7333333333333</v>
      </c>
      <c r="I29" s="39">
        <v>1867.7666666666667</v>
      </c>
      <c r="J29" s="39">
        <v>2032.0666666666664</v>
      </c>
      <c r="K29" s="39">
        <v>2081.0333333333328</v>
      </c>
      <c r="L29" s="39">
        <v>2114.2166666666662</v>
      </c>
      <c r="M29" s="31">
        <v>2047.85</v>
      </c>
      <c r="N29" s="31">
        <v>1965.7</v>
      </c>
      <c r="O29" s="256">
        <v>3726518</v>
      </c>
      <c r="P29" s="257">
        <v>-1.7695635076681085E-3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6749.95</v>
      </c>
      <c r="F30" s="38">
        <v>6797.2833333333328</v>
      </c>
      <c r="G30" s="39">
        <v>6687.6666666666661</v>
      </c>
      <c r="H30" s="39">
        <v>6625.3833333333332</v>
      </c>
      <c r="I30" s="39">
        <v>6515.7666666666664</v>
      </c>
      <c r="J30" s="39">
        <v>6859.5666666666657</v>
      </c>
      <c r="K30" s="39">
        <v>6969.1833333333325</v>
      </c>
      <c r="L30" s="39">
        <v>7031.4666666666653</v>
      </c>
      <c r="M30" s="31">
        <v>6906.9</v>
      </c>
      <c r="N30" s="31">
        <v>6735</v>
      </c>
      <c r="O30" s="256">
        <v>445650</v>
      </c>
      <c r="P30" s="257">
        <v>2.2543452073653415E-2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696.05</v>
      </c>
      <c r="F31" s="38">
        <v>697.75</v>
      </c>
      <c r="G31" s="39">
        <v>691.6</v>
      </c>
      <c r="H31" s="39">
        <v>687.15</v>
      </c>
      <c r="I31" s="39">
        <v>681</v>
      </c>
      <c r="J31" s="39">
        <v>702.2</v>
      </c>
      <c r="K31" s="39">
        <v>708.35000000000014</v>
      </c>
      <c r="L31" s="39">
        <v>712.80000000000007</v>
      </c>
      <c r="M31" s="31">
        <v>703.9</v>
      </c>
      <c r="N31" s="31">
        <v>693.3</v>
      </c>
      <c r="O31" s="256">
        <v>14397000</v>
      </c>
      <c r="P31" s="257">
        <v>4.5685647879140034E-2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869.15</v>
      </c>
      <c r="F32" s="38">
        <v>873.55000000000007</v>
      </c>
      <c r="G32" s="39">
        <v>863.20000000000016</v>
      </c>
      <c r="H32" s="39">
        <v>857.25000000000011</v>
      </c>
      <c r="I32" s="39">
        <v>846.9000000000002</v>
      </c>
      <c r="J32" s="39">
        <v>879.50000000000011</v>
      </c>
      <c r="K32" s="39">
        <v>889.85</v>
      </c>
      <c r="L32" s="39">
        <v>895.80000000000007</v>
      </c>
      <c r="M32" s="31">
        <v>883.9</v>
      </c>
      <c r="N32" s="31">
        <v>867.6</v>
      </c>
      <c r="O32" s="256">
        <v>15381300</v>
      </c>
      <c r="P32" s="257">
        <v>-4.2725913266396069E-3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939.35</v>
      </c>
      <c r="F33" s="38">
        <v>939.7166666666667</v>
      </c>
      <c r="G33" s="39">
        <v>933.83333333333337</v>
      </c>
      <c r="H33" s="39">
        <v>928.31666666666672</v>
      </c>
      <c r="I33" s="39">
        <v>922.43333333333339</v>
      </c>
      <c r="J33" s="39">
        <v>945.23333333333335</v>
      </c>
      <c r="K33" s="39">
        <v>951.11666666666656</v>
      </c>
      <c r="L33" s="39">
        <v>956.63333333333333</v>
      </c>
      <c r="M33" s="31">
        <v>945.6</v>
      </c>
      <c r="N33" s="31">
        <v>934.2</v>
      </c>
      <c r="O33" s="256">
        <v>47252500</v>
      </c>
      <c r="P33" s="257">
        <v>1.314608096699409E-2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4664.95</v>
      </c>
      <c r="F34" s="38">
        <v>4643.5666666666666</v>
      </c>
      <c r="G34" s="39">
        <v>4613.6833333333334</v>
      </c>
      <c r="H34" s="39">
        <v>4562.416666666667</v>
      </c>
      <c r="I34" s="39">
        <v>4532.5333333333338</v>
      </c>
      <c r="J34" s="39">
        <v>4694.833333333333</v>
      </c>
      <c r="K34" s="39">
        <v>4724.7166666666662</v>
      </c>
      <c r="L34" s="39">
        <v>4775.9833333333327</v>
      </c>
      <c r="M34" s="31">
        <v>4673.45</v>
      </c>
      <c r="N34" s="31">
        <v>4592.3</v>
      </c>
      <c r="O34" s="256">
        <v>2541500</v>
      </c>
      <c r="P34" s="257">
        <v>-4.8305560756412659E-2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1482.1</v>
      </c>
      <c r="F35" s="38">
        <v>1478.6666666666667</v>
      </c>
      <c r="G35" s="39">
        <v>1472.6333333333334</v>
      </c>
      <c r="H35" s="39">
        <v>1463.1666666666667</v>
      </c>
      <c r="I35" s="39">
        <v>1457.1333333333334</v>
      </c>
      <c r="J35" s="39">
        <v>1488.1333333333334</v>
      </c>
      <c r="K35" s="39">
        <v>1494.1666666666667</v>
      </c>
      <c r="L35" s="39">
        <v>1503.6333333333334</v>
      </c>
      <c r="M35" s="31">
        <v>1484.7</v>
      </c>
      <c r="N35" s="31">
        <v>1469.2</v>
      </c>
      <c r="O35" s="256">
        <v>10078500</v>
      </c>
      <c r="P35" s="257">
        <v>-7.142153482415526E-3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6941.1</v>
      </c>
      <c r="F36" s="38">
        <v>6964.6166666666659</v>
      </c>
      <c r="G36" s="39">
        <v>6909.2333333333318</v>
      </c>
      <c r="H36" s="39">
        <v>6877.3666666666659</v>
      </c>
      <c r="I36" s="39">
        <v>6821.9833333333318</v>
      </c>
      <c r="J36" s="39">
        <v>6996.4833333333318</v>
      </c>
      <c r="K36" s="39">
        <v>7051.866666666665</v>
      </c>
      <c r="L36" s="39">
        <v>7083.7333333333318</v>
      </c>
      <c r="M36" s="31">
        <v>7020</v>
      </c>
      <c r="N36" s="31">
        <v>6932.75</v>
      </c>
      <c r="O36" s="256">
        <v>5186625</v>
      </c>
      <c r="P36" s="257">
        <v>2.7792546763980861E-3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2358.5500000000002</v>
      </c>
      <c r="F37" s="38">
        <v>2361.0166666666669</v>
      </c>
      <c r="G37" s="39">
        <v>2344.8333333333339</v>
      </c>
      <c r="H37" s="39">
        <v>2331.1166666666672</v>
      </c>
      <c r="I37" s="39">
        <v>2314.9333333333343</v>
      </c>
      <c r="J37" s="39">
        <v>2374.7333333333336</v>
      </c>
      <c r="K37" s="39">
        <v>2390.916666666667</v>
      </c>
      <c r="L37" s="39">
        <v>2404.6333333333332</v>
      </c>
      <c r="M37" s="31">
        <v>2377.1999999999998</v>
      </c>
      <c r="N37" s="31">
        <v>2347.3000000000002</v>
      </c>
      <c r="O37" s="256">
        <v>1933500</v>
      </c>
      <c r="P37" s="257">
        <v>1.2409676405906378E-2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395.75</v>
      </c>
      <c r="F38" s="38">
        <v>395.09999999999997</v>
      </c>
      <c r="G38" s="39">
        <v>393.34999999999991</v>
      </c>
      <c r="H38" s="39">
        <v>390.94999999999993</v>
      </c>
      <c r="I38" s="39">
        <v>389.19999999999987</v>
      </c>
      <c r="J38" s="39">
        <v>397.49999999999994</v>
      </c>
      <c r="K38" s="39">
        <v>399.25000000000006</v>
      </c>
      <c r="L38" s="39">
        <v>401.65</v>
      </c>
      <c r="M38" s="31">
        <v>396.85</v>
      </c>
      <c r="N38" s="31">
        <v>392.7</v>
      </c>
      <c r="O38" s="256">
        <v>11044800</v>
      </c>
      <c r="P38" s="257">
        <v>-4.0398210936372818E-3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230.4</v>
      </c>
      <c r="F39" s="38">
        <v>228.83333333333334</v>
      </c>
      <c r="G39" s="39">
        <v>225.86666666666667</v>
      </c>
      <c r="H39" s="39">
        <v>221.33333333333334</v>
      </c>
      <c r="I39" s="39">
        <v>218.36666666666667</v>
      </c>
      <c r="J39" s="39">
        <v>233.36666666666667</v>
      </c>
      <c r="K39" s="39">
        <v>236.33333333333331</v>
      </c>
      <c r="L39" s="39">
        <v>240.86666666666667</v>
      </c>
      <c r="M39" s="31">
        <v>231.8</v>
      </c>
      <c r="N39" s="31">
        <v>224.3</v>
      </c>
      <c r="O39" s="256">
        <v>90460000</v>
      </c>
      <c r="P39" s="257">
        <v>4.108643111980665E-2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190.35</v>
      </c>
      <c r="F40" s="38">
        <v>189.56666666666669</v>
      </c>
      <c r="G40" s="39">
        <v>187.73333333333338</v>
      </c>
      <c r="H40" s="39">
        <v>185.11666666666667</v>
      </c>
      <c r="I40" s="39">
        <v>183.28333333333336</v>
      </c>
      <c r="J40" s="39">
        <v>192.18333333333339</v>
      </c>
      <c r="K40" s="39">
        <v>194.01666666666671</v>
      </c>
      <c r="L40" s="39">
        <v>196.63333333333341</v>
      </c>
      <c r="M40" s="31">
        <v>191.4</v>
      </c>
      <c r="N40" s="31">
        <v>186.95</v>
      </c>
      <c r="O40" s="256">
        <v>116134200</v>
      </c>
      <c r="P40" s="257">
        <v>1.878271579595607E-2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1734.45</v>
      </c>
      <c r="F41" s="38">
        <v>1711.1499999999999</v>
      </c>
      <c r="G41" s="39">
        <v>1653.2999999999997</v>
      </c>
      <c r="H41" s="39">
        <v>1572.1499999999999</v>
      </c>
      <c r="I41" s="39">
        <v>1514.2999999999997</v>
      </c>
      <c r="J41" s="39">
        <v>1792.2999999999997</v>
      </c>
      <c r="K41" s="39">
        <v>1850.1499999999996</v>
      </c>
      <c r="L41" s="39">
        <v>1931.2999999999997</v>
      </c>
      <c r="M41" s="31">
        <v>1769</v>
      </c>
      <c r="N41" s="31">
        <v>1630</v>
      </c>
      <c r="O41" s="256">
        <v>2143875</v>
      </c>
      <c r="P41" s="257">
        <v>-0.18688664485848386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129.05000000000001</v>
      </c>
      <c r="F42" s="38">
        <v>129.76666666666668</v>
      </c>
      <c r="G42" s="39">
        <v>127.98333333333335</v>
      </c>
      <c r="H42" s="39">
        <v>126.91666666666666</v>
      </c>
      <c r="I42" s="39">
        <v>125.13333333333333</v>
      </c>
      <c r="J42" s="39">
        <v>130.83333333333337</v>
      </c>
      <c r="K42" s="39">
        <v>132.61666666666673</v>
      </c>
      <c r="L42" s="39">
        <v>133.68333333333339</v>
      </c>
      <c r="M42" s="31">
        <v>131.55000000000001</v>
      </c>
      <c r="N42" s="31">
        <v>128.69999999999999</v>
      </c>
      <c r="O42" s="256">
        <v>80563800</v>
      </c>
      <c r="P42" s="257">
        <v>1.8429259994329459E-3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703.85</v>
      </c>
      <c r="F43" s="38">
        <v>702.73333333333323</v>
      </c>
      <c r="G43" s="39">
        <v>698.06666666666649</v>
      </c>
      <c r="H43" s="39">
        <v>692.2833333333333</v>
      </c>
      <c r="I43" s="39">
        <v>687.61666666666656</v>
      </c>
      <c r="J43" s="39">
        <v>708.51666666666642</v>
      </c>
      <c r="K43" s="39">
        <v>713.18333333333317</v>
      </c>
      <c r="L43" s="39">
        <v>718.96666666666636</v>
      </c>
      <c r="M43" s="31">
        <v>707.4</v>
      </c>
      <c r="N43" s="31">
        <v>696.95</v>
      </c>
      <c r="O43" s="256">
        <v>8804400</v>
      </c>
      <c r="P43" s="257">
        <v>-2.3426061493411421E-2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958.65</v>
      </c>
      <c r="F44" s="38">
        <v>962.7833333333333</v>
      </c>
      <c r="G44" s="39">
        <v>952.01666666666665</v>
      </c>
      <c r="H44" s="39">
        <v>945.38333333333333</v>
      </c>
      <c r="I44" s="39">
        <v>934.61666666666667</v>
      </c>
      <c r="J44" s="39">
        <v>969.41666666666663</v>
      </c>
      <c r="K44" s="39">
        <v>980.18333333333328</v>
      </c>
      <c r="L44" s="39">
        <v>986.81666666666661</v>
      </c>
      <c r="M44" s="31">
        <v>973.55</v>
      </c>
      <c r="N44" s="31">
        <v>956.15</v>
      </c>
      <c r="O44" s="256">
        <v>7836000</v>
      </c>
      <c r="P44" s="257">
        <v>-1.4711429649188985E-2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856.65</v>
      </c>
      <c r="F45" s="38">
        <v>855.36666666666667</v>
      </c>
      <c r="G45" s="39">
        <v>851.13333333333333</v>
      </c>
      <c r="H45" s="39">
        <v>845.61666666666667</v>
      </c>
      <c r="I45" s="39">
        <v>841.38333333333333</v>
      </c>
      <c r="J45" s="39">
        <v>860.88333333333333</v>
      </c>
      <c r="K45" s="39">
        <v>865.11666666666667</v>
      </c>
      <c r="L45" s="39">
        <v>870.63333333333333</v>
      </c>
      <c r="M45" s="31">
        <v>859.6</v>
      </c>
      <c r="N45" s="31">
        <v>849.85</v>
      </c>
      <c r="O45" s="256">
        <v>39362300</v>
      </c>
      <c r="P45" s="257">
        <v>1.1745171293922302E-2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100.05</v>
      </c>
      <c r="F46" s="38">
        <v>100.55</v>
      </c>
      <c r="G46" s="39">
        <v>99.199999999999989</v>
      </c>
      <c r="H46" s="39">
        <v>98.35</v>
      </c>
      <c r="I46" s="39">
        <v>96.999999999999986</v>
      </c>
      <c r="J46" s="39">
        <v>101.39999999999999</v>
      </c>
      <c r="K46" s="39">
        <v>102.74999999999999</v>
      </c>
      <c r="L46" s="39">
        <v>103.6</v>
      </c>
      <c r="M46" s="31">
        <v>101.9</v>
      </c>
      <c r="N46" s="31">
        <v>99.7</v>
      </c>
      <c r="O46" s="256">
        <v>110145000</v>
      </c>
      <c r="P46" s="257">
        <v>1.4997581035316884E-2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256.10000000000002</v>
      </c>
      <c r="F47" s="38">
        <v>256.65000000000003</v>
      </c>
      <c r="G47" s="39">
        <v>254.80000000000007</v>
      </c>
      <c r="H47" s="39">
        <v>253.50000000000003</v>
      </c>
      <c r="I47" s="39">
        <v>251.65000000000006</v>
      </c>
      <c r="J47" s="39">
        <v>257.95000000000005</v>
      </c>
      <c r="K47" s="39">
        <v>259.80000000000007</v>
      </c>
      <c r="L47" s="39">
        <v>261.10000000000008</v>
      </c>
      <c r="M47" s="31">
        <v>258.5</v>
      </c>
      <c r="N47" s="31">
        <v>255.35</v>
      </c>
      <c r="O47" s="256">
        <v>31697500</v>
      </c>
      <c r="P47" s="257">
        <v>-5.1785013730874857E-3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18223.95</v>
      </c>
      <c r="F48" s="38">
        <v>18245.883333333335</v>
      </c>
      <c r="G48" s="39">
        <v>18160.316666666669</v>
      </c>
      <c r="H48" s="39">
        <v>18096.683333333334</v>
      </c>
      <c r="I48" s="39">
        <v>18011.116666666669</v>
      </c>
      <c r="J48" s="39">
        <v>18309.51666666667</v>
      </c>
      <c r="K48" s="39">
        <v>18395.083333333336</v>
      </c>
      <c r="L48" s="39">
        <v>18458.716666666671</v>
      </c>
      <c r="M48" s="31">
        <v>18331.45</v>
      </c>
      <c r="N48" s="31">
        <v>18182.25</v>
      </c>
      <c r="O48" s="256">
        <v>194950</v>
      </c>
      <c r="P48" s="257">
        <v>-1.2911392405063291E-2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358.8</v>
      </c>
      <c r="F49" s="38">
        <v>358.59999999999997</v>
      </c>
      <c r="G49" s="39">
        <v>355.49999999999994</v>
      </c>
      <c r="H49" s="39">
        <v>352.2</v>
      </c>
      <c r="I49" s="39">
        <v>349.09999999999997</v>
      </c>
      <c r="J49" s="39">
        <v>361.89999999999992</v>
      </c>
      <c r="K49" s="39">
        <v>364.99999999999994</v>
      </c>
      <c r="L49" s="39">
        <v>368.2999999999999</v>
      </c>
      <c r="M49" s="31">
        <v>361.7</v>
      </c>
      <c r="N49" s="31">
        <v>355.3</v>
      </c>
      <c r="O49" s="256">
        <v>30196800</v>
      </c>
      <c r="P49" s="257">
        <v>-1.166489925768823E-2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4513.5</v>
      </c>
      <c r="F50" s="38">
        <v>4513.7833333333328</v>
      </c>
      <c r="G50" s="39">
        <v>4490.7666666666655</v>
      </c>
      <c r="H50" s="39">
        <v>4468.0333333333328</v>
      </c>
      <c r="I50" s="39">
        <v>4445.0166666666655</v>
      </c>
      <c r="J50" s="39">
        <v>4536.5166666666655</v>
      </c>
      <c r="K50" s="39">
        <v>4559.5333333333319</v>
      </c>
      <c r="L50" s="39">
        <v>4582.2666666666655</v>
      </c>
      <c r="M50" s="31">
        <v>4536.8</v>
      </c>
      <c r="N50" s="31">
        <v>4491.05</v>
      </c>
      <c r="O50" s="256">
        <v>2881600</v>
      </c>
      <c r="P50" s="257">
        <v>-1.7122586806739885E-2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470.35</v>
      </c>
      <c r="F51" s="38">
        <v>464.84999999999997</v>
      </c>
      <c r="G51" s="39">
        <v>458.19999999999993</v>
      </c>
      <c r="H51" s="39">
        <v>446.04999999999995</v>
      </c>
      <c r="I51" s="39">
        <v>439.39999999999992</v>
      </c>
      <c r="J51" s="39">
        <v>476.99999999999994</v>
      </c>
      <c r="K51" s="39">
        <v>483.64999999999992</v>
      </c>
      <c r="L51" s="39">
        <v>495.79999999999995</v>
      </c>
      <c r="M51" s="31">
        <v>471.5</v>
      </c>
      <c r="N51" s="31">
        <v>452.7</v>
      </c>
      <c r="O51" s="256">
        <v>7192000</v>
      </c>
      <c r="P51" s="257">
        <v>-4.1833200106581404E-2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331.3</v>
      </c>
      <c r="F52" s="38">
        <v>330.91666666666669</v>
      </c>
      <c r="G52" s="39">
        <v>327.48333333333335</v>
      </c>
      <c r="H52" s="39">
        <v>323.66666666666669</v>
      </c>
      <c r="I52" s="39">
        <v>320.23333333333335</v>
      </c>
      <c r="J52" s="39">
        <v>334.73333333333335</v>
      </c>
      <c r="K52" s="39">
        <v>338.16666666666663</v>
      </c>
      <c r="L52" s="39">
        <v>341.98333333333335</v>
      </c>
      <c r="M52" s="31">
        <v>334.35</v>
      </c>
      <c r="N52" s="31">
        <v>327.10000000000002</v>
      </c>
      <c r="O52" s="256">
        <v>55846800</v>
      </c>
      <c r="P52" s="257">
        <v>2.1079133139161772E-2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738.1</v>
      </c>
      <c r="F53" s="38">
        <v>740.26666666666677</v>
      </c>
      <c r="G53" s="39">
        <v>731.03333333333353</v>
      </c>
      <c r="H53" s="39">
        <v>723.96666666666681</v>
      </c>
      <c r="I53" s="39">
        <v>714.73333333333358</v>
      </c>
      <c r="J53" s="39">
        <v>747.33333333333348</v>
      </c>
      <c r="K53" s="39">
        <v>756.56666666666683</v>
      </c>
      <c r="L53" s="39">
        <v>763.63333333333344</v>
      </c>
      <c r="M53" s="31">
        <v>749.5</v>
      </c>
      <c r="N53" s="31">
        <v>733.2</v>
      </c>
      <c r="O53" s="256">
        <v>5378100</v>
      </c>
      <c r="P53" s="257">
        <v>-1.8330663819184908E-2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260.85000000000002</v>
      </c>
      <c r="F54" s="38">
        <v>258.66666666666669</v>
      </c>
      <c r="G54" s="39">
        <v>255.53333333333336</v>
      </c>
      <c r="H54" s="39">
        <v>250.21666666666667</v>
      </c>
      <c r="I54" s="39">
        <v>247.08333333333334</v>
      </c>
      <c r="J54" s="39">
        <v>263.98333333333335</v>
      </c>
      <c r="K54" s="39">
        <v>267.11666666666667</v>
      </c>
      <c r="L54" s="39">
        <v>272.43333333333339</v>
      </c>
      <c r="M54" s="31">
        <v>261.8</v>
      </c>
      <c r="N54" s="31">
        <v>253.35</v>
      </c>
      <c r="O54" s="256">
        <v>13697100</v>
      </c>
      <c r="P54" s="257">
        <v>-3.5714285714285712E-2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1024.8499999999999</v>
      </c>
      <c r="F55" s="38">
        <v>1026.8500000000001</v>
      </c>
      <c r="G55" s="39">
        <v>1015.4500000000003</v>
      </c>
      <c r="H55" s="39">
        <v>1006.0500000000002</v>
      </c>
      <c r="I55" s="39">
        <v>994.65000000000032</v>
      </c>
      <c r="J55" s="39">
        <v>1036.2500000000002</v>
      </c>
      <c r="K55" s="39">
        <v>1047.6500000000003</v>
      </c>
      <c r="L55" s="39">
        <v>1057.0500000000002</v>
      </c>
      <c r="M55" s="31">
        <v>1038.25</v>
      </c>
      <c r="N55" s="31">
        <v>1017.45</v>
      </c>
      <c r="O55" s="256">
        <v>13162500</v>
      </c>
      <c r="P55" s="257">
        <v>1.6170455626367355E-3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1239.95</v>
      </c>
      <c r="F56" s="38">
        <v>1238.3333333333333</v>
      </c>
      <c r="G56" s="39">
        <v>1232.1166666666666</v>
      </c>
      <c r="H56" s="39">
        <v>1224.2833333333333</v>
      </c>
      <c r="I56" s="39">
        <v>1218.0666666666666</v>
      </c>
      <c r="J56" s="39">
        <v>1246.1666666666665</v>
      </c>
      <c r="K56" s="39">
        <v>1252.3833333333332</v>
      </c>
      <c r="L56" s="39">
        <v>1260.2166666666665</v>
      </c>
      <c r="M56" s="31">
        <v>1244.55</v>
      </c>
      <c r="N56" s="31">
        <v>1230.5</v>
      </c>
      <c r="O56" s="256">
        <v>11037000</v>
      </c>
      <c r="P56" s="257">
        <v>-3.746953120571396E-2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229.2</v>
      </c>
      <c r="F57" s="38">
        <v>229.06666666666663</v>
      </c>
      <c r="G57" s="39">
        <v>228.03333333333327</v>
      </c>
      <c r="H57" s="39">
        <v>226.86666666666665</v>
      </c>
      <c r="I57" s="39">
        <v>225.83333333333329</v>
      </c>
      <c r="J57" s="39">
        <v>230.23333333333326</v>
      </c>
      <c r="K57" s="39">
        <v>231.26666666666662</v>
      </c>
      <c r="L57" s="39">
        <v>232.43333333333325</v>
      </c>
      <c r="M57" s="31">
        <v>230.1</v>
      </c>
      <c r="N57" s="31">
        <v>227.9</v>
      </c>
      <c r="O57" s="256">
        <v>81572400</v>
      </c>
      <c r="P57" s="257">
        <v>-2.9262282458031729E-3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5012.6499999999996</v>
      </c>
      <c r="F58" s="38">
        <v>5020.8833333333332</v>
      </c>
      <c r="G58" s="39">
        <v>4951.7666666666664</v>
      </c>
      <c r="H58" s="39">
        <v>4890.8833333333332</v>
      </c>
      <c r="I58" s="39">
        <v>4821.7666666666664</v>
      </c>
      <c r="J58" s="39">
        <v>5081.7666666666664</v>
      </c>
      <c r="K58" s="39">
        <v>5150.8833333333332</v>
      </c>
      <c r="L58" s="39">
        <v>5211.7666666666664</v>
      </c>
      <c r="M58" s="31">
        <v>5090</v>
      </c>
      <c r="N58" s="31">
        <v>4960</v>
      </c>
      <c r="O58" s="256">
        <v>1096350</v>
      </c>
      <c r="P58" s="257">
        <v>3.0190750651845752E-3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2008.1</v>
      </c>
      <c r="F59" s="38">
        <v>2011.8666666666668</v>
      </c>
      <c r="G59" s="39">
        <v>1999.2333333333336</v>
      </c>
      <c r="H59" s="39">
        <v>1990.3666666666668</v>
      </c>
      <c r="I59" s="39">
        <v>1977.7333333333336</v>
      </c>
      <c r="J59" s="39">
        <v>2020.7333333333336</v>
      </c>
      <c r="K59" s="39">
        <v>2033.3666666666668</v>
      </c>
      <c r="L59" s="39">
        <v>2042.2333333333336</v>
      </c>
      <c r="M59" s="31">
        <v>2024.5</v>
      </c>
      <c r="N59" s="31">
        <v>2003</v>
      </c>
      <c r="O59" s="256">
        <v>2471350</v>
      </c>
      <c r="P59" s="257">
        <v>-5.5384615384615386E-2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661.35</v>
      </c>
      <c r="F60" s="38">
        <v>659.98333333333346</v>
      </c>
      <c r="G60" s="39">
        <v>653.76666666666688</v>
      </c>
      <c r="H60" s="39">
        <v>646.18333333333339</v>
      </c>
      <c r="I60" s="39">
        <v>639.96666666666681</v>
      </c>
      <c r="J60" s="39">
        <v>667.56666666666695</v>
      </c>
      <c r="K60" s="39">
        <v>673.78333333333342</v>
      </c>
      <c r="L60" s="39">
        <v>681.36666666666702</v>
      </c>
      <c r="M60" s="31">
        <v>666.2</v>
      </c>
      <c r="N60" s="31">
        <v>652.4</v>
      </c>
      <c r="O60" s="256">
        <v>5067000</v>
      </c>
      <c r="P60" s="257">
        <v>-1.9733023795705164E-2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1070.8</v>
      </c>
      <c r="F61" s="38">
        <v>1069.8166666666666</v>
      </c>
      <c r="G61" s="39">
        <v>1063.5333333333333</v>
      </c>
      <c r="H61" s="39">
        <v>1056.2666666666667</v>
      </c>
      <c r="I61" s="39">
        <v>1049.9833333333333</v>
      </c>
      <c r="J61" s="39">
        <v>1077.0833333333333</v>
      </c>
      <c r="K61" s="39">
        <v>1083.3666666666666</v>
      </c>
      <c r="L61" s="39">
        <v>1090.6333333333332</v>
      </c>
      <c r="M61" s="31">
        <v>1076.0999999999999</v>
      </c>
      <c r="N61" s="31">
        <v>1062.55</v>
      </c>
      <c r="O61" s="256">
        <v>1813700</v>
      </c>
      <c r="P61" s="257">
        <v>-3.6086309523809521E-2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290.85000000000002</v>
      </c>
      <c r="F62" s="38">
        <v>287.96666666666664</v>
      </c>
      <c r="G62" s="39">
        <v>284.2833333333333</v>
      </c>
      <c r="H62" s="39">
        <v>277.71666666666664</v>
      </c>
      <c r="I62" s="39">
        <v>274.0333333333333</v>
      </c>
      <c r="J62" s="39">
        <v>294.5333333333333</v>
      </c>
      <c r="K62" s="39">
        <v>298.21666666666658</v>
      </c>
      <c r="L62" s="39">
        <v>304.7833333333333</v>
      </c>
      <c r="M62" s="31">
        <v>291.64999999999998</v>
      </c>
      <c r="N62" s="31">
        <v>281.39999999999998</v>
      </c>
      <c r="O62" s="256">
        <v>12018600</v>
      </c>
      <c r="P62" s="257">
        <v>-8.4213413797832939E-2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122.8</v>
      </c>
      <c r="F63" s="38">
        <v>123.06666666666666</v>
      </c>
      <c r="G63" s="39">
        <v>122.08333333333333</v>
      </c>
      <c r="H63" s="39">
        <v>121.36666666666666</v>
      </c>
      <c r="I63" s="39">
        <v>120.38333333333333</v>
      </c>
      <c r="J63" s="39">
        <v>123.78333333333333</v>
      </c>
      <c r="K63" s="39">
        <v>124.76666666666668</v>
      </c>
      <c r="L63" s="39">
        <v>125.48333333333333</v>
      </c>
      <c r="M63" s="31">
        <v>124.05</v>
      </c>
      <c r="N63" s="31">
        <v>122.35</v>
      </c>
      <c r="O63" s="256">
        <v>39135000</v>
      </c>
      <c r="P63" s="257">
        <v>1.2792631444288091E-3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1740.3</v>
      </c>
      <c r="F64" s="38">
        <v>1743.8666666666668</v>
      </c>
      <c r="G64" s="39">
        <v>1725.7333333333336</v>
      </c>
      <c r="H64" s="39">
        <v>1711.1666666666667</v>
      </c>
      <c r="I64" s="39">
        <v>1693.0333333333335</v>
      </c>
      <c r="J64" s="39">
        <v>1758.4333333333336</v>
      </c>
      <c r="K64" s="39">
        <v>1776.5666666666668</v>
      </c>
      <c r="L64" s="39">
        <v>1791.1333333333337</v>
      </c>
      <c r="M64" s="31">
        <v>1762</v>
      </c>
      <c r="N64" s="31">
        <v>1729.3</v>
      </c>
      <c r="O64" s="256">
        <v>6189000</v>
      </c>
      <c r="P64" s="257">
        <v>-5.1118827160493829E-3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563.15</v>
      </c>
      <c r="F65" s="38">
        <v>562.08333333333337</v>
      </c>
      <c r="G65" s="39">
        <v>557.76666666666677</v>
      </c>
      <c r="H65" s="39">
        <v>552.38333333333344</v>
      </c>
      <c r="I65" s="39">
        <v>548.06666666666683</v>
      </c>
      <c r="J65" s="39">
        <v>567.4666666666667</v>
      </c>
      <c r="K65" s="39">
        <v>571.7833333333333</v>
      </c>
      <c r="L65" s="39">
        <v>577.16666666666663</v>
      </c>
      <c r="M65" s="31">
        <v>566.4</v>
      </c>
      <c r="N65" s="31">
        <v>556.70000000000005</v>
      </c>
      <c r="O65" s="256">
        <v>15251250</v>
      </c>
      <c r="P65" s="257">
        <v>-1.8423169750603378E-2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1907.05</v>
      </c>
      <c r="F66" s="38">
        <v>1905.2666666666664</v>
      </c>
      <c r="G66" s="39">
        <v>1898.3833333333328</v>
      </c>
      <c r="H66" s="39">
        <v>1889.7166666666662</v>
      </c>
      <c r="I66" s="39">
        <v>1882.8333333333326</v>
      </c>
      <c r="J66" s="39">
        <v>1913.9333333333329</v>
      </c>
      <c r="K66" s="39">
        <v>1920.8166666666666</v>
      </c>
      <c r="L66" s="39">
        <v>1929.4833333333331</v>
      </c>
      <c r="M66" s="31">
        <v>1912.15</v>
      </c>
      <c r="N66" s="31">
        <v>1896.6</v>
      </c>
      <c r="O66" s="256">
        <v>1791000</v>
      </c>
      <c r="P66" s="257">
        <v>-3.89321468298109E-3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2008.2</v>
      </c>
      <c r="F67" s="38">
        <v>2031.7166666666665</v>
      </c>
      <c r="G67" s="39">
        <v>1979.083333333333</v>
      </c>
      <c r="H67" s="39">
        <v>1949.9666666666665</v>
      </c>
      <c r="I67" s="39">
        <v>1897.333333333333</v>
      </c>
      <c r="J67" s="39">
        <v>2060.833333333333</v>
      </c>
      <c r="K67" s="39">
        <v>2113.4666666666667</v>
      </c>
      <c r="L67" s="39">
        <v>2142.583333333333</v>
      </c>
      <c r="M67" s="31">
        <v>2084.35</v>
      </c>
      <c r="N67" s="31">
        <v>2002.6</v>
      </c>
      <c r="O67" s="256">
        <v>2283900</v>
      </c>
      <c r="P67" s="257">
        <v>2.5872523918609353E-2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183.15</v>
      </c>
      <c r="F68" s="38">
        <v>183.28333333333333</v>
      </c>
      <c r="G68" s="39">
        <v>182.11666666666667</v>
      </c>
      <c r="H68" s="39">
        <v>181.08333333333334</v>
      </c>
      <c r="I68" s="39">
        <v>179.91666666666669</v>
      </c>
      <c r="J68" s="39">
        <v>184.31666666666666</v>
      </c>
      <c r="K68" s="39">
        <v>185.48333333333335</v>
      </c>
      <c r="L68" s="39">
        <v>186.51666666666665</v>
      </c>
      <c r="M68" s="31">
        <v>184.45</v>
      </c>
      <c r="N68" s="31">
        <v>182.25</v>
      </c>
      <c r="O68" s="256">
        <v>14414400</v>
      </c>
      <c r="P68" s="257">
        <v>-1.3793103448275862E-2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3659.25</v>
      </c>
      <c r="F69" s="38">
        <v>3681.7999999999997</v>
      </c>
      <c r="G69" s="39">
        <v>3618.0999999999995</v>
      </c>
      <c r="H69" s="39">
        <v>3576.95</v>
      </c>
      <c r="I69" s="39">
        <v>3513.2499999999995</v>
      </c>
      <c r="J69" s="39">
        <v>3722.9499999999994</v>
      </c>
      <c r="K69" s="39">
        <v>3786.6499999999992</v>
      </c>
      <c r="L69" s="39">
        <v>3827.7999999999993</v>
      </c>
      <c r="M69" s="31">
        <v>3745.5</v>
      </c>
      <c r="N69" s="31">
        <v>3640.65</v>
      </c>
      <c r="O69" s="256">
        <v>2833400</v>
      </c>
      <c r="P69" s="257">
        <v>-7.1483635853949118E-3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4701.8999999999996</v>
      </c>
      <c r="F70" s="38">
        <v>4739.1333333333332</v>
      </c>
      <c r="G70" s="39">
        <v>4654.3666666666668</v>
      </c>
      <c r="H70" s="39">
        <v>4606.8333333333339</v>
      </c>
      <c r="I70" s="39">
        <v>4522.0666666666675</v>
      </c>
      <c r="J70" s="39">
        <v>4786.6666666666661</v>
      </c>
      <c r="K70" s="39">
        <v>4871.4333333333325</v>
      </c>
      <c r="L70" s="39">
        <v>4918.9666666666653</v>
      </c>
      <c r="M70" s="31">
        <v>4823.8999999999996</v>
      </c>
      <c r="N70" s="31">
        <v>4691.6000000000004</v>
      </c>
      <c r="O70" s="256">
        <v>1335000</v>
      </c>
      <c r="P70" s="257">
        <v>2.2675042132679638E-2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478.3</v>
      </c>
      <c r="F71" s="38">
        <v>478.76666666666665</v>
      </c>
      <c r="G71" s="39">
        <v>473.83333333333331</v>
      </c>
      <c r="H71" s="39">
        <v>469.36666666666667</v>
      </c>
      <c r="I71" s="39">
        <v>464.43333333333334</v>
      </c>
      <c r="J71" s="39">
        <v>483.23333333333329</v>
      </c>
      <c r="K71" s="39">
        <v>488.16666666666669</v>
      </c>
      <c r="L71" s="39">
        <v>492.63333333333327</v>
      </c>
      <c r="M71" s="31">
        <v>483.7</v>
      </c>
      <c r="N71" s="31">
        <v>474.3</v>
      </c>
      <c r="O71" s="256">
        <v>44239800</v>
      </c>
      <c r="P71" s="257">
        <v>-2.1585411239300337E-3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5907.65</v>
      </c>
      <c r="F72" s="38">
        <v>5903.5166666666664</v>
      </c>
      <c r="G72" s="39">
        <v>5880.1333333333332</v>
      </c>
      <c r="H72" s="39">
        <v>5852.6166666666668</v>
      </c>
      <c r="I72" s="39">
        <v>5829.2333333333336</v>
      </c>
      <c r="J72" s="39">
        <v>5931.0333333333328</v>
      </c>
      <c r="K72" s="39">
        <v>5954.4166666666661</v>
      </c>
      <c r="L72" s="39">
        <v>5981.9333333333325</v>
      </c>
      <c r="M72" s="31">
        <v>5926.9</v>
      </c>
      <c r="N72" s="31">
        <v>5876</v>
      </c>
      <c r="O72" s="256">
        <v>3911125</v>
      </c>
      <c r="P72" s="257">
        <v>2.8600545711561853E-2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3307.55</v>
      </c>
      <c r="F73" s="38">
        <v>3315.4166666666665</v>
      </c>
      <c r="G73" s="39">
        <v>3290.0333333333328</v>
      </c>
      <c r="H73" s="39">
        <v>3272.5166666666664</v>
      </c>
      <c r="I73" s="39">
        <v>3247.1333333333328</v>
      </c>
      <c r="J73" s="39">
        <v>3332.9333333333329</v>
      </c>
      <c r="K73" s="39">
        <v>3358.3166666666671</v>
      </c>
      <c r="L73" s="39">
        <v>3375.833333333333</v>
      </c>
      <c r="M73" s="31">
        <v>3340.8</v>
      </c>
      <c r="N73" s="31">
        <v>3297.9</v>
      </c>
      <c r="O73" s="256">
        <v>4594800</v>
      </c>
      <c r="P73" s="257">
        <v>-2.5453025870911371E-3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2791.5</v>
      </c>
      <c r="F74" s="38">
        <v>2761.3166666666671</v>
      </c>
      <c r="G74" s="39">
        <v>2723.6333333333341</v>
      </c>
      <c r="H74" s="39">
        <v>2655.7666666666669</v>
      </c>
      <c r="I74" s="39">
        <v>2618.0833333333339</v>
      </c>
      <c r="J74" s="39">
        <v>2829.1833333333343</v>
      </c>
      <c r="K74" s="39">
        <v>2866.8666666666677</v>
      </c>
      <c r="L74" s="39">
        <v>2934.7333333333345</v>
      </c>
      <c r="M74" s="31">
        <v>2799</v>
      </c>
      <c r="N74" s="31">
        <v>2693.45</v>
      </c>
      <c r="O74" s="256">
        <v>1475375</v>
      </c>
      <c r="P74" s="257">
        <v>0.13617111393477341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266.7</v>
      </c>
      <c r="F75" s="38">
        <v>266.58333333333331</v>
      </c>
      <c r="G75" s="39">
        <v>264.26666666666665</v>
      </c>
      <c r="H75" s="39">
        <v>261.83333333333331</v>
      </c>
      <c r="I75" s="39">
        <v>259.51666666666665</v>
      </c>
      <c r="J75" s="39">
        <v>269.01666666666665</v>
      </c>
      <c r="K75" s="39">
        <v>271.33333333333337</v>
      </c>
      <c r="L75" s="39">
        <v>273.76666666666665</v>
      </c>
      <c r="M75" s="31">
        <v>268.89999999999998</v>
      </c>
      <c r="N75" s="31">
        <v>264.14999999999998</v>
      </c>
      <c r="O75" s="256">
        <v>17809200</v>
      </c>
      <c r="P75" s="257">
        <v>-3.6799065420560745E-2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135.15</v>
      </c>
      <c r="F76" s="38">
        <v>134.38333333333335</v>
      </c>
      <c r="G76" s="39">
        <v>133.2166666666667</v>
      </c>
      <c r="H76" s="39">
        <v>131.28333333333333</v>
      </c>
      <c r="I76" s="39">
        <v>130.11666666666667</v>
      </c>
      <c r="J76" s="39">
        <v>136.31666666666672</v>
      </c>
      <c r="K76" s="39">
        <v>137.48333333333341</v>
      </c>
      <c r="L76" s="39">
        <v>139.41666666666674</v>
      </c>
      <c r="M76" s="31">
        <v>135.55000000000001</v>
      </c>
      <c r="N76" s="31">
        <v>132.44999999999999</v>
      </c>
      <c r="O76" s="256">
        <v>129925000</v>
      </c>
      <c r="P76" s="257">
        <v>3.9940769199983989E-2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113.6</v>
      </c>
      <c r="F77" s="38">
        <v>113.81666666666666</v>
      </c>
      <c r="G77" s="39">
        <v>112.88333333333333</v>
      </c>
      <c r="H77" s="39">
        <v>112.16666666666666</v>
      </c>
      <c r="I77" s="39">
        <v>111.23333333333332</v>
      </c>
      <c r="J77" s="39">
        <v>114.53333333333333</v>
      </c>
      <c r="K77" s="39">
        <v>115.46666666666667</v>
      </c>
      <c r="L77" s="39">
        <v>116.18333333333334</v>
      </c>
      <c r="M77" s="31">
        <v>114.75</v>
      </c>
      <c r="N77" s="31">
        <v>113.1</v>
      </c>
      <c r="O77" s="256">
        <v>134386050</v>
      </c>
      <c r="P77" s="257">
        <v>6.2345848177582895E-3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781.55</v>
      </c>
      <c r="F78" s="38">
        <v>787.15</v>
      </c>
      <c r="G78" s="39">
        <v>772.5</v>
      </c>
      <c r="H78" s="39">
        <v>763.45</v>
      </c>
      <c r="I78" s="39">
        <v>748.80000000000007</v>
      </c>
      <c r="J78" s="39">
        <v>796.19999999999993</v>
      </c>
      <c r="K78" s="39">
        <v>810.8499999999998</v>
      </c>
      <c r="L78" s="39">
        <v>819.89999999999986</v>
      </c>
      <c r="M78" s="31">
        <v>801.8</v>
      </c>
      <c r="N78" s="31">
        <v>778.1</v>
      </c>
      <c r="O78" s="256">
        <v>5926150</v>
      </c>
      <c r="P78" s="257">
        <v>1.3389536325316143E-2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53.75</v>
      </c>
      <c r="F79" s="38">
        <v>53.449999999999996</v>
      </c>
      <c r="G79" s="39">
        <v>53.099999999999994</v>
      </c>
      <c r="H79" s="39">
        <v>52.449999999999996</v>
      </c>
      <c r="I79" s="39">
        <v>52.099999999999994</v>
      </c>
      <c r="J79" s="39">
        <v>54.099999999999994</v>
      </c>
      <c r="K79" s="39">
        <v>54.45</v>
      </c>
      <c r="L79" s="39">
        <v>55.099999999999994</v>
      </c>
      <c r="M79" s="31">
        <v>53.8</v>
      </c>
      <c r="N79" s="31">
        <v>52.8</v>
      </c>
      <c r="O79" s="256">
        <v>129060000</v>
      </c>
      <c r="P79" s="257">
        <v>-2.0491803278688523E-2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544.15</v>
      </c>
      <c r="F80" s="38">
        <v>544.28333333333342</v>
      </c>
      <c r="G80" s="39">
        <v>542.06666666666683</v>
      </c>
      <c r="H80" s="39">
        <v>539.98333333333346</v>
      </c>
      <c r="I80" s="39">
        <v>537.76666666666688</v>
      </c>
      <c r="J80" s="39">
        <v>546.36666666666679</v>
      </c>
      <c r="K80" s="39">
        <v>548.58333333333326</v>
      </c>
      <c r="L80" s="39">
        <v>550.66666666666674</v>
      </c>
      <c r="M80" s="31">
        <v>546.5</v>
      </c>
      <c r="N80" s="31">
        <v>542.20000000000005</v>
      </c>
      <c r="O80" s="256">
        <v>9171500</v>
      </c>
      <c r="P80" s="257">
        <v>-6.3380281690140847E-3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1027.7</v>
      </c>
      <c r="F81" s="38">
        <v>1031.95</v>
      </c>
      <c r="G81" s="39">
        <v>1020.95</v>
      </c>
      <c r="H81" s="39">
        <v>1014.2</v>
      </c>
      <c r="I81" s="39">
        <v>1003.2</v>
      </c>
      <c r="J81" s="39">
        <v>1038.7</v>
      </c>
      <c r="K81" s="39">
        <v>1049.7</v>
      </c>
      <c r="L81" s="39">
        <v>1056.45</v>
      </c>
      <c r="M81" s="31">
        <v>1042.95</v>
      </c>
      <c r="N81" s="31">
        <v>1025.2</v>
      </c>
      <c r="O81" s="256">
        <v>8197000</v>
      </c>
      <c r="P81" s="257">
        <v>-6.0628107190493514E-3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1551.05</v>
      </c>
      <c r="F82" s="38">
        <v>1552.8</v>
      </c>
      <c r="G82" s="39">
        <v>1539.1999999999998</v>
      </c>
      <c r="H82" s="39">
        <v>1527.35</v>
      </c>
      <c r="I82" s="39">
        <v>1513.7499999999998</v>
      </c>
      <c r="J82" s="39">
        <v>1564.6499999999999</v>
      </c>
      <c r="K82" s="39">
        <v>1578.2499999999998</v>
      </c>
      <c r="L82" s="39">
        <v>1590.1</v>
      </c>
      <c r="M82" s="31">
        <v>1566.4</v>
      </c>
      <c r="N82" s="31">
        <v>1540.95</v>
      </c>
      <c r="O82" s="256">
        <v>3845600</v>
      </c>
      <c r="P82" s="257">
        <v>-8.9362223038315577E-3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295</v>
      </c>
      <c r="F83" s="38">
        <v>295.0333333333333</v>
      </c>
      <c r="G83" s="39">
        <v>292.51666666666659</v>
      </c>
      <c r="H83" s="39">
        <v>290.0333333333333</v>
      </c>
      <c r="I83" s="39">
        <v>287.51666666666659</v>
      </c>
      <c r="J83" s="39">
        <v>297.51666666666659</v>
      </c>
      <c r="K83" s="39">
        <v>300.03333333333325</v>
      </c>
      <c r="L83" s="39">
        <v>302.51666666666659</v>
      </c>
      <c r="M83" s="31">
        <v>297.55</v>
      </c>
      <c r="N83" s="31">
        <v>292.55</v>
      </c>
      <c r="O83" s="256">
        <v>11378000</v>
      </c>
      <c r="P83" s="257">
        <v>-1.3183000867302688E-2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1805.85</v>
      </c>
      <c r="F84" s="38">
        <v>1807.45</v>
      </c>
      <c r="G84" s="39">
        <v>1799.45</v>
      </c>
      <c r="H84" s="39">
        <v>1793.05</v>
      </c>
      <c r="I84" s="39">
        <v>1785.05</v>
      </c>
      <c r="J84" s="39">
        <v>1813.8500000000001</v>
      </c>
      <c r="K84" s="39">
        <v>1821.8500000000001</v>
      </c>
      <c r="L84" s="39">
        <v>1828.2500000000002</v>
      </c>
      <c r="M84" s="31">
        <v>1815.45</v>
      </c>
      <c r="N84" s="31">
        <v>1801.05</v>
      </c>
      <c r="O84" s="256">
        <v>13245375</v>
      </c>
      <c r="P84" s="257">
        <v>-7.8833267638943631E-4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450.2</v>
      </c>
      <c r="F85" s="38">
        <v>450.84999999999997</v>
      </c>
      <c r="G85" s="39">
        <v>447.34999999999991</v>
      </c>
      <c r="H85" s="39">
        <v>444.49999999999994</v>
      </c>
      <c r="I85" s="39">
        <v>440.99999999999989</v>
      </c>
      <c r="J85" s="39">
        <v>453.69999999999993</v>
      </c>
      <c r="K85" s="39">
        <v>457.20000000000005</v>
      </c>
      <c r="L85" s="39">
        <v>460.04999999999995</v>
      </c>
      <c r="M85" s="31">
        <v>454.35</v>
      </c>
      <c r="N85" s="31">
        <v>448</v>
      </c>
      <c r="O85" s="256">
        <v>7546250</v>
      </c>
      <c r="P85" s="257">
        <v>-1.2109311078383244E-2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3866.95</v>
      </c>
      <c r="F86" s="38">
        <v>3883.7000000000003</v>
      </c>
      <c r="G86" s="39">
        <v>3839.4000000000005</v>
      </c>
      <c r="H86" s="39">
        <v>3811.8500000000004</v>
      </c>
      <c r="I86" s="39">
        <v>3767.5500000000006</v>
      </c>
      <c r="J86" s="39">
        <v>3911.2500000000005</v>
      </c>
      <c r="K86" s="39">
        <v>3955.5500000000006</v>
      </c>
      <c r="L86" s="39">
        <v>3983.1000000000004</v>
      </c>
      <c r="M86" s="31">
        <v>3928</v>
      </c>
      <c r="N86" s="31">
        <v>3856.15</v>
      </c>
      <c r="O86" s="256">
        <v>4848600</v>
      </c>
      <c r="P86" s="257">
        <v>1.6669811914197648E-2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1299.55</v>
      </c>
      <c r="F87" s="38">
        <v>1290.9166666666667</v>
      </c>
      <c r="G87" s="39">
        <v>1280.6333333333334</v>
      </c>
      <c r="H87" s="39">
        <v>1261.7166666666667</v>
      </c>
      <c r="I87" s="39">
        <v>1251.4333333333334</v>
      </c>
      <c r="J87" s="39">
        <v>1309.8333333333335</v>
      </c>
      <c r="K87" s="39">
        <v>1320.1166666666668</v>
      </c>
      <c r="L87" s="39">
        <v>1339.0333333333335</v>
      </c>
      <c r="M87" s="31">
        <v>1301.2</v>
      </c>
      <c r="N87" s="31">
        <v>1272</v>
      </c>
      <c r="O87" s="256">
        <v>5688000</v>
      </c>
      <c r="P87" s="257">
        <v>8.7789305666400638E-3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1179.95</v>
      </c>
      <c r="F88" s="38">
        <v>1177.3833333333334</v>
      </c>
      <c r="G88" s="39">
        <v>1170.2166666666669</v>
      </c>
      <c r="H88" s="39">
        <v>1160.4833333333336</v>
      </c>
      <c r="I88" s="39">
        <v>1153.3166666666671</v>
      </c>
      <c r="J88" s="39">
        <v>1187.1166666666668</v>
      </c>
      <c r="K88" s="39">
        <v>1194.2833333333333</v>
      </c>
      <c r="L88" s="39">
        <v>1204.0166666666667</v>
      </c>
      <c r="M88" s="31">
        <v>1184.55</v>
      </c>
      <c r="N88" s="31">
        <v>1167.6500000000001</v>
      </c>
      <c r="O88" s="256">
        <v>10249400</v>
      </c>
      <c r="P88" s="257">
        <v>-4.59373167394279E-2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2512.25</v>
      </c>
      <c r="F89" s="38">
        <v>2521.4666666666667</v>
      </c>
      <c r="G89" s="39">
        <v>2496.1333333333332</v>
      </c>
      <c r="H89" s="39">
        <v>2480.0166666666664</v>
      </c>
      <c r="I89" s="39">
        <v>2454.6833333333329</v>
      </c>
      <c r="J89" s="39">
        <v>2537.5833333333335</v>
      </c>
      <c r="K89" s="39">
        <v>2562.9166666666665</v>
      </c>
      <c r="L89" s="39">
        <v>2579.0333333333338</v>
      </c>
      <c r="M89" s="31">
        <v>2546.8000000000002</v>
      </c>
      <c r="N89" s="31">
        <v>2505.35</v>
      </c>
      <c r="O89" s="256">
        <v>3074700</v>
      </c>
      <c r="P89" s="257">
        <v>5.4423868312757202E-2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1603.2</v>
      </c>
      <c r="F90" s="38">
        <v>1606.0999999999997</v>
      </c>
      <c r="G90" s="39">
        <v>1597.1999999999994</v>
      </c>
      <c r="H90" s="39">
        <v>1591.1999999999996</v>
      </c>
      <c r="I90" s="39">
        <v>1582.2999999999993</v>
      </c>
      <c r="J90" s="39">
        <v>1612.0999999999995</v>
      </c>
      <c r="K90" s="39">
        <v>1620.9999999999995</v>
      </c>
      <c r="L90" s="39">
        <v>1626.9999999999995</v>
      </c>
      <c r="M90" s="31">
        <v>1615</v>
      </c>
      <c r="N90" s="31">
        <v>1600.1</v>
      </c>
      <c r="O90" s="256">
        <v>125540250</v>
      </c>
      <c r="P90" s="257">
        <v>5.1735498348131799E-2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629.79999999999995</v>
      </c>
      <c r="F91" s="38">
        <v>627.20000000000005</v>
      </c>
      <c r="G91" s="39">
        <v>622.80000000000007</v>
      </c>
      <c r="H91" s="39">
        <v>615.80000000000007</v>
      </c>
      <c r="I91" s="39">
        <v>611.40000000000009</v>
      </c>
      <c r="J91" s="39">
        <v>634.20000000000005</v>
      </c>
      <c r="K91" s="39">
        <v>638.60000000000014</v>
      </c>
      <c r="L91" s="39">
        <v>645.6</v>
      </c>
      <c r="M91" s="31">
        <v>631.6</v>
      </c>
      <c r="N91" s="31">
        <v>620.20000000000005</v>
      </c>
      <c r="O91" s="256">
        <v>18902400</v>
      </c>
      <c r="P91" s="257">
        <v>-1.7383348581884721E-2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2985.2</v>
      </c>
      <c r="F92" s="38">
        <v>2981.85</v>
      </c>
      <c r="G92" s="39">
        <v>2965.35</v>
      </c>
      <c r="H92" s="39">
        <v>2945.5</v>
      </c>
      <c r="I92" s="39">
        <v>2929</v>
      </c>
      <c r="J92" s="39">
        <v>3001.7</v>
      </c>
      <c r="K92" s="39">
        <v>3018.2</v>
      </c>
      <c r="L92" s="39">
        <v>3038.0499999999997</v>
      </c>
      <c r="M92" s="31">
        <v>2998.35</v>
      </c>
      <c r="N92" s="31">
        <v>2962</v>
      </c>
      <c r="O92" s="256">
        <v>3909000</v>
      </c>
      <c r="P92" s="257">
        <v>7.500193303951133E-3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448.1</v>
      </c>
      <c r="F93" s="38">
        <v>446.11666666666662</v>
      </c>
      <c r="G93" s="39">
        <v>442.73333333333323</v>
      </c>
      <c r="H93" s="39">
        <v>437.36666666666662</v>
      </c>
      <c r="I93" s="39">
        <v>433.98333333333323</v>
      </c>
      <c r="J93" s="39">
        <v>451.48333333333323</v>
      </c>
      <c r="K93" s="39">
        <v>454.86666666666656</v>
      </c>
      <c r="L93" s="39">
        <v>460.23333333333323</v>
      </c>
      <c r="M93" s="31">
        <v>449.5</v>
      </c>
      <c r="N93" s="31">
        <v>440.75</v>
      </c>
      <c r="O93" s="256">
        <v>22778000</v>
      </c>
      <c r="P93" s="257">
        <v>-3.3733222472977789E-2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142.35</v>
      </c>
      <c r="F94" s="38">
        <v>143.18333333333331</v>
      </c>
      <c r="G94" s="39">
        <v>141.16666666666663</v>
      </c>
      <c r="H94" s="39">
        <v>139.98333333333332</v>
      </c>
      <c r="I94" s="39">
        <v>137.96666666666664</v>
      </c>
      <c r="J94" s="39">
        <v>144.36666666666662</v>
      </c>
      <c r="K94" s="39">
        <v>146.38333333333333</v>
      </c>
      <c r="L94" s="39">
        <v>147.56666666666661</v>
      </c>
      <c r="M94" s="31">
        <v>145.19999999999999</v>
      </c>
      <c r="N94" s="31">
        <v>142</v>
      </c>
      <c r="O94" s="256">
        <v>32701000</v>
      </c>
      <c r="P94" s="257">
        <v>-3.8641321283889064E-2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263.35000000000002</v>
      </c>
      <c r="F95" s="38">
        <v>263.09999999999997</v>
      </c>
      <c r="G95" s="39">
        <v>260.79999999999995</v>
      </c>
      <c r="H95" s="39">
        <v>258.25</v>
      </c>
      <c r="I95" s="39">
        <v>255.95</v>
      </c>
      <c r="J95" s="39">
        <v>265.64999999999992</v>
      </c>
      <c r="K95" s="39">
        <v>267.95</v>
      </c>
      <c r="L95" s="39">
        <v>270.49999999999989</v>
      </c>
      <c r="M95" s="31">
        <v>265.39999999999998</v>
      </c>
      <c r="N95" s="31">
        <v>260.55</v>
      </c>
      <c r="O95" s="256">
        <v>46051200</v>
      </c>
      <c r="P95" s="257">
        <v>9.9771113328246956E-4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2550.5</v>
      </c>
      <c r="F96" s="38">
        <v>2549.8333333333335</v>
      </c>
      <c r="G96" s="39">
        <v>2536.8166666666671</v>
      </c>
      <c r="H96" s="39">
        <v>2523.1333333333337</v>
      </c>
      <c r="I96" s="39">
        <v>2510.1166666666672</v>
      </c>
      <c r="J96" s="39">
        <v>2563.5166666666669</v>
      </c>
      <c r="K96" s="39">
        <v>2576.5333333333333</v>
      </c>
      <c r="L96" s="39">
        <v>2590.2166666666667</v>
      </c>
      <c r="M96" s="31">
        <v>2562.85</v>
      </c>
      <c r="N96" s="31">
        <v>2536.15</v>
      </c>
      <c r="O96" s="256">
        <v>9339000</v>
      </c>
      <c r="P96" s="257">
        <v>-3.7950429569194637E-2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163.19999999999999</v>
      </c>
      <c r="F97" s="38">
        <v>165.6</v>
      </c>
      <c r="G97" s="39">
        <v>159.64999999999998</v>
      </c>
      <c r="H97" s="39">
        <v>156.1</v>
      </c>
      <c r="I97" s="39">
        <v>150.14999999999998</v>
      </c>
      <c r="J97" s="39">
        <v>169.14999999999998</v>
      </c>
      <c r="K97" s="39">
        <v>175.09999999999997</v>
      </c>
      <c r="L97" s="39">
        <v>178.64999999999998</v>
      </c>
      <c r="M97" s="31">
        <v>171.55</v>
      </c>
      <c r="N97" s="31">
        <v>162.05000000000001</v>
      </c>
      <c r="O97" s="256">
        <v>54105900</v>
      </c>
      <c r="P97" s="257">
        <v>-1.6501344210623898E-2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953.8</v>
      </c>
      <c r="F98" s="38">
        <v>953.98333333333323</v>
      </c>
      <c r="G98" s="39">
        <v>950.11666666666645</v>
      </c>
      <c r="H98" s="39">
        <v>946.43333333333317</v>
      </c>
      <c r="I98" s="39">
        <v>942.56666666666638</v>
      </c>
      <c r="J98" s="39">
        <v>957.66666666666652</v>
      </c>
      <c r="K98" s="39">
        <v>961.5333333333333</v>
      </c>
      <c r="L98" s="39">
        <v>965.21666666666658</v>
      </c>
      <c r="M98" s="31">
        <v>957.85</v>
      </c>
      <c r="N98" s="31">
        <v>950.3</v>
      </c>
      <c r="O98" s="256">
        <v>89713400</v>
      </c>
      <c r="P98" s="257">
        <v>5.0447925119050545E-2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1347.15</v>
      </c>
      <c r="F99" s="38">
        <v>1352.6666666666667</v>
      </c>
      <c r="G99" s="39">
        <v>1335.4833333333336</v>
      </c>
      <c r="H99" s="39">
        <v>1323.8166666666668</v>
      </c>
      <c r="I99" s="39">
        <v>1306.6333333333337</v>
      </c>
      <c r="J99" s="39">
        <v>1364.3333333333335</v>
      </c>
      <c r="K99" s="39">
        <v>1381.5166666666664</v>
      </c>
      <c r="L99" s="39">
        <v>1393.1833333333334</v>
      </c>
      <c r="M99" s="31">
        <v>1369.85</v>
      </c>
      <c r="N99" s="31">
        <v>1341</v>
      </c>
      <c r="O99" s="256">
        <v>3791500</v>
      </c>
      <c r="P99" s="257">
        <v>-2.8928336620644311E-3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544.85</v>
      </c>
      <c r="F100" s="38">
        <v>545.90000000000009</v>
      </c>
      <c r="G100" s="39">
        <v>540.60000000000014</v>
      </c>
      <c r="H100" s="39">
        <v>536.35</v>
      </c>
      <c r="I100" s="39">
        <v>531.05000000000007</v>
      </c>
      <c r="J100" s="39">
        <v>550.1500000000002</v>
      </c>
      <c r="K100" s="39">
        <v>555.45000000000016</v>
      </c>
      <c r="L100" s="39">
        <v>559.70000000000027</v>
      </c>
      <c r="M100" s="31">
        <v>551.20000000000005</v>
      </c>
      <c r="N100" s="31">
        <v>541.65</v>
      </c>
      <c r="O100" s="256">
        <v>9087000</v>
      </c>
      <c r="P100" s="257">
        <v>9.6666666666666672E-3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7.75</v>
      </c>
      <c r="F101" s="38">
        <v>7.8166666666666664</v>
      </c>
      <c r="G101" s="39">
        <v>7.6333333333333329</v>
      </c>
      <c r="H101" s="39">
        <v>7.5166666666666666</v>
      </c>
      <c r="I101" s="39">
        <v>7.333333333333333</v>
      </c>
      <c r="J101" s="39">
        <v>7.9333333333333327</v>
      </c>
      <c r="K101" s="39">
        <v>8.1166666666666671</v>
      </c>
      <c r="L101" s="39">
        <v>8.2333333333333325</v>
      </c>
      <c r="M101" s="31">
        <v>8</v>
      </c>
      <c r="N101" s="31">
        <v>7.7</v>
      </c>
      <c r="O101" s="256">
        <v>905680000</v>
      </c>
      <c r="P101" s="257">
        <v>2.1658695063622418E-2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119.55</v>
      </c>
      <c r="F102" s="38">
        <v>119.96666666666665</v>
      </c>
      <c r="G102" s="39">
        <v>118.58333333333331</v>
      </c>
      <c r="H102" s="39">
        <v>117.61666666666666</v>
      </c>
      <c r="I102" s="39">
        <v>116.23333333333332</v>
      </c>
      <c r="J102" s="39">
        <v>120.93333333333331</v>
      </c>
      <c r="K102" s="39">
        <v>122.31666666666666</v>
      </c>
      <c r="L102" s="39">
        <v>123.2833333333333</v>
      </c>
      <c r="M102" s="31">
        <v>121.35</v>
      </c>
      <c r="N102" s="31">
        <v>119</v>
      </c>
      <c r="O102" s="256">
        <v>119700000</v>
      </c>
      <c r="P102" s="257">
        <v>-1.5015015015015015E-3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88.2</v>
      </c>
      <c r="F103" s="38">
        <v>88.483333333333334</v>
      </c>
      <c r="G103" s="39">
        <v>87.466666666666669</v>
      </c>
      <c r="H103" s="39">
        <v>86.733333333333334</v>
      </c>
      <c r="I103" s="39">
        <v>85.716666666666669</v>
      </c>
      <c r="J103" s="39">
        <v>89.216666666666669</v>
      </c>
      <c r="K103" s="39">
        <v>90.233333333333348</v>
      </c>
      <c r="L103" s="39">
        <v>90.966666666666669</v>
      </c>
      <c r="M103" s="31">
        <v>89.5</v>
      </c>
      <c r="N103" s="31">
        <v>87.75</v>
      </c>
      <c r="O103" s="256">
        <v>209595000</v>
      </c>
      <c r="P103" s="257">
        <v>5.3850214948336979E-2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126.9</v>
      </c>
      <c r="F104" s="38">
        <v>127.15000000000002</v>
      </c>
      <c r="G104" s="39">
        <v>125.15000000000003</v>
      </c>
      <c r="H104" s="39">
        <v>123.40000000000002</v>
      </c>
      <c r="I104" s="39">
        <v>121.40000000000003</v>
      </c>
      <c r="J104" s="39">
        <v>128.90000000000003</v>
      </c>
      <c r="K104" s="39">
        <v>130.9</v>
      </c>
      <c r="L104" s="39">
        <v>132.65000000000003</v>
      </c>
      <c r="M104" s="31">
        <v>129.15</v>
      </c>
      <c r="N104" s="31">
        <v>125.4</v>
      </c>
      <c r="O104" s="256">
        <v>50407500</v>
      </c>
      <c r="P104" s="257">
        <v>1.5026806614815374E-2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434.95</v>
      </c>
      <c r="F105" s="38">
        <v>434.11666666666662</v>
      </c>
      <c r="G105" s="39">
        <v>430.83333333333326</v>
      </c>
      <c r="H105" s="39">
        <v>426.71666666666664</v>
      </c>
      <c r="I105" s="39">
        <v>423.43333333333328</v>
      </c>
      <c r="J105" s="39">
        <v>438.23333333333323</v>
      </c>
      <c r="K105" s="39">
        <v>441.51666666666665</v>
      </c>
      <c r="L105" s="39">
        <v>445.63333333333321</v>
      </c>
      <c r="M105" s="31">
        <v>437.4</v>
      </c>
      <c r="N105" s="31">
        <v>430</v>
      </c>
      <c r="O105" s="256">
        <v>11525250</v>
      </c>
      <c r="P105" s="257">
        <v>1.0731942602194622E-2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383.35</v>
      </c>
      <c r="F106" s="38">
        <v>385.0333333333333</v>
      </c>
      <c r="G106" s="39">
        <v>381.11666666666662</v>
      </c>
      <c r="H106" s="39">
        <v>378.88333333333333</v>
      </c>
      <c r="I106" s="39">
        <v>374.96666666666664</v>
      </c>
      <c r="J106" s="39">
        <v>387.26666666666659</v>
      </c>
      <c r="K106" s="39">
        <v>391.18333333333334</v>
      </c>
      <c r="L106" s="39">
        <v>393.41666666666657</v>
      </c>
      <c r="M106" s="31">
        <v>388.95</v>
      </c>
      <c r="N106" s="31">
        <v>382.8</v>
      </c>
      <c r="O106" s="256">
        <v>20116000</v>
      </c>
      <c r="P106" s="257">
        <v>1.4627257137092706E-2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241.45</v>
      </c>
      <c r="F107" s="38">
        <v>241.11666666666665</v>
      </c>
      <c r="G107" s="39">
        <v>237.0333333333333</v>
      </c>
      <c r="H107" s="39">
        <v>232.61666666666665</v>
      </c>
      <c r="I107" s="39">
        <v>228.5333333333333</v>
      </c>
      <c r="J107" s="39">
        <v>245.5333333333333</v>
      </c>
      <c r="K107" s="39">
        <v>249.61666666666662</v>
      </c>
      <c r="L107" s="39">
        <v>254.0333333333333</v>
      </c>
      <c r="M107" s="31">
        <v>245.2</v>
      </c>
      <c r="N107" s="31">
        <v>236.7</v>
      </c>
      <c r="O107" s="256">
        <v>23536400</v>
      </c>
      <c r="P107" s="257">
        <v>-3.5990022568000948E-2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3120.75</v>
      </c>
      <c r="F108" s="38">
        <v>3123.9</v>
      </c>
      <c r="G108" s="39">
        <v>3108</v>
      </c>
      <c r="H108" s="39">
        <v>3095.25</v>
      </c>
      <c r="I108" s="39">
        <v>3079.35</v>
      </c>
      <c r="J108" s="39">
        <v>3136.65</v>
      </c>
      <c r="K108" s="39">
        <v>3152.5500000000006</v>
      </c>
      <c r="L108" s="39">
        <v>3165.3</v>
      </c>
      <c r="M108" s="31">
        <v>3139.8</v>
      </c>
      <c r="N108" s="31">
        <v>3111.15</v>
      </c>
      <c r="O108" s="256">
        <v>730500</v>
      </c>
      <c r="P108" s="257">
        <v>-9.3572009764035808E-3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2462</v>
      </c>
      <c r="F109" s="38">
        <v>2467.0333333333333</v>
      </c>
      <c r="G109" s="39">
        <v>2450.0666666666666</v>
      </c>
      <c r="H109" s="39">
        <v>2438.1333333333332</v>
      </c>
      <c r="I109" s="39">
        <v>2421.1666666666665</v>
      </c>
      <c r="J109" s="39">
        <v>2478.9666666666667</v>
      </c>
      <c r="K109" s="39">
        <v>2495.9333333333329</v>
      </c>
      <c r="L109" s="39">
        <v>2507.8666666666668</v>
      </c>
      <c r="M109" s="31">
        <v>2484</v>
      </c>
      <c r="N109" s="31">
        <v>2455.1</v>
      </c>
      <c r="O109" s="256">
        <v>7971600</v>
      </c>
      <c r="P109" s="257">
        <v>-6.2550714411712824E-2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1379.85</v>
      </c>
      <c r="F110" s="38">
        <v>1383.8166666666666</v>
      </c>
      <c r="G110" s="39">
        <v>1371.2333333333331</v>
      </c>
      <c r="H110" s="39">
        <v>1362.6166666666666</v>
      </c>
      <c r="I110" s="39">
        <v>1350.0333333333331</v>
      </c>
      <c r="J110" s="39">
        <v>1392.4333333333332</v>
      </c>
      <c r="K110" s="39">
        <v>1405.0166666666667</v>
      </c>
      <c r="L110" s="39">
        <v>1413.6333333333332</v>
      </c>
      <c r="M110" s="31">
        <v>1396.4</v>
      </c>
      <c r="N110" s="31">
        <v>1375.2</v>
      </c>
      <c r="O110" s="256">
        <v>21645000</v>
      </c>
      <c r="P110" s="257">
        <v>5.6575222102899544E-2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162.55000000000001</v>
      </c>
      <c r="F111" s="38">
        <v>162.21666666666667</v>
      </c>
      <c r="G111" s="39">
        <v>161.13333333333333</v>
      </c>
      <c r="H111" s="39">
        <v>159.71666666666667</v>
      </c>
      <c r="I111" s="39">
        <v>158.63333333333333</v>
      </c>
      <c r="J111" s="39">
        <v>163.63333333333333</v>
      </c>
      <c r="K111" s="39">
        <v>164.71666666666664</v>
      </c>
      <c r="L111" s="39">
        <v>166.13333333333333</v>
      </c>
      <c r="M111" s="31">
        <v>163.30000000000001</v>
      </c>
      <c r="N111" s="31">
        <v>160.80000000000001</v>
      </c>
      <c r="O111" s="256">
        <v>82130400</v>
      </c>
      <c r="P111" s="257">
        <v>4.6581267675927466E-3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1415.35</v>
      </c>
      <c r="F112" s="38">
        <v>1415.2666666666667</v>
      </c>
      <c r="G112" s="39">
        <v>1407.6333333333332</v>
      </c>
      <c r="H112" s="39">
        <v>1399.9166666666665</v>
      </c>
      <c r="I112" s="39">
        <v>1392.2833333333331</v>
      </c>
      <c r="J112" s="39">
        <v>1422.9833333333333</v>
      </c>
      <c r="K112" s="39">
        <v>1430.616666666667</v>
      </c>
      <c r="L112" s="39">
        <v>1438.3333333333335</v>
      </c>
      <c r="M112" s="31">
        <v>1422.9</v>
      </c>
      <c r="N112" s="31">
        <v>1407.55</v>
      </c>
      <c r="O112" s="256">
        <v>28358400</v>
      </c>
      <c r="P112" s="257">
        <v>-3.6752218040515754E-2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92.55</v>
      </c>
      <c r="F113" s="38">
        <v>92.766666666666666</v>
      </c>
      <c r="G113" s="39">
        <v>91.983333333333334</v>
      </c>
      <c r="H113" s="39">
        <v>91.416666666666671</v>
      </c>
      <c r="I113" s="39">
        <v>90.63333333333334</v>
      </c>
      <c r="J113" s="39">
        <v>93.333333333333329</v>
      </c>
      <c r="K113" s="39">
        <v>94.11666666666666</v>
      </c>
      <c r="L113" s="39">
        <v>94.683333333333323</v>
      </c>
      <c r="M113" s="31">
        <v>93.55</v>
      </c>
      <c r="N113" s="31">
        <v>92.2</v>
      </c>
      <c r="O113" s="256">
        <v>105816750</v>
      </c>
      <c r="P113" s="257">
        <v>2.0498354489891867E-2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888.4</v>
      </c>
      <c r="F114" s="38">
        <v>889.6</v>
      </c>
      <c r="G114" s="39">
        <v>881.30000000000007</v>
      </c>
      <c r="H114" s="39">
        <v>874.2</v>
      </c>
      <c r="I114" s="39">
        <v>865.90000000000009</v>
      </c>
      <c r="J114" s="39">
        <v>896.7</v>
      </c>
      <c r="K114" s="39">
        <v>905</v>
      </c>
      <c r="L114" s="39">
        <v>912.1</v>
      </c>
      <c r="M114" s="31">
        <v>897.9</v>
      </c>
      <c r="N114" s="31">
        <v>882.5</v>
      </c>
      <c r="O114" s="256">
        <v>2477800</v>
      </c>
      <c r="P114" s="257">
        <v>-1.8329405603561141E-3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648.75</v>
      </c>
      <c r="F115" s="38">
        <v>645.93333333333328</v>
      </c>
      <c r="G115" s="39">
        <v>640.36666666666656</v>
      </c>
      <c r="H115" s="39">
        <v>631.98333333333323</v>
      </c>
      <c r="I115" s="39">
        <v>626.41666666666652</v>
      </c>
      <c r="J115" s="39">
        <v>654.31666666666661</v>
      </c>
      <c r="K115" s="39">
        <v>659.88333333333344</v>
      </c>
      <c r="L115" s="39">
        <v>668.26666666666665</v>
      </c>
      <c r="M115" s="31">
        <v>651.5</v>
      </c>
      <c r="N115" s="31">
        <v>637.54999999999995</v>
      </c>
      <c r="O115" s="256">
        <v>14012250</v>
      </c>
      <c r="P115" s="257">
        <v>-1.1176288978079655E-2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442.25</v>
      </c>
      <c r="F116" s="38">
        <v>444.9666666666667</v>
      </c>
      <c r="G116" s="39">
        <v>438.58333333333337</v>
      </c>
      <c r="H116" s="39">
        <v>434.91666666666669</v>
      </c>
      <c r="I116" s="39">
        <v>428.53333333333336</v>
      </c>
      <c r="J116" s="39">
        <v>448.63333333333338</v>
      </c>
      <c r="K116" s="39">
        <v>455.01666666666671</v>
      </c>
      <c r="L116" s="39">
        <v>458.68333333333339</v>
      </c>
      <c r="M116" s="31">
        <v>451.35</v>
      </c>
      <c r="N116" s="31">
        <v>441.3</v>
      </c>
      <c r="O116" s="256">
        <v>78961600</v>
      </c>
      <c r="P116" s="257">
        <v>3.0249258903594839E-2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645.25</v>
      </c>
      <c r="F117" s="38">
        <v>646.15</v>
      </c>
      <c r="G117" s="39">
        <v>639.79999999999995</v>
      </c>
      <c r="H117" s="39">
        <v>634.35</v>
      </c>
      <c r="I117" s="39">
        <v>628</v>
      </c>
      <c r="J117" s="39">
        <v>651.59999999999991</v>
      </c>
      <c r="K117" s="39">
        <v>657.95</v>
      </c>
      <c r="L117" s="39">
        <v>663.39999999999986</v>
      </c>
      <c r="M117" s="31">
        <v>652.5</v>
      </c>
      <c r="N117" s="31">
        <v>640.70000000000005</v>
      </c>
      <c r="O117" s="256">
        <v>28372500</v>
      </c>
      <c r="P117" s="257">
        <v>1.8624063187183054E-2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3054.05</v>
      </c>
      <c r="F118" s="38">
        <v>3081</v>
      </c>
      <c r="G118" s="39">
        <v>3019.6</v>
      </c>
      <c r="H118" s="39">
        <v>2985.15</v>
      </c>
      <c r="I118" s="39">
        <v>2923.75</v>
      </c>
      <c r="J118" s="39">
        <v>3115.45</v>
      </c>
      <c r="K118" s="39">
        <v>3176.8499999999995</v>
      </c>
      <c r="L118" s="39">
        <v>3211.2999999999997</v>
      </c>
      <c r="M118" s="31">
        <v>3142.4</v>
      </c>
      <c r="N118" s="31">
        <v>3046.55</v>
      </c>
      <c r="O118" s="256">
        <v>547000</v>
      </c>
      <c r="P118" s="257">
        <v>4.4890162368672396E-2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791.8</v>
      </c>
      <c r="F119" s="38">
        <v>790.81666666666661</v>
      </c>
      <c r="G119" s="39">
        <v>785.08333333333326</v>
      </c>
      <c r="H119" s="39">
        <v>778.36666666666667</v>
      </c>
      <c r="I119" s="39">
        <v>772.63333333333333</v>
      </c>
      <c r="J119" s="39">
        <v>797.53333333333319</v>
      </c>
      <c r="K119" s="39">
        <v>803.26666666666654</v>
      </c>
      <c r="L119" s="39">
        <v>809.98333333333312</v>
      </c>
      <c r="M119" s="31">
        <v>796.55</v>
      </c>
      <c r="N119" s="31">
        <v>784.1</v>
      </c>
      <c r="O119" s="256">
        <v>18613800</v>
      </c>
      <c r="P119" s="257">
        <v>4.2974725034598295E-3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477.7</v>
      </c>
      <c r="F120" s="38">
        <v>479.0333333333333</v>
      </c>
      <c r="G120" s="39">
        <v>473.96666666666658</v>
      </c>
      <c r="H120" s="39">
        <v>470.23333333333329</v>
      </c>
      <c r="I120" s="39">
        <v>465.16666666666657</v>
      </c>
      <c r="J120" s="39">
        <v>482.76666666666659</v>
      </c>
      <c r="K120" s="39">
        <v>487.83333333333331</v>
      </c>
      <c r="L120" s="39">
        <v>491.56666666666661</v>
      </c>
      <c r="M120" s="31">
        <v>484.1</v>
      </c>
      <c r="N120" s="31">
        <v>475.3</v>
      </c>
      <c r="O120" s="256">
        <v>21060000</v>
      </c>
      <c r="P120" s="257">
        <v>1.6531917461083626E-2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1770.55</v>
      </c>
      <c r="F121" s="38">
        <v>1777.55</v>
      </c>
      <c r="G121" s="39">
        <v>1761.1</v>
      </c>
      <c r="H121" s="39">
        <v>1751.6499999999999</v>
      </c>
      <c r="I121" s="39">
        <v>1735.1999999999998</v>
      </c>
      <c r="J121" s="39">
        <v>1787</v>
      </c>
      <c r="K121" s="39">
        <v>1803.4500000000003</v>
      </c>
      <c r="L121" s="39">
        <v>1812.9</v>
      </c>
      <c r="M121" s="31">
        <v>1794</v>
      </c>
      <c r="N121" s="31">
        <v>1768.1</v>
      </c>
      <c r="O121" s="256">
        <v>32027200</v>
      </c>
      <c r="P121" s="257">
        <v>9.6536517892603299E-2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121</v>
      </c>
      <c r="F122" s="38">
        <v>121.18333333333332</v>
      </c>
      <c r="G122" s="39">
        <v>119.91666666666664</v>
      </c>
      <c r="H122" s="39">
        <v>118.83333333333331</v>
      </c>
      <c r="I122" s="39">
        <v>117.56666666666663</v>
      </c>
      <c r="J122" s="39">
        <v>122.26666666666665</v>
      </c>
      <c r="K122" s="39">
        <v>123.53333333333333</v>
      </c>
      <c r="L122" s="39">
        <v>124.61666666666666</v>
      </c>
      <c r="M122" s="31">
        <v>122.45</v>
      </c>
      <c r="N122" s="31">
        <v>120.1</v>
      </c>
      <c r="O122" s="256">
        <v>77165828</v>
      </c>
      <c r="P122" s="257">
        <v>1.6815616180620885E-2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2264.9499999999998</v>
      </c>
      <c r="F123" s="38">
        <v>2279.4666666666667</v>
      </c>
      <c r="G123" s="39">
        <v>2243.5333333333333</v>
      </c>
      <c r="H123" s="39">
        <v>2222.1166666666668</v>
      </c>
      <c r="I123" s="39">
        <v>2186.1833333333334</v>
      </c>
      <c r="J123" s="39">
        <v>2300.8833333333332</v>
      </c>
      <c r="K123" s="39">
        <v>2336.8166666666666</v>
      </c>
      <c r="L123" s="39">
        <v>2358.2333333333331</v>
      </c>
      <c r="M123" s="31">
        <v>2315.4</v>
      </c>
      <c r="N123" s="31">
        <v>2258.0500000000002</v>
      </c>
      <c r="O123" s="256">
        <v>701400</v>
      </c>
      <c r="P123" s="257">
        <v>1.0371650821089023E-2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386.55</v>
      </c>
      <c r="F124" s="38">
        <v>388.68333333333334</v>
      </c>
      <c r="G124" s="39">
        <v>382.86666666666667</v>
      </c>
      <c r="H124" s="39">
        <v>379.18333333333334</v>
      </c>
      <c r="I124" s="39">
        <v>373.36666666666667</v>
      </c>
      <c r="J124" s="39">
        <v>392.36666666666667</v>
      </c>
      <c r="K124" s="39">
        <v>398.18333333333339</v>
      </c>
      <c r="L124" s="39">
        <v>401.86666666666667</v>
      </c>
      <c r="M124" s="31">
        <v>394.5</v>
      </c>
      <c r="N124" s="31">
        <v>385</v>
      </c>
      <c r="O124" s="256">
        <v>12593600</v>
      </c>
      <c r="P124" s="257">
        <v>-1.6332492364891781E-2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426.05</v>
      </c>
      <c r="F125" s="38">
        <v>426</v>
      </c>
      <c r="G125" s="39">
        <v>423.1</v>
      </c>
      <c r="H125" s="39">
        <v>420.15000000000003</v>
      </c>
      <c r="I125" s="39">
        <v>417.25000000000006</v>
      </c>
      <c r="J125" s="39">
        <v>428.95</v>
      </c>
      <c r="K125" s="39">
        <v>431.84999999999997</v>
      </c>
      <c r="L125" s="39">
        <v>434.79999999999995</v>
      </c>
      <c r="M125" s="31">
        <v>428.9</v>
      </c>
      <c r="N125" s="31">
        <v>423.05</v>
      </c>
      <c r="O125" s="256">
        <v>20826000</v>
      </c>
      <c r="P125" s="257">
        <v>-1.3079328973557009E-2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2661.95</v>
      </c>
      <c r="F126" s="38">
        <v>2666.6333333333332</v>
      </c>
      <c r="G126" s="39">
        <v>2641.2166666666662</v>
      </c>
      <c r="H126" s="39">
        <v>2620.4833333333331</v>
      </c>
      <c r="I126" s="39">
        <v>2595.0666666666662</v>
      </c>
      <c r="J126" s="39">
        <v>2687.3666666666663</v>
      </c>
      <c r="K126" s="39">
        <v>2712.7833333333333</v>
      </c>
      <c r="L126" s="39">
        <v>2733.5166666666664</v>
      </c>
      <c r="M126" s="31">
        <v>2692.05</v>
      </c>
      <c r="N126" s="31">
        <v>2645.9</v>
      </c>
      <c r="O126" s="256">
        <v>7452600</v>
      </c>
      <c r="P126" s="257">
        <v>-1.7325949367088606E-2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5116.1499999999996</v>
      </c>
      <c r="F127" s="38">
        <v>5133.2666666666664</v>
      </c>
      <c r="G127" s="39">
        <v>5078.4333333333325</v>
      </c>
      <c r="H127" s="39">
        <v>5040.7166666666662</v>
      </c>
      <c r="I127" s="39">
        <v>4985.8833333333323</v>
      </c>
      <c r="J127" s="39">
        <v>5170.9833333333327</v>
      </c>
      <c r="K127" s="39">
        <v>5225.8166666666666</v>
      </c>
      <c r="L127" s="39">
        <v>5263.5333333333328</v>
      </c>
      <c r="M127" s="31">
        <v>5188.1000000000004</v>
      </c>
      <c r="N127" s="31">
        <v>5095.55</v>
      </c>
      <c r="O127" s="256">
        <v>1605750</v>
      </c>
      <c r="P127" s="257">
        <v>2.6464665835650589E-2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4312.7</v>
      </c>
      <c r="F128" s="38">
        <v>4294.2</v>
      </c>
      <c r="G128" s="39">
        <v>4251.6499999999996</v>
      </c>
      <c r="H128" s="39">
        <v>4190.5999999999995</v>
      </c>
      <c r="I128" s="39">
        <v>4148.0499999999993</v>
      </c>
      <c r="J128" s="39">
        <v>4355.25</v>
      </c>
      <c r="K128" s="39">
        <v>4397.8000000000011</v>
      </c>
      <c r="L128" s="39">
        <v>4458.8500000000004</v>
      </c>
      <c r="M128" s="31">
        <v>4336.75</v>
      </c>
      <c r="N128" s="31">
        <v>4233.1499999999996</v>
      </c>
      <c r="O128" s="256">
        <v>972400</v>
      </c>
      <c r="P128" s="257">
        <v>-3.3399602385685886E-2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1093.6500000000001</v>
      </c>
      <c r="F129" s="38">
        <v>1109.8833333333334</v>
      </c>
      <c r="G129" s="39">
        <v>1074.7666666666669</v>
      </c>
      <c r="H129" s="39">
        <v>1055.8833333333334</v>
      </c>
      <c r="I129" s="39">
        <v>1020.7666666666669</v>
      </c>
      <c r="J129" s="39">
        <v>1128.7666666666669</v>
      </c>
      <c r="K129" s="39">
        <v>1163.8833333333332</v>
      </c>
      <c r="L129" s="39">
        <v>1182.7666666666669</v>
      </c>
      <c r="M129" s="31">
        <v>1145</v>
      </c>
      <c r="N129" s="31">
        <v>1091</v>
      </c>
      <c r="O129" s="256">
        <v>6330800</v>
      </c>
      <c r="P129" s="257">
        <v>1.2782159369050857E-2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1575.7</v>
      </c>
      <c r="F130" s="38">
        <v>1572.1833333333334</v>
      </c>
      <c r="G130" s="39">
        <v>1564.8166666666668</v>
      </c>
      <c r="H130" s="39">
        <v>1553.9333333333334</v>
      </c>
      <c r="I130" s="39">
        <v>1546.5666666666668</v>
      </c>
      <c r="J130" s="39">
        <v>1583.0666666666668</v>
      </c>
      <c r="K130" s="39">
        <v>1590.4333333333336</v>
      </c>
      <c r="L130" s="39">
        <v>1601.3166666666668</v>
      </c>
      <c r="M130" s="31">
        <v>1579.55</v>
      </c>
      <c r="N130" s="31">
        <v>1561.3</v>
      </c>
      <c r="O130" s="256">
        <v>15332100</v>
      </c>
      <c r="P130" s="257">
        <v>-2.8303979415287697E-2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280.25</v>
      </c>
      <c r="F131" s="38">
        <v>279.15000000000003</v>
      </c>
      <c r="G131" s="39">
        <v>276.90000000000009</v>
      </c>
      <c r="H131" s="39">
        <v>273.55000000000007</v>
      </c>
      <c r="I131" s="39">
        <v>271.30000000000013</v>
      </c>
      <c r="J131" s="39">
        <v>282.50000000000006</v>
      </c>
      <c r="K131" s="39">
        <v>284.74999999999994</v>
      </c>
      <c r="L131" s="39">
        <v>288.10000000000002</v>
      </c>
      <c r="M131" s="31">
        <v>281.39999999999998</v>
      </c>
      <c r="N131" s="31">
        <v>275.8</v>
      </c>
      <c r="O131" s="256">
        <v>38260000</v>
      </c>
      <c r="P131" s="257">
        <v>1.5706806282722514E-3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153.35</v>
      </c>
      <c r="F132" s="38">
        <v>151.58333333333334</v>
      </c>
      <c r="G132" s="39">
        <v>148.51666666666668</v>
      </c>
      <c r="H132" s="39">
        <v>143.68333333333334</v>
      </c>
      <c r="I132" s="39">
        <v>140.61666666666667</v>
      </c>
      <c r="J132" s="39">
        <v>156.41666666666669</v>
      </c>
      <c r="K132" s="39">
        <v>159.48333333333335</v>
      </c>
      <c r="L132" s="39">
        <v>164.31666666666669</v>
      </c>
      <c r="M132" s="31">
        <v>154.65</v>
      </c>
      <c r="N132" s="31">
        <v>146.75</v>
      </c>
      <c r="O132" s="256">
        <v>62658000</v>
      </c>
      <c r="P132" s="257">
        <v>-4.3943971436418566E-2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560.1</v>
      </c>
      <c r="F133" s="38">
        <v>560.54999999999995</v>
      </c>
      <c r="G133" s="39">
        <v>556.84999999999991</v>
      </c>
      <c r="H133" s="39">
        <v>553.59999999999991</v>
      </c>
      <c r="I133" s="39">
        <v>549.89999999999986</v>
      </c>
      <c r="J133" s="39">
        <v>563.79999999999995</v>
      </c>
      <c r="K133" s="39">
        <v>567.5</v>
      </c>
      <c r="L133" s="39">
        <v>570.75</v>
      </c>
      <c r="M133" s="31">
        <v>564.25</v>
      </c>
      <c r="N133" s="31">
        <v>557.29999999999995</v>
      </c>
      <c r="O133" s="256">
        <v>9669600</v>
      </c>
      <c r="P133" s="257">
        <v>-5.0623533769601188E-3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9411.75</v>
      </c>
      <c r="F134" s="38">
        <v>9423.9333333333325</v>
      </c>
      <c r="G134" s="39">
        <v>9360.866666666665</v>
      </c>
      <c r="H134" s="39">
        <v>9309.9833333333318</v>
      </c>
      <c r="I134" s="39">
        <v>9246.9166666666642</v>
      </c>
      <c r="J134" s="39">
        <v>9474.8166666666657</v>
      </c>
      <c r="K134" s="39">
        <v>9537.883333333335</v>
      </c>
      <c r="L134" s="39">
        <v>9588.7666666666664</v>
      </c>
      <c r="M134" s="31">
        <v>9487</v>
      </c>
      <c r="N134" s="31">
        <v>9373.0499999999993</v>
      </c>
      <c r="O134" s="256">
        <v>2888300</v>
      </c>
      <c r="P134" s="257">
        <v>-2.0948442425680485E-2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1004.85</v>
      </c>
      <c r="F135" s="38">
        <v>1000.8666666666667</v>
      </c>
      <c r="G135" s="39">
        <v>992.98333333333335</v>
      </c>
      <c r="H135" s="39">
        <v>981.11666666666667</v>
      </c>
      <c r="I135" s="39">
        <v>973.23333333333335</v>
      </c>
      <c r="J135" s="39">
        <v>1012.7333333333333</v>
      </c>
      <c r="K135" s="39">
        <v>1020.6166666666668</v>
      </c>
      <c r="L135" s="39">
        <v>1032.4833333333333</v>
      </c>
      <c r="M135" s="31">
        <v>1008.75</v>
      </c>
      <c r="N135" s="31">
        <v>989</v>
      </c>
      <c r="O135" s="256">
        <v>9796500</v>
      </c>
      <c r="P135" s="257">
        <v>-2.1807506814845879E-2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1584.1</v>
      </c>
      <c r="F136" s="38">
        <v>1592.2333333333333</v>
      </c>
      <c r="G136" s="39">
        <v>1572.6666666666667</v>
      </c>
      <c r="H136" s="39">
        <v>1561.2333333333333</v>
      </c>
      <c r="I136" s="39">
        <v>1541.6666666666667</v>
      </c>
      <c r="J136" s="39">
        <v>1603.6666666666667</v>
      </c>
      <c r="K136" s="39">
        <v>1623.2333333333333</v>
      </c>
      <c r="L136" s="39">
        <v>1634.6666666666667</v>
      </c>
      <c r="M136" s="31">
        <v>1611.8</v>
      </c>
      <c r="N136" s="31">
        <v>1580.8</v>
      </c>
      <c r="O136" s="256">
        <v>2951600</v>
      </c>
      <c r="P136" s="257">
        <v>1.0821917808219178E-2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1356.2</v>
      </c>
      <c r="F137" s="38">
        <v>1365.75</v>
      </c>
      <c r="G137" s="39">
        <v>1336.5</v>
      </c>
      <c r="H137" s="39">
        <v>1316.8</v>
      </c>
      <c r="I137" s="39">
        <v>1287.55</v>
      </c>
      <c r="J137" s="39">
        <v>1385.45</v>
      </c>
      <c r="K137" s="39">
        <v>1414.7</v>
      </c>
      <c r="L137" s="39">
        <v>1434.4</v>
      </c>
      <c r="M137" s="31">
        <v>1395</v>
      </c>
      <c r="N137" s="31">
        <v>1346.05</v>
      </c>
      <c r="O137" s="256">
        <v>2067600</v>
      </c>
      <c r="P137" s="257">
        <v>5.9221311475409835E-2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859.15</v>
      </c>
      <c r="F138" s="38">
        <v>860.30000000000007</v>
      </c>
      <c r="G138" s="39">
        <v>849.85000000000014</v>
      </c>
      <c r="H138" s="39">
        <v>840.55000000000007</v>
      </c>
      <c r="I138" s="39">
        <v>830.10000000000014</v>
      </c>
      <c r="J138" s="39">
        <v>869.60000000000014</v>
      </c>
      <c r="K138" s="39">
        <v>880.05000000000018</v>
      </c>
      <c r="L138" s="39">
        <v>889.35000000000014</v>
      </c>
      <c r="M138" s="31">
        <v>870.75</v>
      </c>
      <c r="N138" s="31">
        <v>851</v>
      </c>
      <c r="O138" s="256">
        <v>6201600</v>
      </c>
      <c r="P138" s="257">
        <v>-3.8213399503722087E-2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987.35</v>
      </c>
      <c r="F139" s="38">
        <v>986.15</v>
      </c>
      <c r="G139" s="39">
        <v>980.15</v>
      </c>
      <c r="H139" s="39">
        <v>972.95</v>
      </c>
      <c r="I139" s="39">
        <v>966.95</v>
      </c>
      <c r="J139" s="39">
        <v>993.34999999999991</v>
      </c>
      <c r="K139" s="39">
        <v>999.34999999999991</v>
      </c>
      <c r="L139" s="39">
        <v>1006.5499999999998</v>
      </c>
      <c r="M139" s="31">
        <v>992.15</v>
      </c>
      <c r="N139" s="31">
        <v>978.95</v>
      </c>
      <c r="O139" s="256">
        <v>3422400</v>
      </c>
      <c r="P139" s="257">
        <v>-9.7222222222222224E-3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94.7</v>
      </c>
      <c r="F140" s="38">
        <v>95.3</v>
      </c>
      <c r="G140" s="39">
        <v>93.85</v>
      </c>
      <c r="H140" s="39">
        <v>93</v>
      </c>
      <c r="I140" s="39">
        <v>91.55</v>
      </c>
      <c r="J140" s="39">
        <v>96.149999999999991</v>
      </c>
      <c r="K140" s="39">
        <v>97.600000000000009</v>
      </c>
      <c r="L140" s="39">
        <v>98.449999999999989</v>
      </c>
      <c r="M140" s="31">
        <v>96.75</v>
      </c>
      <c r="N140" s="31">
        <v>94.45</v>
      </c>
      <c r="O140" s="256">
        <v>72732400</v>
      </c>
      <c r="P140" s="257">
        <v>2.2502690539086194E-3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2337.4499999999998</v>
      </c>
      <c r="F141" s="38">
        <v>2331.7833333333333</v>
      </c>
      <c r="G141" s="39">
        <v>2313.7166666666667</v>
      </c>
      <c r="H141" s="39">
        <v>2289.9833333333336</v>
      </c>
      <c r="I141" s="39">
        <v>2271.916666666667</v>
      </c>
      <c r="J141" s="39">
        <v>2355.5166666666664</v>
      </c>
      <c r="K141" s="39">
        <v>2373.583333333333</v>
      </c>
      <c r="L141" s="39">
        <v>2397.3166666666662</v>
      </c>
      <c r="M141" s="31">
        <v>2349.85</v>
      </c>
      <c r="N141" s="31">
        <v>2308.0500000000002</v>
      </c>
      <c r="O141" s="256">
        <v>2446125</v>
      </c>
      <c r="P141" s="257">
        <v>7.9320113314447598E-3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106771.3</v>
      </c>
      <c r="F142" s="38">
        <v>106690.48333333334</v>
      </c>
      <c r="G142" s="39">
        <v>106134.36666666667</v>
      </c>
      <c r="H142" s="39">
        <v>105497.43333333333</v>
      </c>
      <c r="I142" s="39">
        <v>104941.31666666667</v>
      </c>
      <c r="J142" s="39">
        <v>107327.41666666667</v>
      </c>
      <c r="K142" s="39">
        <v>107883.53333333334</v>
      </c>
      <c r="L142" s="39">
        <v>108520.46666666667</v>
      </c>
      <c r="M142" s="31">
        <v>107246.6</v>
      </c>
      <c r="N142" s="31">
        <v>106053.55</v>
      </c>
      <c r="O142" s="256">
        <v>42080</v>
      </c>
      <c r="P142" s="257">
        <v>-1.9571295433364399E-2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1250.75</v>
      </c>
      <c r="F143" s="38">
        <v>1249.8166666666666</v>
      </c>
      <c r="G143" s="39">
        <v>1240.9333333333332</v>
      </c>
      <c r="H143" s="39">
        <v>1231.1166666666666</v>
      </c>
      <c r="I143" s="39">
        <v>1222.2333333333331</v>
      </c>
      <c r="J143" s="39">
        <v>1259.6333333333332</v>
      </c>
      <c r="K143" s="39">
        <v>1268.5166666666664</v>
      </c>
      <c r="L143" s="39">
        <v>1278.3333333333333</v>
      </c>
      <c r="M143" s="31">
        <v>1258.7</v>
      </c>
      <c r="N143" s="31">
        <v>1240</v>
      </c>
      <c r="O143" s="256">
        <v>6674800</v>
      </c>
      <c r="P143" s="257">
        <v>1.5989953955629972E-2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88.15</v>
      </c>
      <c r="F144" s="38">
        <v>88.733333333333334</v>
      </c>
      <c r="G144" s="39">
        <v>87.166666666666671</v>
      </c>
      <c r="H144" s="39">
        <v>86.183333333333337</v>
      </c>
      <c r="I144" s="39">
        <v>84.616666666666674</v>
      </c>
      <c r="J144" s="39">
        <v>89.716666666666669</v>
      </c>
      <c r="K144" s="39">
        <v>91.283333333333331</v>
      </c>
      <c r="L144" s="39">
        <v>92.266666666666666</v>
      </c>
      <c r="M144" s="31">
        <v>90.3</v>
      </c>
      <c r="N144" s="31">
        <v>87.75</v>
      </c>
      <c r="O144" s="256">
        <v>60855000</v>
      </c>
      <c r="P144" s="257">
        <v>8.9529967669733888E-3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4310.6499999999996</v>
      </c>
      <c r="F145" s="38">
        <v>4326.0166666666664</v>
      </c>
      <c r="G145" s="39">
        <v>4289.8833333333332</v>
      </c>
      <c r="H145" s="39">
        <v>4269.1166666666668</v>
      </c>
      <c r="I145" s="39">
        <v>4232.9833333333336</v>
      </c>
      <c r="J145" s="39">
        <v>4346.7833333333328</v>
      </c>
      <c r="K145" s="39">
        <v>4382.9166666666661</v>
      </c>
      <c r="L145" s="39">
        <v>4403.6833333333325</v>
      </c>
      <c r="M145" s="31">
        <v>4362.1499999999996</v>
      </c>
      <c r="N145" s="31">
        <v>4305.25</v>
      </c>
      <c r="O145" s="256">
        <v>1353750</v>
      </c>
      <c r="P145" s="257">
        <v>-1.3121924548933843E-2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4427.75</v>
      </c>
      <c r="F146" s="38">
        <v>4438.833333333333</v>
      </c>
      <c r="G146" s="39">
        <v>4395.9166666666661</v>
      </c>
      <c r="H146" s="39">
        <v>4364.083333333333</v>
      </c>
      <c r="I146" s="39">
        <v>4321.1666666666661</v>
      </c>
      <c r="J146" s="39">
        <v>4470.6666666666661</v>
      </c>
      <c r="K146" s="39">
        <v>4513.5833333333321</v>
      </c>
      <c r="L146" s="39">
        <v>4545.4166666666661</v>
      </c>
      <c r="M146" s="31">
        <v>4481.75</v>
      </c>
      <c r="N146" s="31">
        <v>4407</v>
      </c>
      <c r="O146" s="256">
        <v>933600</v>
      </c>
      <c r="P146" s="257">
        <v>3.1830238726790451E-2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21739.4</v>
      </c>
      <c r="F147" s="38">
        <v>21799.666666666668</v>
      </c>
      <c r="G147" s="39">
        <v>21599.733333333337</v>
      </c>
      <c r="H147" s="39">
        <v>21460.066666666669</v>
      </c>
      <c r="I147" s="39">
        <v>21260.133333333339</v>
      </c>
      <c r="J147" s="39">
        <v>21939.333333333336</v>
      </c>
      <c r="K147" s="39">
        <v>22139.266666666663</v>
      </c>
      <c r="L147" s="39">
        <v>22278.933333333334</v>
      </c>
      <c r="M147" s="31">
        <v>21999.599999999999</v>
      </c>
      <c r="N147" s="31">
        <v>21660</v>
      </c>
      <c r="O147" s="256">
        <v>298000</v>
      </c>
      <c r="P147" s="257">
        <v>9.6218999864480289E-3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117.25</v>
      </c>
      <c r="F148" s="38">
        <v>116.95</v>
      </c>
      <c r="G148" s="39">
        <v>115.85000000000001</v>
      </c>
      <c r="H148" s="39">
        <v>114.45</v>
      </c>
      <c r="I148" s="39">
        <v>113.35000000000001</v>
      </c>
      <c r="J148" s="39">
        <v>118.35000000000001</v>
      </c>
      <c r="K148" s="39">
        <v>119.45</v>
      </c>
      <c r="L148" s="39">
        <v>120.85000000000001</v>
      </c>
      <c r="M148" s="31">
        <v>118.05</v>
      </c>
      <c r="N148" s="31">
        <v>115.55</v>
      </c>
      <c r="O148" s="256">
        <v>90540000</v>
      </c>
      <c r="P148" s="257">
        <v>2.4805174960525644E-2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216.65</v>
      </c>
      <c r="F149" s="38">
        <v>217.28333333333333</v>
      </c>
      <c r="G149" s="39">
        <v>215.26666666666665</v>
      </c>
      <c r="H149" s="39">
        <v>213.88333333333333</v>
      </c>
      <c r="I149" s="39">
        <v>211.86666666666665</v>
      </c>
      <c r="J149" s="39">
        <v>218.66666666666666</v>
      </c>
      <c r="K149" s="39">
        <v>220.68333333333337</v>
      </c>
      <c r="L149" s="39">
        <v>222.06666666666666</v>
      </c>
      <c r="M149" s="31">
        <v>219.3</v>
      </c>
      <c r="N149" s="31">
        <v>215.9</v>
      </c>
      <c r="O149" s="256">
        <v>64008000</v>
      </c>
      <c r="P149" s="257">
        <v>-1.0802540683388196E-2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1078.8</v>
      </c>
      <c r="F150" s="38">
        <v>1081.6000000000001</v>
      </c>
      <c r="G150" s="39">
        <v>1070.2000000000003</v>
      </c>
      <c r="H150" s="39">
        <v>1061.6000000000001</v>
      </c>
      <c r="I150" s="39">
        <v>1050.2000000000003</v>
      </c>
      <c r="J150" s="39">
        <v>1090.2000000000003</v>
      </c>
      <c r="K150" s="39">
        <v>1101.6000000000004</v>
      </c>
      <c r="L150" s="39">
        <v>1110.2000000000003</v>
      </c>
      <c r="M150" s="31">
        <v>1093</v>
      </c>
      <c r="N150" s="31">
        <v>1073</v>
      </c>
      <c r="O150" s="256">
        <v>5858300</v>
      </c>
      <c r="P150" s="257">
        <v>7.1744589262226477E-4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4062.45</v>
      </c>
      <c r="F151" s="38">
        <v>4066.5</v>
      </c>
      <c r="G151" s="39">
        <v>4019</v>
      </c>
      <c r="H151" s="39">
        <v>3975.55</v>
      </c>
      <c r="I151" s="39">
        <v>3928.05</v>
      </c>
      <c r="J151" s="39">
        <v>4109.95</v>
      </c>
      <c r="K151" s="39">
        <v>4157.45</v>
      </c>
      <c r="L151" s="39">
        <v>4200.8999999999996</v>
      </c>
      <c r="M151" s="31">
        <v>4114</v>
      </c>
      <c r="N151" s="31">
        <v>4023.05</v>
      </c>
      <c r="O151" s="256">
        <v>245200</v>
      </c>
      <c r="P151" s="257">
        <v>-6.7680608365019018E-2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177.7</v>
      </c>
      <c r="F152" s="38">
        <v>177.78333333333333</v>
      </c>
      <c r="G152" s="39">
        <v>176.76666666666665</v>
      </c>
      <c r="H152" s="39">
        <v>175.83333333333331</v>
      </c>
      <c r="I152" s="39">
        <v>174.81666666666663</v>
      </c>
      <c r="J152" s="39">
        <v>178.71666666666667</v>
      </c>
      <c r="K152" s="39">
        <v>179.73333333333338</v>
      </c>
      <c r="L152" s="39">
        <v>180.66666666666669</v>
      </c>
      <c r="M152" s="31">
        <v>178.8</v>
      </c>
      <c r="N152" s="31">
        <v>176.85</v>
      </c>
      <c r="O152" s="256">
        <v>39185300</v>
      </c>
      <c r="P152" s="257">
        <v>1.4759421430679918E-3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41247.550000000003</v>
      </c>
      <c r="F153" s="38">
        <v>41224.883333333331</v>
      </c>
      <c r="G153" s="39">
        <v>40949.766666666663</v>
      </c>
      <c r="H153" s="39">
        <v>40651.98333333333</v>
      </c>
      <c r="I153" s="39">
        <v>40376.866666666661</v>
      </c>
      <c r="J153" s="39">
        <v>41522.666666666664</v>
      </c>
      <c r="K153" s="39">
        <v>41797.783333333333</v>
      </c>
      <c r="L153" s="39">
        <v>42095.566666666666</v>
      </c>
      <c r="M153" s="31">
        <v>41500</v>
      </c>
      <c r="N153" s="31">
        <v>40927.1</v>
      </c>
      <c r="O153" s="256">
        <v>165315</v>
      </c>
      <c r="P153" s="257">
        <v>-1.5401340822612792E-3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1049.0999999999999</v>
      </c>
      <c r="F154" s="38">
        <v>1053.05</v>
      </c>
      <c r="G154" s="39">
        <v>1038.25</v>
      </c>
      <c r="H154" s="39">
        <v>1027.4000000000001</v>
      </c>
      <c r="I154" s="39">
        <v>1012.6000000000001</v>
      </c>
      <c r="J154" s="39">
        <v>1063.8999999999999</v>
      </c>
      <c r="K154" s="39">
        <v>1078.6999999999996</v>
      </c>
      <c r="L154" s="39">
        <v>1089.5499999999997</v>
      </c>
      <c r="M154" s="31">
        <v>1067.8499999999999</v>
      </c>
      <c r="N154" s="31">
        <v>1042.2</v>
      </c>
      <c r="O154" s="256">
        <v>10980000</v>
      </c>
      <c r="P154" s="257">
        <v>8.8876734805496684E-4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4917.55</v>
      </c>
      <c r="F155" s="38">
        <v>4941.2166666666662</v>
      </c>
      <c r="G155" s="39">
        <v>4882.4333333333325</v>
      </c>
      <c r="H155" s="39">
        <v>4847.3166666666666</v>
      </c>
      <c r="I155" s="39">
        <v>4788.5333333333328</v>
      </c>
      <c r="J155" s="39">
        <v>4976.3333333333321</v>
      </c>
      <c r="K155" s="39">
        <v>5035.1166666666668</v>
      </c>
      <c r="L155" s="39">
        <v>5070.2333333333318</v>
      </c>
      <c r="M155" s="31">
        <v>5000</v>
      </c>
      <c r="N155" s="31">
        <v>4906.1000000000004</v>
      </c>
      <c r="O155" s="256">
        <v>1046500</v>
      </c>
      <c r="P155" s="257">
        <v>-1.6719612104999163E-4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221.1</v>
      </c>
      <c r="F156" s="38">
        <v>221.1</v>
      </c>
      <c r="G156" s="39">
        <v>220.5</v>
      </c>
      <c r="H156" s="39">
        <v>219.9</v>
      </c>
      <c r="I156" s="39">
        <v>219.3</v>
      </c>
      <c r="J156" s="39">
        <v>221.7</v>
      </c>
      <c r="K156" s="39">
        <v>222.29999999999995</v>
      </c>
      <c r="L156" s="39">
        <v>222.89999999999998</v>
      </c>
      <c r="M156" s="31">
        <v>221.7</v>
      </c>
      <c r="N156" s="31">
        <v>220.5</v>
      </c>
      <c r="O156" s="256">
        <v>19824000</v>
      </c>
      <c r="P156" s="257">
        <v>-2.7165710836100213E-3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271.45</v>
      </c>
      <c r="F157" s="38">
        <v>269.11666666666662</v>
      </c>
      <c r="G157" s="39">
        <v>266.28333333333325</v>
      </c>
      <c r="H157" s="39">
        <v>261.11666666666662</v>
      </c>
      <c r="I157" s="39">
        <v>258.28333333333325</v>
      </c>
      <c r="J157" s="39">
        <v>274.28333333333325</v>
      </c>
      <c r="K157" s="39">
        <v>277.11666666666662</v>
      </c>
      <c r="L157" s="39">
        <v>282.28333333333325</v>
      </c>
      <c r="M157" s="31">
        <v>271.95</v>
      </c>
      <c r="N157" s="31">
        <v>263.95</v>
      </c>
      <c r="O157" s="256">
        <v>51230600</v>
      </c>
      <c r="P157" s="257">
        <v>6.4555420219244821E-3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2510.65</v>
      </c>
      <c r="F158" s="38">
        <v>2523.2000000000003</v>
      </c>
      <c r="G158" s="39">
        <v>2493.4500000000007</v>
      </c>
      <c r="H158" s="39">
        <v>2476.2500000000005</v>
      </c>
      <c r="I158" s="39">
        <v>2446.5000000000009</v>
      </c>
      <c r="J158" s="39">
        <v>2540.4000000000005</v>
      </c>
      <c r="K158" s="39">
        <v>2570.1499999999996</v>
      </c>
      <c r="L158" s="39">
        <v>2587.3500000000004</v>
      </c>
      <c r="M158" s="31">
        <v>2552.9499999999998</v>
      </c>
      <c r="N158" s="31">
        <v>2506</v>
      </c>
      <c r="O158" s="256">
        <v>2774000</v>
      </c>
      <c r="P158" s="257">
        <v>-1.3513513513513514E-2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3838.95</v>
      </c>
      <c r="F159" s="38">
        <v>3846.1666666666665</v>
      </c>
      <c r="G159" s="39">
        <v>3815.083333333333</v>
      </c>
      <c r="H159" s="39">
        <v>3791.2166666666667</v>
      </c>
      <c r="I159" s="39">
        <v>3760.1333333333332</v>
      </c>
      <c r="J159" s="39">
        <v>3870.0333333333328</v>
      </c>
      <c r="K159" s="39">
        <v>3901.1166666666659</v>
      </c>
      <c r="L159" s="39">
        <v>3924.9833333333327</v>
      </c>
      <c r="M159" s="31">
        <v>3877.25</v>
      </c>
      <c r="N159" s="31">
        <v>3822.3</v>
      </c>
      <c r="O159" s="256">
        <v>2215000</v>
      </c>
      <c r="P159" s="257">
        <v>-2.6480606526755303E-2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63.5</v>
      </c>
      <c r="F160" s="38">
        <v>63.183333333333337</v>
      </c>
      <c r="G160" s="39">
        <v>62.166666666666671</v>
      </c>
      <c r="H160" s="39">
        <v>60.833333333333336</v>
      </c>
      <c r="I160" s="39">
        <v>59.81666666666667</v>
      </c>
      <c r="J160" s="39">
        <v>64.51666666666668</v>
      </c>
      <c r="K160" s="39">
        <v>65.533333333333331</v>
      </c>
      <c r="L160" s="39">
        <v>66.866666666666674</v>
      </c>
      <c r="M160" s="31">
        <v>64.2</v>
      </c>
      <c r="N160" s="31">
        <v>61.85</v>
      </c>
      <c r="O160" s="256">
        <v>312192000</v>
      </c>
      <c r="P160" s="257">
        <v>9.7783278946776186E-2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4832.5</v>
      </c>
      <c r="F161" s="38">
        <v>4839.833333333333</v>
      </c>
      <c r="G161" s="39">
        <v>4780.6666666666661</v>
      </c>
      <c r="H161" s="39">
        <v>4728.833333333333</v>
      </c>
      <c r="I161" s="39">
        <v>4669.6666666666661</v>
      </c>
      <c r="J161" s="39">
        <v>4891.6666666666661</v>
      </c>
      <c r="K161" s="39">
        <v>4950.8333333333321</v>
      </c>
      <c r="L161" s="39">
        <v>5002.6666666666661</v>
      </c>
      <c r="M161" s="31">
        <v>4899</v>
      </c>
      <c r="N161" s="31">
        <v>4788</v>
      </c>
      <c r="O161" s="256">
        <v>1941600</v>
      </c>
      <c r="P161" s="257">
        <v>-3.7191312109491226E-2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244.2</v>
      </c>
      <c r="F162" s="38">
        <v>245.20000000000002</v>
      </c>
      <c r="G162" s="39">
        <v>241.35000000000002</v>
      </c>
      <c r="H162" s="39">
        <v>238.5</v>
      </c>
      <c r="I162" s="39">
        <v>234.65</v>
      </c>
      <c r="J162" s="39">
        <v>248.05000000000004</v>
      </c>
      <c r="K162" s="39">
        <v>251.9</v>
      </c>
      <c r="L162" s="39">
        <v>254.75000000000006</v>
      </c>
      <c r="M162" s="31">
        <v>249.05</v>
      </c>
      <c r="N162" s="31">
        <v>242.35</v>
      </c>
      <c r="O162" s="256">
        <v>44188200</v>
      </c>
      <c r="P162" s="257">
        <v>4.3616885601326365E-2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1722.7</v>
      </c>
      <c r="F163" s="38">
        <v>1719.1166666666668</v>
      </c>
      <c r="G163" s="39">
        <v>1711.0833333333335</v>
      </c>
      <c r="H163" s="39">
        <v>1699.4666666666667</v>
      </c>
      <c r="I163" s="39">
        <v>1691.4333333333334</v>
      </c>
      <c r="J163" s="39">
        <v>1730.7333333333336</v>
      </c>
      <c r="K163" s="39">
        <v>1738.7666666666669</v>
      </c>
      <c r="L163" s="39">
        <v>1750.3833333333337</v>
      </c>
      <c r="M163" s="31">
        <v>1727.15</v>
      </c>
      <c r="N163" s="31">
        <v>1707.5</v>
      </c>
      <c r="O163" s="256">
        <v>3658930</v>
      </c>
      <c r="P163" s="257">
        <v>3.7746739004963635E-2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840.7</v>
      </c>
      <c r="F164" s="38">
        <v>840.54999999999984</v>
      </c>
      <c r="G164" s="39">
        <v>836.1999999999997</v>
      </c>
      <c r="H164" s="39">
        <v>831.69999999999982</v>
      </c>
      <c r="I164" s="39">
        <v>827.34999999999968</v>
      </c>
      <c r="J164" s="39">
        <v>845.04999999999973</v>
      </c>
      <c r="K164" s="39">
        <v>849.39999999999986</v>
      </c>
      <c r="L164" s="39">
        <v>853.89999999999975</v>
      </c>
      <c r="M164" s="31">
        <v>844.9</v>
      </c>
      <c r="N164" s="31">
        <v>836.05</v>
      </c>
      <c r="O164" s="256">
        <v>3536850</v>
      </c>
      <c r="P164" s="257">
        <v>-6.6841728336118405E-3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218.4</v>
      </c>
      <c r="F165" s="38">
        <v>219.2833333333333</v>
      </c>
      <c r="G165" s="39">
        <v>215.06666666666661</v>
      </c>
      <c r="H165" s="39">
        <v>211.73333333333329</v>
      </c>
      <c r="I165" s="39">
        <v>207.51666666666659</v>
      </c>
      <c r="J165" s="39">
        <v>222.61666666666662</v>
      </c>
      <c r="K165" s="39">
        <v>226.83333333333331</v>
      </c>
      <c r="L165" s="39">
        <v>230.16666666666663</v>
      </c>
      <c r="M165" s="31">
        <v>223.5</v>
      </c>
      <c r="N165" s="31">
        <v>215.95</v>
      </c>
      <c r="O165" s="256">
        <v>44470000</v>
      </c>
      <c r="P165" s="257">
        <v>-2.8030048211682922E-3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234.2</v>
      </c>
      <c r="F166" s="38">
        <v>230.41666666666666</v>
      </c>
      <c r="G166" s="39">
        <v>226.13333333333333</v>
      </c>
      <c r="H166" s="39">
        <v>218.06666666666666</v>
      </c>
      <c r="I166" s="39">
        <v>213.78333333333333</v>
      </c>
      <c r="J166" s="39">
        <v>238.48333333333332</v>
      </c>
      <c r="K166" s="39">
        <v>242.76666666666668</v>
      </c>
      <c r="L166" s="39">
        <v>250.83333333333331</v>
      </c>
      <c r="M166" s="31">
        <v>234.7</v>
      </c>
      <c r="N166" s="31">
        <v>222.35</v>
      </c>
      <c r="O166" s="256">
        <v>65624000</v>
      </c>
      <c r="P166" s="257">
        <v>-6.6249288560045527E-2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2538.9499999999998</v>
      </c>
      <c r="F167" s="38">
        <v>2549.6666666666665</v>
      </c>
      <c r="G167" s="39">
        <v>2522.333333333333</v>
      </c>
      <c r="H167" s="39">
        <v>2505.7166666666667</v>
      </c>
      <c r="I167" s="39">
        <v>2478.3833333333332</v>
      </c>
      <c r="J167" s="39">
        <v>2566.2833333333328</v>
      </c>
      <c r="K167" s="39">
        <v>2593.6166666666659</v>
      </c>
      <c r="L167" s="39">
        <v>2610.2333333333327</v>
      </c>
      <c r="M167" s="31">
        <v>2577</v>
      </c>
      <c r="N167" s="31">
        <v>2533.0500000000002</v>
      </c>
      <c r="O167" s="256">
        <v>29390250</v>
      </c>
      <c r="P167" s="257">
        <v>0.13615145980110754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84.9</v>
      </c>
      <c r="F168" s="38">
        <v>85.083333333333329</v>
      </c>
      <c r="G168" s="39">
        <v>84.11666666666666</v>
      </c>
      <c r="H168" s="39">
        <v>83.333333333333329</v>
      </c>
      <c r="I168" s="39">
        <v>82.36666666666666</v>
      </c>
      <c r="J168" s="39">
        <v>85.86666666666666</v>
      </c>
      <c r="K168" s="39">
        <v>86.833333333333329</v>
      </c>
      <c r="L168" s="39">
        <v>87.61666666666666</v>
      </c>
      <c r="M168" s="31">
        <v>86.05</v>
      </c>
      <c r="N168" s="31">
        <v>84.3</v>
      </c>
      <c r="O168" s="256">
        <v>134616000</v>
      </c>
      <c r="P168" s="257">
        <v>-3.6861084082193352E-2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847.6</v>
      </c>
      <c r="F169" s="38">
        <v>847.41666666666663</v>
      </c>
      <c r="G169" s="39">
        <v>844.13333333333321</v>
      </c>
      <c r="H169" s="39">
        <v>840.66666666666663</v>
      </c>
      <c r="I169" s="39">
        <v>837.38333333333321</v>
      </c>
      <c r="J169" s="39">
        <v>850.88333333333321</v>
      </c>
      <c r="K169" s="39">
        <v>854.16666666666674</v>
      </c>
      <c r="L169" s="39">
        <v>857.63333333333321</v>
      </c>
      <c r="M169" s="31">
        <v>850.7</v>
      </c>
      <c r="N169" s="31">
        <v>843.95</v>
      </c>
      <c r="O169" s="256">
        <v>9355200</v>
      </c>
      <c r="P169" s="257">
        <v>4.8981696313482852E-3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1288.2</v>
      </c>
      <c r="F170" s="38">
        <v>1287.7666666666667</v>
      </c>
      <c r="G170" s="39">
        <v>1281.5333333333333</v>
      </c>
      <c r="H170" s="39">
        <v>1274.8666666666666</v>
      </c>
      <c r="I170" s="39">
        <v>1268.6333333333332</v>
      </c>
      <c r="J170" s="39">
        <v>1294.4333333333334</v>
      </c>
      <c r="K170" s="39">
        <v>1300.6666666666665</v>
      </c>
      <c r="L170" s="39">
        <v>1307.3333333333335</v>
      </c>
      <c r="M170" s="31">
        <v>1294</v>
      </c>
      <c r="N170" s="31">
        <v>1281.0999999999999</v>
      </c>
      <c r="O170" s="256">
        <v>8302500</v>
      </c>
      <c r="P170" s="257">
        <v>-1.1871820048201375E-2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573</v>
      </c>
      <c r="F171" s="38">
        <v>570.7166666666667</v>
      </c>
      <c r="G171" s="39">
        <v>567.63333333333344</v>
      </c>
      <c r="H171" s="39">
        <v>562.26666666666677</v>
      </c>
      <c r="I171" s="39">
        <v>559.18333333333351</v>
      </c>
      <c r="J171" s="39">
        <v>576.08333333333337</v>
      </c>
      <c r="K171" s="39">
        <v>579.16666666666663</v>
      </c>
      <c r="L171" s="39">
        <v>584.5333333333333</v>
      </c>
      <c r="M171" s="31">
        <v>573.79999999999995</v>
      </c>
      <c r="N171" s="31">
        <v>565.35</v>
      </c>
      <c r="O171" s="256">
        <v>107547000</v>
      </c>
      <c r="P171" s="257">
        <v>-4.1252864782276551E-3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23836.1</v>
      </c>
      <c r="F172" s="38">
        <v>23898.033333333336</v>
      </c>
      <c r="G172" s="39">
        <v>23726.116666666672</v>
      </c>
      <c r="H172" s="39">
        <v>23616.133333333335</v>
      </c>
      <c r="I172" s="39">
        <v>23444.216666666671</v>
      </c>
      <c r="J172" s="39">
        <v>24008.016666666674</v>
      </c>
      <c r="K172" s="39">
        <v>24179.933333333338</v>
      </c>
      <c r="L172" s="39">
        <v>24289.916666666675</v>
      </c>
      <c r="M172" s="31">
        <v>24069.95</v>
      </c>
      <c r="N172" s="31">
        <v>23788.05</v>
      </c>
      <c r="O172" s="256">
        <v>198725</v>
      </c>
      <c r="P172" s="257">
        <v>-6.0022508440665248E-3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3584.8</v>
      </c>
      <c r="F173" s="38">
        <v>3599.6666666666665</v>
      </c>
      <c r="G173" s="39">
        <v>3564.333333333333</v>
      </c>
      <c r="H173" s="39">
        <v>3543.8666666666663</v>
      </c>
      <c r="I173" s="39">
        <v>3508.5333333333328</v>
      </c>
      <c r="J173" s="39">
        <v>3620.1333333333332</v>
      </c>
      <c r="K173" s="39">
        <v>3655.4666666666662</v>
      </c>
      <c r="L173" s="39">
        <v>3675.9333333333334</v>
      </c>
      <c r="M173" s="31">
        <v>3635</v>
      </c>
      <c r="N173" s="31">
        <v>3579.2</v>
      </c>
      <c r="O173" s="256">
        <v>2175525</v>
      </c>
      <c r="P173" s="257">
        <v>1.9458762886597938E-2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2302.65</v>
      </c>
      <c r="F174" s="38">
        <v>2307.0000000000005</v>
      </c>
      <c r="G174" s="39">
        <v>2292.7000000000007</v>
      </c>
      <c r="H174" s="39">
        <v>2282.7500000000005</v>
      </c>
      <c r="I174" s="39">
        <v>2268.4500000000007</v>
      </c>
      <c r="J174" s="39">
        <v>2316.9500000000007</v>
      </c>
      <c r="K174" s="39">
        <v>2331.2500000000009</v>
      </c>
      <c r="L174" s="39">
        <v>2341.2000000000007</v>
      </c>
      <c r="M174" s="31">
        <v>2321.3000000000002</v>
      </c>
      <c r="N174" s="31">
        <v>2297.0500000000002</v>
      </c>
      <c r="O174" s="256">
        <v>4030875</v>
      </c>
      <c r="P174" s="257">
        <v>-9.4913380022115731E-3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1848.4</v>
      </c>
      <c r="F175" s="38">
        <v>1844.0333333333335</v>
      </c>
      <c r="G175" s="39">
        <v>1816.366666666667</v>
      </c>
      <c r="H175" s="39">
        <v>1784.3333333333335</v>
      </c>
      <c r="I175" s="39">
        <v>1756.666666666667</v>
      </c>
      <c r="J175" s="39">
        <v>1876.0666666666671</v>
      </c>
      <c r="K175" s="39">
        <v>1903.7333333333336</v>
      </c>
      <c r="L175" s="39">
        <v>1935.7666666666671</v>
      </c>
      <c r="M175" s="31">
        <v>1871.7</v>
      </c>
      <c r="N175" s="31">
        <v>1812</v>
      </c>
      <c r="O175" s="256">
        <v>6997200</v>
      </c>
      <c r="P175" s="257">
        <v>-6.8551842330762634E-4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1146.95</v>
      </c>
      <c r="F176" s="38">
        <v>1146.55</v>
      </c>
      <c r="G176" s="39">
        <v>1140.5999999999999</v>
      </c>
      <c r="H176" s="39">
        <v>1134.25</v>
      </c>
      <c r="I176" s="39">
        <v>1128.3</v>
      </c>
      <c r="J176" s="39">
        <v>1152.8999999999999</v>
      </c>
      <c r="K176" s="39">
        <v>1158.8500000000001</v>
      </c>
      <c r="L176" s="39">
        <v>1165.1999999999998</v>
      </c>
      <c r="M176" s="31">
        <v>1152.5</v>
      </c>
      <c r="N176" s="31">
        <v>1140.2</v>
      </c>
      <c r="O176" s="256">
        <v>22955100</v>
      </c>
      <c r="P176" s="257">
        <v>-1.415945165945166E-2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547.45000000000005</v>
      </c>
      <c r="F177" s="38">
        <v>548.9</v>
      </c>
      <c r="G177" s="39">
        <v>540.79999999999995</v>
      </c>
      <c r="H177" s="39">
        <v>534.15</v>
      </c>
      <c r="I177" s="39">
        <v>526.04999999999995</v>
      </c>
      <c r="J177" s="39">
        <v>555.54999999999995</v>
      </c>
      <c r="K177" s="39">
        <v>563.65000000000009</v>
      </c>
      <c r="L177" s="39">
        <v>570.29999999999995</v>
      </c>
      <c r="M177" s="31">
        <v>557</v>
      </c>
      <c r="N177" s="31">
        <v>542.25</v>
      </c>
      <c r="O177" s="256">
        <v>8889000</v>
      </c>
      <c r="P177" s="257">
        <v>2.6324904745410462E-2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807.35</v>
      </c>
      <c r="F178" s="38">
        <v>810</v>
      </c>
      <c r="G178" s="39">
        <v>802</v>
      </c>
      <c r="H178" s="39">
        <v>796.65</v>
      </c>
      <c r="I178" s="39">
        <v>788.65</v>
      </c>
      <c r="J178" s="39">
        <v>815.35</v>
      </c>
      <c r="K178" s="39">
        <v>823.35</v>
      </c>
      <c r="L178" s="39">
        <v>828.7</v>
      </c>
      <c r="M178" s="31">
        <v>818</v>
      </c>
      <c r="N178" s="31">
        <v>804.65</v>
      </c>
      <c r="O178" s="256">
        <v>3775000</v>
      </c>
      <c r="P178" s="257">
        <v>0.10898942420681551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991.05</v>
      </c>
      <c r="F179" s="38">
        <v>992.26666666666677</v>
      </c>
      <c r="G179" s="39">
        <v>984.83333333333348</v>
      </c>
      <c r="H179" s="39">
        <v>978.61666666666667</v>
      </c>
      <c r="I179" s="39">
        <v>971.18333333333339</v>
      </c>
      <c r="J179" s="39">
        <v>998.48333333333358</v>
      </c>
      <c r="K179" s="39">
        <v>1005.9166666666667</v>
      </c>
      <c r="L179" s="39">
        <v>1012.1333333333337</v>
      </c>
      <c r="M179" s="31">
        <v>999.7</v>
      </c>
      <c r="N179" s="31">
        <v>986.05</v>
      </c>
      <c r="O179" s="256">
        <v>10789900</v>
      </c>
      <c r="P179" s="257">
        <v>1.7872644640759842E-3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1703.45</v>
      </c>
      <c r="F180" s="38">
        <v>1709.8333333333333</v>
      </c>
      <c r="G180" s="39">
        <v>1694.6166666666666</v>
      </c>
      <c r="H180" s="39">
        <v>1685.7833333333333</v>
      </c>
      <c r="I180" s="39">
        <v>1670.5666666666666</v>
      </c>
      <c r="J180" s="39">
        <v>1718.6666666666665</v>
      </c>
      <c r="K180" s="39">
        <v>1733.8833333333332</v>
      </c>
      <c r="L180" s="39">
        <v>1742.7166666666665</v>
      </c>
      <c r="M180" s="31">
        <v>1725.05</v>
      </c>
      <c r="N180" s="31">
        <v>1701</v>
      </c>
      <c r="O180" s="256">
        <v>5234000</v>
      </c>
      <c r="P180" s="257">
        <v>3.3774442030416747E-2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845.2</v>
      </c>
      <c r="F181" s="38">
        <v>843.15</v>
      </c>
      <c r="G181" s="39">
        <v>839.5</v>
      </c>
      <c r="H181" s="39">
        <v>833.80000000000007</v>
      </c>
      <c r="I181" s="39">
        <v>830.15000000000009</v>
      </c>
      <c r="J181" s="39">
        <v>848.84999999999991</v>
      </c>
      <c r="K181" s="39">
        <v>852.49999999999977</v>
      </c>
      <c r="L181" s="39">
        <v>858.19999999999982</v>
      </c>
      <c r="M181" s="31">
        <v>846.8</v>
      </c>
      <c r="N181" s="31">
        <v>837.45</v>
      </c>
      <c r="O181" s="256">
        <v>10825200</v>
      </c>
      <c r="P181" s="257">
        <v>-3.32743931843755E-2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614.29999999999995</v>
      </c>
      <c r="F182" s="38">
        <v>616.49999999999989</v>
      </c>
      <c r="G182" s="39">
        <v>609.3499999999998</v>
      </c>
      <c r="H182" s="39">
        <v>604.39999999999986</v>
      </c>
      <c r="I182" s="39">
        <v>597.24999999999977</v>
      </c>
      <c r="J182" s="39">
        <v>621.44999999999982</v>
      </c>
      <c r="K182" s="39">
        <v>628.59999999999991</v>
      </c>
      <c r="L182" s="39">
        <v>633.54999999999984</v>
      </c>
      <c r="M182" s="31">
        <v>623.65</v>
      </c>
      <c r="N182" s="31">
        <v>611.54999999999995</v>
      </c>
      <c r="O182" s="256">
        <v>69636900</v>
      </c>
      <c r="P182" s="257">
        <v>9.2523750516315569E-3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233.15</v>
      </c>
      <c r="F183" s="38">
        <v>233.94999999999996</v>
      </c>
      <c r="G183" s="39">
        <v>231.39999999999992</v>
      </c>
      <c r="H183" s="39">
        <v>229.64999999999995</v>
      </c>
      <c r="I183" s="39">
        <v>227.09999999999991</v>
      </c>
      <c r="J183" s="39">
        <v>235.69999999999993</v>
      </c>
      <c r="K183" s="39">
        <v>238.24999999999994</v>
      </c>
      <c r="L183" s="39">
        <v>239.99999999999994</v>
      </c>
      <c r="M183" s="31">
        <v>236.5</v>
      </c>
      <c r="N183" s="31">
        <v>232.2</v>
      </c>
      <c r="O183" s="256">
        <v>90119250</v>
      </c>
      <c r="P183" s="257">
        <v>2.3273273273273273E-3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116.5</v>
      </c>
      <c r="F184" s="38">
        <v>116.08333333333333</v>
      </c>
      <c r="G184" s="39">
        <v>115.21666666666665</v>
      </c>
      <c r="H184" s="39">
        <v>113.93333333333332</v>
      </c>
      <c r="I184" s="39">
        <v>113.06666666666665</v>
      </c>
      <c r="J184" s="39">
        <v>117.36666666666666</v>
      </c>
      <c r="K184" s="39">
        <v>118.23333333333333</v>
      </c>
      <c r="L184" s="39">
        <v>119.51666666666667</v>
      </c>
      <c r="M184" s="31">
        <v>116.95</v>
      </c>
      <c r="N184" s="31">
        <v>114.8</v>
      </c>
      <c r="O184" s="256">
        <v>232028500</v>
      </c>
      <c r="P184" s="257">
        <v>-6.5465677616860941E-3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3442.15</v>
      </c>
      <c r="F185" s="38">
        <v>3441.8166666666671</v>
      </c>
      <c r="G185" s="39">
        <v>3417.9333333333343</v>
      </c>
      <c r="H185" s="39">
        <v>3393.7166666666672</v>
      </c>
      <c r="I185" s="39">
        <v>3369.8333333333344</v>
      </c>
      <c r="J185" s="39">
        <v>3466.0333333333342</v>
      </c>
      <c r="K185" s="39">
        <v>3489.9166666666665</v>
      </c>
      <c r="L185" s="39">
        <v>3514.1333333333341</v>
      </c>
      <c r="M185" s="31">
        <v>3465.7</v>
      </c>
      <c r="N185" s="31">
        <v>3417.6</v>
      </c>
      <c r="O185" s="256">
        <v>10098200</v>
      </c>
      <c r="P185" s="257">
        <v>-2.9369217830109335E-2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1231.9000000000001</v>
      </c>
      <c r="F186" s="38">
        <v>1226.9833333333333</v>
      </c>
      <c r="G186" s="39">
        <v>1220.0666666666666</v>
      </c>
      <c r="H186" s="39">
        <v>1208.2333333333333</v>
      </c>
      <c r="I186" s="39">
        <v>1201.3166666666666</v>
      </c>
      <c r="J186" s="39">
        <v>1238.8166666666666</v>
      </c>
      <c r="K186" s="39">
        <v>1245.7333333333331</v>
      </c>
      <c r="L186" s="39">
        <v>1257.5666666666666</v>
      </c>
      <c r="M186" s="31">
        <v>1233.9000000000001</v>
      </c>
      <c r="N186" s="31">
        <v>1215.1500000000001</v>
      </c>
      <c r="O186" s="256">
        <v>14303400</v>
      </c>
      <c r="P186" s="257">
        <v>1.7412829157953138E-2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3079.15</v>
      </c>
      <c r="F187" s="38">
        <v>3062.3666666666668</v>
      </c>
      <c r="G187" s="39">
        <v>3038.3333333333335</v>
      </c>
      <c r="H187" s="39">
        <v>2997.5166666666669</v>
      </c>
      <c r="I187" s="39">
        <v>2973.4833333333336</v>
      </c>
      <c r="J187" s="39">
        <v>3103.1833333333334</v>
      </c>
      <c r="K187" s="39">
        <v>3127.2166666666662</v>
      </c>
      <c r="L187" s="39">
        <v>3168.0333333333333</v>
      </c>
      <c r="M187" s="31">
        <v>3086.4</v>
      </c>
      <c r="N187" s="31">
        <v>3021.55</v>
      </c>
      <c r="O187" s="256">
        <v>5563875</v>
      </c>
      <c r="P187" s="257">
        <v>-1.2381015775810423E-2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1986.55</v>
      </c>
      <c r="F188" s="38">
        <v>1983.8166666666666</v>
      </c>
      <c r="G188" s="39">
        <v>1971.7333333333331</v>
      </c>
      <c r="H188" s="39">
        <v>1956.9166666666665</v>
      </c>
      <c r="I188" s="39">
        <v>1944.833333333333</v>
      </c>
      <c r="J188" s="39">
        <v>1998.6333333333332</v>
      </c>
      <c r="K188" s="39">
        <v>2010.7166666666667</v>
      </c>
      <c r="L188" s="39">
        <v>2025.5333333333333</v>
      </c>
      <c r="M188" s="31">
        <v>1995.9</v>
      </c>
      <c r="N188" s="31">
        <v>1969</v>
      </c>
      <c r="O188" s="256">
        <v>1873500</v>
      </c>
      <c r="P188" s="257">
        <v>-1.3687812582258489E-2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1977.45</v>
      </c>
      <c r="F189" s="38">
        <v>1975.5833333333333</v>
      </c>
      <c r="G189" s="39">
        <v>1964.0666666666666</v>
      </c>
      <c r="H189" s="39">
        <v>1950.6833333333334</v>
      </c>
      <c r="I189" s="39">
        <v>1939.1666666666667</v>
      </c>
      <c r="J189" s="39">
        <v>1988.9666666666665</v>
      </c>
      <c r="K189" s="39">
        <v>2000.4833333333333</v>
      </c>
      <c r="L189" s="39">
        <v>2013.8666666666663</v>
      </c>
      <c r="M189" s="31">
        <v>1987.1</v>
      </c>
      <c r="N189" s="31">
        <v>1962.2</v>
      </c>
      <c r="O189" s="256">
        <v>4120000</v>
      </c>
      <c r="P189" s="257">
        <v>-7.6115232681375853E-3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1340.75</v>
      </c>
      <c r="F190" s="38">
        <v>1338.4666666666665</v>
      </c>
      <c r="G190" s="39">
        <v>1331.9833333333329</v>
      </c>
      <c r="H190" s="39">
        <v>1323.2166666666665</v>
      </c>
      <c r="I190" s="39">
        <v>1316.7333333333329</v>
      </c>
      <c r="J190" s="39">
        <v>1347.2333333333329</v>
      </c>
      <c r="K190" s="39">
        <v>1353.7166666666665</v>
      </c>
      <c r="L190" s="39">
        <v>1362.4833333333329</v>
      </c>
      <c r="M190" s="31">
        <v>1344.95</v>
      </c>
      <c r="N190" s="31">
        <v>1329.7</v>
      </c>
      <c r="O190" s="256">
        <v>6693400</v>
      </c>
      <c r="P190" s="257">
        <v>-9.5297286099026313E-3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1551.9</v>
      </c>
      <c r="F191" s="38">
        <v>1547.95</v>
      </c>
      <c r="G191" s="39">
        <v>1540.15</v>
      </c>
      <c r="H191" s="39">
        <v>1528.4</v>
      </c>
      <c r="I191" s="39">
        <v>1520.6000000000001</v>
      </c>
      <c r="J191" s="39">
        <v>1559.7</v>
      </c>
      <c r="K191" s="39">
        <v>1567.4999999999998</v>
      </c>
      <c r="L191" s="39">
        <v>1579.25</v>
      </c>
      <c r="M191" s="31">
        <v>1555.75</v>
      </c>
      <c r="N191" s="31">
        <v>1536.2</v>
      </c>
      <c r="O191" s="256">
        <v>2294000</v>
      </c>
      <c r="P191" s="257">
        <v>1.0394644115574348E-2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8215.7000000000007</v>
      </c>
      <c r="F192" s="38">
        <v>8204.3333333333339</v>
      </c>
      <c r="G192" s="39">
        <v>8163.2666666666682</v>
      </c>
      <c r="H192" s="39">
        <v>8110.8333333333339</v>
      </c>
      <c r="I192" s="39">
        <v>8069.7666666666682</v>
      </c>
      <c r="J192" s="39">
        <v>8256.7666666666682</v>
      </c>
      <c r="K192" s="39">
        <v>8297.8333333333339</v>
      </c>
      <c r="L192" s="39">
        <v>8350.2666666666682</v>
      </c>
      <c r="M192" s="31">
        <v>8245.4</v>
      </c>
      <c r="N192" s="31">
        <v>8151.9</v>
      </c>
      <c r="O192" s="256">
        <v>1485600</v>
      </c>
      <c r="P192" s="257">
        <v>-7.946577629382303E-3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585.9</v>
      </c>
      <c r="F193" s="38">
        <v>587.54999999999995</v>
      </c>
      <c r="G193" s="39">
        <v>582.79999999999995</v>
      </c>
      <c r="H193" s="39">
        <v>579.70000000000005</v>
      </c>
      <c r="I193" s="39">
        <v>574.95000000000005</v>
      </c>
      <c r="J193" s="39">
        <v>590.64999999999986</v>
      </c>
      <c r="K193" s="39">
        <v>595.39999999999986</v>
      </c>
      <c r="L193" s="39">
        <v>598.49999999999977</v>
      </c>
      <c r="M193" s="31">
        <v>592.29999999999995</v>
      </c>
      <c r="N193" s="31">
        <v>584.45000000000005</v>
      </c>
      <c r="O193" s="256">
        <v>37895000</v>
      </c>
      <c r="P193" s="257">
        <v>2.165989064909575E-2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234</v>
      </c>
      <c r="F194" s="38">
        <v>234.63333333333333</v>
      </c>
      <c r="G194" s="39">
        <v>233.06666666666666</v>
      </c>
      <c r="H194" s="39">
        <v>232.13333333333333</v>
      </c>
      <c r="I194" s="39">
        <v>230.56666666666666</v>
      </c>
      <c r="J194" s="39">
        <v>235.56666666666666</v>
      </c>
      <c r="K194" s="39">
        <v>237.13333333333333</v>
      </c>
      <c r="L194" s="39">
        <v>238.06666666666666</v>
      </c>
      <c r="M194" s="31">
        <v>236.2</v>
      </c>
      <c r="N194" s="31">
        <v>233.7</v>
      </c>
      <c r="O194" s="256">
        <v>89016000</v>
      </c>
      <c r="P194" s="257">
        <v>-3.3690452125867529E-4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826.45</v>
      </c>
      <c r="F195" s="38">
        <v>827.6</v>
      </c>
      <c r="G195" s="39">
        <v>820.85</v>
      </c>
      <c r="H195" s="39">
        <v>815.25</v>
      </c>
      <c r="I195" s="39">
        <v>808.5</v>
      </c>
      <c r="J195" s="39">
        <v>833.2</v>
      </c>
      <c r="K195" s="39">
        <v>839.95</v>
      </c>
      <c r="L195" s="39">
        <v>845.55000000000007</v>
      </c>
      <c r="M195" s="31">
        <v>834.35</v>
      </c>
      <c r="N195" s="31">
        <v>822</v>
      </c>
      <c r="O195" s="256">
        <v>8437200</v>
      </c>
      <c r="P195" s="257">
        <v>-1.0972007314671543E-2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417.25</v>
      </c>
      <c r="F196" s="38">
        <v>417.38333333333338</v>
      </c>
      <c r="G196" s="39">
        <v>414.16666666666674</v>
      </c>
      <c r="H196" s="39">
        <v>411.08333333333337</v>
      </c>
      <c r="I196" s="39">
        <v>407.86666666666673</v>
      </c>
      <c r="J196" s="39">
        <v>420.46666666666675</v>
      </c>
      <c r="K196" s="39">
        <v>423.68333333333334</v>
      </c>
      <c r="L196" s="39">
        <v>426.76666666666677</v>
      </c>
      <c r="M196" s="31">
        <v>420.6</v>
      </c>
      <c r="N196" s="31">
        <v>414.3</v>
      </c>
      <c r="O196" s="256">
        <v>36481500</v>
      </c>
      <c r="P196" s="257">
        <v>5.2907865911627329E-3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274.5</v>
      </c>
      <c r="F197" s="38">
        <v>274.4666666666667</v>
      </c>
      <c r="G197" s="39">
        <v>271.98333333333341</v>
      </c>
      <c r="H197" s="39">
        <v>269.4666666666667</v>
      </c>
      <c r="I197" s="39">
        <v>266.98333333333341</v>
      </c>
      <c r="J197" s="39">
        <v>276.98333333333341</v>
      </c>
      <c r="K197" s="39">
        <v>279.46666666666675</v>
      </c>
      <c r="L197" s="39">
        <v>281.98333333333341</v>
      </c>
      <c r="M197" s="31">
        <v>276.95</v>
      </c>
      <c r="N197" s="31">
        <v>271.95</v>
      </c>
      <c r="O197" s="256">
        <v>90957000</v>
      </c>
      <c r="P197" s="257">
        <v>-1.8071703857240017E-2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647.45000000000005</v>
      </c>
      <c r="F198" s="38">
        <v>651.13333333333333</v>
      </c>
      <c r="G198" s="39">
        <v>642.31666666666661</v>
      </c>
      <c r="H198" s="39">
        <v>637.18333333333328</v>
      </c>
      <c r="I198" s="39">
        <v>628.36666666666656</v>
      </c>
      <c r="J198" s="39">
        <v>656.26666666666665</v>
      </c>
      <c r="K198" s="39">
        <v>665.08333333333348</v>
      </c>
      <c r="L198" s="39">
        <v>670.2166666666667</v>
      </c>
      <c r="M198" s="31">
        <v>659.95</v>
      </c>
      <c r="N198" s="31">
        <v>646</v>
      </c>
      <c r="O198" s="256">
        <v>8251200</v>
      </c>
      <c r="P198" s="257">
        <v>1.9799777530589546E-2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4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45156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44" t="s">
        <v>16</v>
      </c>
      <c r="B8" s="346"/>
      <c r="C8" s="350" t="s">
        <v>20</v>
      </c>
      <c r="D8" s="350" t="s">
        <v>21</v>
      </c>
      <c r="E8" s="341" t="s">
        <v>22</v>
      </c>
      <c r="F8" s="342"/>
      <c r="G8" s="343"/>
      <c r="H8" s="341" t="s">
        <v>23</v>
      </c>
      <c r="I8" s="342"/>
      <c r="J8" s="343"/>
      <c r="K8" s="26"/>
      <c r="L8" s="53"/>
      <c r="M8" s="53"/>
      <c r="N8" s="1"/>
      <c r="O8" s="1"/>
    </row>
    <row r="9" spans="1:15" ht="36" customHeight="1">
      <c r="A9" s="348"/>
      <c r="B9" s="349"/>
      <c r="C9" s="349"/>
      <c r="D9" s="34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19365.25</v>
      </c>
      <c r="D10" s="35">
        <v>19384.350000000002</v>
      </c>
      <c r="E10" s="35">
        <v>19307.150000000005</v>
      </c>
      <c r="F10" s="35">
        <v>19249.050000000003</v>
      </c>
      <c r="G10" s="35">
        <v>19171.850000000006</v>
      </c>
      <c r="H10" s="35">
        <v>19442.450000000004</v>
      </c>
      <c r="I10" s="35">
        <v>19519.650000000001</v>
      </c>
      <c r="J10" s="35">
        <v>19577.750000000004</v>
      </c>
      <c r="K10" s="35">
        <v>19461.55</v>
      </c>
      <c r="L10" s="35">
        <v>19326.25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43891.35</v>
      </c>
      <c r="D11" s="35">
        <v>43902.766666666663</v>
      </c>
      <c r="E11" s="35">
        <v>43733.683333333327</v>
      </c>
      <c r="F11" s="35">
        <v>43576.016666666663</v>
      </c>
      <c r="G11" s="35">
        <v>43406.933333333327</v>
      </c>
      <c r="H11" s="35">
        <v>44060.433333333327</v>
      </c>
      <c r="I11" s="35">
        <v>44229.51666666667</v>
      </c>
      <c r="J11" s="35">
        <v>44387.183333333327</v>
      </c>
      <c r="K11" s="35">
        <v>44071.85</v>
      </c>
      <c r="L11" s="35">
        <v>43745.1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3471.45</v>
      </c>
      <c r="D12" s="38">
        <v>3483.4333333333329</v>
      </c>
      <c r="E12" s="38">
        <v>3452.2166666666658</v>
      </c>
      <c r="F12" s="38">
        <v>3432.9833333333327</v>
      </c>
      <c r="G12" s="38">
        <v>3401.7666666666655</v>
      </c>
      <c r="H12" s="38">
        <v>3502.6666666666661</v>
      </c>
      <c r="I12" s="38">
        <v>3533.8833333333332</v>
      </c>
      <c r="J12" s="38">
        <v>3553.1166666666663</v>
      </c>
      <c r="K12" s="38">
        <v>3514.65</v>
      </c>
      <c r="L12" s="38">
        <v>3464.2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5978.75</v>
      </c>
      <c r="D13" s="38">
        <v>5986.55</v>
      </c>
      <c r="E13" s="38">
        <v>5954.5</v>
      </c>
      <c r="F13" s="38">
        <v>5930.25</v>
      </c>
      <c r="G13" s="38">
        <v>5898.2</v>
      </c>
      <c r="H13" s="38">
        <v>6010.8</v>
      </c>
      <c r="I13" s="38">
        <v>6042.8500000000013</v>
      </c>
      <c r="J13" s="38">
        <v>6067.1</v>
      </c>
      <c r="K13" s="38">
        <v>6018.6</v>
      </c>
      <c r="L13" s="38">
        <v>5962.3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31060.2</v>
      </c>
      <c r="D14" s="38">
        <v>31061.283333333336</v>
      </c>
      <c r="E14" s="38">
        <v>30884.316666666673</v>
      </c>
      <c r="F14" s="38">
        <v>30708.433333333338</v>
      </c>
      <c r="G14" s="38">
        <v>30531.466666666674</v>
      </c>
      <c r="H14" s="38">
        <v>31237.166666666672</v>
      </c>
      <c r="I14" s="38">
        <v>31414.133333333339</v>
      </c>
      <c r="J14" s="38">
        <v>31590.01666666667</v>
      </c>
      <c r="K14" s="38">
        <v>31238.25</v>
      </c>
      <c r="L14" s="38">
        <v>30885.4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5427.35</v>
      </c>
      <c r="D15" s="38">
        <v>5433.2500000000009</v>
      </c>
      <c r="E15" s="38">
        <v>5409.2000000000016</v>
      </c>
      <c r="F15" s="38">
        <v>5391.0500000000011</v>
      </c>
      <c r="G15" s="38">
        <v>5367.0000000000018</v>
      </c>
      <c r="H15" s="38">
        <v>5451.4000000000015</v>
      </c>
      <c r="I15" s="38">
        <v>5475.4500000000007</v>
      </c>
      <c r="J15" s="38">
        <v>5493.6000000000013</v>
      </c>
      <c r="K15" s="38">
        <v>5457.3</v>
      </c>
      <c r="L15" s="38">
        <v>5415.1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10872.75</v>
      </c>
      <c r="D16" s="38">
        <v>10871.866666666667</v>
      </c>
      <c r="E16" s="38">
        <v>10840.183333333334</v>
      </c>
      <c r="F16" s="38">
        <v>10807.616666666667</v>
      </c>
      <c r="G16" s="38">
        <v>10775.933333333334</v>
      </c>
      <c r="H16" s="38">
        <v>10904.433333333334</v>
      </c>
      <c r="I16" s="38">
        <v>10936.116666666665</v>
      </c>
      <c r="J16" s="38">
        <v>10968.683333333334</v>
      </c>
      <c r="K16" s="38">
        <v>10903.55</v>
      </c>
      <c r="L16" s="38">
        <v>10839.3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4313.7</v>
      </c>
      <c r="D17" s="38">
        <v>4310.3833333333323</v>
      </c>
      <c r="E17" s="38">
        <v>4278.866666666665</v>
      </c>
      <c r="F17" s="38">
        <v>4244.0333333333328</v>
      </c>
      <c r="G17" s="38">
        <v>4212.5166666666655</v>
      </c>
      <c r="H17" s="38">
        <v>4345.2166666666644</v>
      </c>
      <c r="I17" s="38">
        <v>4376.7333333333327</v>
      </c>
      <c r="J17" s="38">
        <v>4411.5666666666639</v>
      </c>
      <c r="K17" s="31">
        <v>4341.8999999999996</v>
      </c>
      <c r="L17" s="31">
        <v>4275.55</v>
      </c>
      <c r="M17" s="31">
        <v>1.83884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23658.75</v>
      </c>
      <c r="D18" s="38">
        <v>23727.566666666666</v>
      </c>
      <c r="E18" s="38">
        <v>23561.183333333331</v>
      </c>
      <c r="F18" s="38">
        <v>23463.616666666665</v>
      </c>
      <c r="G18" s="38">
        <v>23297.23333333333</v>
      </c>
      <c r="H18" s="38">
        <v>23825.133333333331</v>
      </c>
      <c r="I18" s="38">
        <v>23991.516666666663</v>
      </c>
      <c r="J18" s="38">
        <v>24089.083333333332</v>
      </c>
      <c r="K18" s="31">
        <v>23893.95</v>
      </c>
      <c r="L18" s="31">
        <v>23630</v>
      </c>
      <c r="M18" s="31">
        <v>5.8450000000000002E-2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180.7</v>
      </c>
      <c r="D19" s="38">
        <v>181.25</v>
      </c>
      <c r="E19" s="38">
        <v>179.55</v>
      </c>
      <c r="F19" s="38">
        <v>178.4</v>
      </c>
      <c r="G19" s="38">
        <v>176.70000000000002</v>
      </c>
      <c r="H19" s="38">
        <v>182.4</v>
      </c>
      <c r="I19" s="38">
        <v>184.1</v>
      </c>
      <c r="J19" s="38">
        <v>185.25</v>
      </c>
      <c r="K19" s="31">
        <v>182.95</v>
      </c>
      <c r="L19" s="31">
        <v>180.1</v>
      </c>
      <c r="M19" s="31">
        <v>13.421189999999999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214.1</v>
      </c>
      <c r="D20" s="38">
        <v>213.16666666666666</v>
      </c>
      <c r="E20" s="38">
        <v>210.93333333333331</v>
      </c>
      <c r="F20" s="38">
        <v>207.76666666666665</v>
      </c>
      <c r="G20" s="38">
        <v>205.5333333333333</v>
      </c>
      <c r="H20" s="38">
        <v>216.33333333333331</v>
      </c>
      <c r="I20" s="38">
        <v>218.56666666666666</v>
      </c>
      <c r="J20" s="38">
        <v>221.73333333333332</v>
      </c>
      <c r="K20" s="31">
        <v>215.4</v>
      </c>
      <c r="L20" s="31">
        <v>210</v>
      </c>
      <c r="M20" s="31">
        <v>15.61754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1900.85</v>
      </c>
      <c r="D21" s="38">
        <v>1896.9166666666667</v>
      </c>
      <c r="E21" s="38">
        <v>1884.9333333333334</v>
      </c>
      <c r="F21" s="38">
        <v>1869.0166666666667</v>
      </c>
      <c r="G21" s="38">
        <v>1857.0333333333333</v>
      </c>
      <c r="H21" s="38">
        <v>1912.8333333333335</v>
      </c>
      <c r="I21" s="38">
        <v>1924.8166666666666</v>
      </c>
      <c r="J21" s="38">
        <v>1940.7333333333336</v>
      </c>
      <c r="K21" s="31">
        <v>1908.9</v>
      </c>
      <c r="L21" s="31">
        <v>1881</v>
      </c>
      <c r="M21" s="31">
        <v>2.34693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2479.6999999999998</v>
      </c>
      <c r="D22" s="38">
        <v>2469.65</v>
      </c>
      <c r="E22" s="38">
        <v>2452.1000000000004</v>
      </c>
      <c r="F22" s="38">
        <v>2424.5000000000005</v>
      </c>
      <c r="G22" s="38">
        <v>2406.9500000000007</v>
      </c>
      <c r="H22" s="38">
        <v>2497.25</v>
      </c>
      <c r="I22" s="38">
        <v>2514.8000000000002</v>
      </c>
      <c r="J22" s="38">
        <v>2542.3999999999996</v>
      </c>
      <c r="K22" s="31">
        <v>2487.1999999999998</v>
      </c>
      <c r="L22" s="31">
        <v>2442.0500000000002</v>
      </c>
      <c r="M22" s="31">
        <v>77.694519999999997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933.5</v>
      </c>
      <c r="D23" s="38">
        <v>941.05000000000007</v>
      </c>
      <c r="E23" s="38">
        <v>922.45000000000016</v>
      </c>
      <c r="F23" s="38">
        <v>911.40000000000009</v>
      </c>
      <c r="G23" s="38">
        <v>892.80000000000018</v>
      </c>
      <c r="H23" s="38">
        <v>952.10000000000014</v>
      </c>
      <c r="I23" s="38">
        <v>970.7</v>
      </c>
      <c r="J23" s="38">
        <v>981.75000000000011</v>
      </c>
      <c r="K23" s="31">
        <v>959.65</v>
      </c>
      <c r="L23" s="31">
        <v>930</v>
      </c>
      <c r="M23" s="31">
        <v>12.039440000000001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809.65</v>
      </c>
      <c r="D24" s="38">
        <v>800.0333333333333</v>
      </c>
      <c r="E24" s="38">
        <v>786.46666666666658</v>
      </c>
      <c r="F24" s="38">
        <v>763.2833333333333</v>
      </c>
      <c r="G24" s="38">
        <v>749.71666666666658</v>
      </c>
      <c r="H24" s="38">
        <v>823.21666666666658</v>
      </c>
      <c r="I24" s="38">
        <v>836.78333333333319</v>
      </c>
      <c r="J24" s="38">
        <v>859.96666666666658</v>
      </c>
      <c r="K24" s="31">
        <v>813.6</v>
      </c>
      <c r="L24" s="31">
        <v>776.85</v>
      </c>
      <c r="M24" s="31">
        <v>140.11644000000001</v>
      </c>
      <c r="N24" s="1"/>
      <c r="O24" s="1"/>
    </row>
    <row r="25" spans="1:15" ht="12.75" customHeight="1">
      <c r="A25" s="56">
        <v>16</v>
      </c>
      <c r="B25" s="58" t="s">
        <v>857</v>
      </c>
      <c r="C25" s="31">
        <v>286.55</v>
      </c>
      <c r="D25" s="38">
        <v>285.68333333333334</v>
      </c>
      <c r="E25" s="38">
        <v>282.86666666666667</v>
      </c>
      <c r="F25" s="38">
        <v>279.18333333333334</v>
      </c>
      <c r="G25" s="38">
        <v>276.36666666666667</v>
      </c>
      <c r="H25" s="38">
        <v>289.36666666666667</v>
      </c>
      <c r="I25" s="38">
        <v>292.18333333333339</v>
      </c>
      <c r="J25" s="38">
        <v>295.86666666666667</v>
      </c>
      <c r="K25" s="31">
        <v>288.5</v>
      </c>
      <c r="L25" s="31">
        <v>282</v>
      </c>
      <c r="M25" s="31">
        <v>181.59548000000001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822.2</v>
      </c>
      <c r="D26" s="38">
        <v>825.88333333333333</v>
      </c>
      <c r="E26" s="38">
        <v>815.31666666666661</v>
      </c>
      <c r="F26" s="38">
        <v>808.43333333333328</v>
      </c>
      <c r="G26" s="38">
        <v>797.86666666666656</v>
      </c>
      <c r="H26" s="38">
        <v>832.76666666666665</v>
      </c>
      <c r="I26" s="38">
        <v>843.33333333333348</v>
      </c>
      <c r="J26" s="38">
        <v>850.2166666666667</v>
      </c>
      <c r="K26" s="31">
        <v>836.45</v>
      </c>
      <c r="L26" s="31">
        <v>819</v>
      </c>
      <c r="M26" s="31">
        <v>39.586620000000003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3789.65</v>
      </c>
      <c r="D27" s="38">
        <v>3791.2999999999997</v>
      </c>
      <c r="E27" s="38">
        <v>3766.6999999999994</v>
      </c>
      <c r="F27" s="38">
        <v>3743.7499999999995</v>
      </c>
      <c r="G27" s="38">
        <v>3719.1499999999992</v>
      </c>
      <c r="H27" s="38">
        <v>3814.2499999999995</v>
      </c>
      <c r="I27" s="38">
        <v>3838.85</v>
      </c>
      <c r="J27" s="38">
        <v>3861.7999999999997</v>
      </c>
      <c r="K27" s="31">
        <v>3815.9</v>
      </c>
      <c r="L27" s="31">
        <v>3768.35</v>
      </c>
      <c r="M27" s="31">
        <v>0.29621999999999998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446</v>
      </c>
      <c r="D28" s="38">
        <v>442.2166666666667</v>
      </c>
      <c r="E28" s="38">
        <v>437.43333333333339</v>
      </c>
      <c r="F28" s="38">
        <v>428.86666666666667</v>
      </c>
      <c r="G28" s="38">
        <v>424.08333333333337</v>
      </c>
      <c r="H28" s="38">
        <v>450.78333333333342</v>
      </c>
      <c r="I28" s="38">
        <v>455.56666666666672</v>
      </c>
      <c r="J28" s="38">
        <v>464.13333333333344</v>
      </c>
      <c r="K28" s="31">
        <v>447</v>
      </c>
      <c r="L28" s="31">
        <v>433.65</v>
      </c>
      <c r="M28" s="31">
        <v>21.30151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4892.75</v>
      </c>
      <c r="D29" s="38">
        <v>4908.4333333333334</v>
      </c>
      <c r="E29" s="38">
        <v>4856.8666666666668</v>
      </c>
      <c r="F29" s="38">
        <v>4820.9833333333336</v>
      </c>
      <c r="G29" s="38">
        <v>4769.416666666667</v>
      </c>
      <c r="H29" s="38">
        <v>4944.3166666666666</v>
      </c>
      <c r="I29" s="38">
        <v>4995.8833333333341</v>
      </c>
      <c r="J29" s="38">
        <v>5031.7666666666664</v>
      </c>
      <c r="K29" s="31">
        <v>4960</v>
      </c>
      <c r="L29" s="31">
        <v>4872.55</v>
      </c>
      <c r="M29" s="31">
        <v>3.75779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391.7</v>
      </c>
      <c r="D30" s="38">
        <v>393.34999999999997</v>
      </c>
      <c r="E30" s="38">
        <v>387.79999999999995</v>
      </c>
      <c r="F30" s="38">
        <v>383.9</v>
      </c>
      <c r="G30" s="38">
        <v>378.34999999999997</v>
      </c>
      <c r="H30" s="38">
        <v>397.24999999999994</v>
      </c>
      <c r="I30" s="38">
        <v>402.8</v>
      </c>
      <c r="J30" s="38">
        <v>406.69999999999993</v>
      </c>
      <c r="K30" s="31">
        <v>398.9</v>
      </c>
      <c r="L30" s="31">
        <v>389.45</v>
      </c>
      <c r="M30" s="31">
        <v>17.667809999999999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188.9</v>
      </c>
      <c r="D31" s="38">
        <v>189.06666666666669</v>
      </c>
      <c r="E31" s="38">
        <v>187.23333333333338</v>
      </c>
      <c r="F31" s="38">
        <v>185.56666666666669</v>
      </c>
      <c r="G31" s="38">
        <v>183.73333333333338</v>
      </c>
      <c r="H31" s="38">
        <v>190.73333333333338</v>
      </c>
      <c r="I31" s="38">
        <v>192.56666666666669</v>
      </c>
      <c r="J31" s="38">
        <v>194.23333333333338</v>
      </c>
      <c r="K31" s="31">
        <v>190.9</v>
      </c>
      <c r="L31" s="31">
        <v>187.4</v>
      </c>
      <c r="M31" s="31">
        <v>131.47908000000001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3183.25</v>
      </c>
      <c r="D32" s="38">
        <v>3189.75</v>
      </c>
      <c r="E32" s="38">
        <v>3155.5</v>
      </c>
      <c r="F32" s="38">
        <v>3127.75</v>
      </c>
      <c r="G32" s="38">
        <v>3093.5</v>
      </c>
      <c r="H32" s="38">
        <v>3217.5</v>
      </c>
      <c r="I32" s="38">
        <v>3251.75</v>
      </c>
      <c r="J32" s="38">
        <v>3279.5</v>
      </c>
      <c r="K32" s="31">
        <v>3224</v>
      </c>
      <c r="L32" s="31">
        <v>3162</v>
      </c>
      <c r="M32" s="31">
        <v>8.7339199999999995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1991.7</v>
      </c>
      <c r="D33" s="38">
        <v>2006.0833333333333</v>
      </c>
      <c r="E33" s="38">
        <v>1957.1666666666665</v>
      </c>
      <c r="F33" s="38">
        <v>1922.6333333333332</v>
      </c>
      <c r="G33" s="38">
        <v>1873.7166666666665</v>
      </c>
      <c r="H33" s="38">
        <v>2040.6166666666666</v>
      </c>
      <c r="I33" s="38">
        <v>2089.5333333333328</v>
      </c>
      <c r="J33" s="38">
        <v>2124.0666666666666</v>
      </c>
      <c r="K33" s="31">
        <v>2055</v>
      </c>
      <c r="L33" s="31">
        <v>1971.55</v>
      </c>
      <c r="M33" s="31">
        <v>10.348789999999999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633.70000000000005</v>
      </c>
      <c r="D34" s="38">
        <v>635.5333333333333</v>
      </c>
      <c r="E34" s="38">
        <v>631.16666666666663</v>
      </c>
      <c r="F34" s="38">
        <v>628.63333333333333</v>
      </c>
      <c r="G34" s="38">
        <v>624.26666666666665</v>
      </c>
      <c r="H34" s="38">
        <v>638.06666666666661</v>
      </c>
      <c r="I34" s="38">
        <v>642.43333333333339</v>
      </c>
      <c r="J34" s="38">
        <v>644.96666666666658</v>
      </c>
      <c r="K34" s="31">
        <v>639.9</v>
      </c>
      <c r="L34" s="31">
        <v>633</v>
      </c>
      <c r="M34" s="31">
        <v>3.62303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698.4</v>
      </c>
      <c r="D35" s="38">
        <v>700.80000000000007</v>
      </c>
      <c r="E35" s="38">
        <v>694.20000000000016</v>
      </c>
      <c r="F35" s="38">
        <v>690.00000000000011</v>
      </c>
      <c r="G35" s="38">
        <v>683.4000000000002</v>
      </c>
      <c r="H35" s="38">
        <v>705.00000000000011</v>
      </c>
      <c r="I35" s="38">
        <v>711.6</v>
      </c>
      <c r="J35" s="38">
        <v>715.80000000000007</v>
      </c>
      <c r="K35" s="31">
        <v>707.4</v>
      </c>
      <c r="L35" s="31">
        <v>696.6</v>
      </c>
      <c r="M35" s="31">
        <v>18.144259999999999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866.5</v>
      </c>
      <c r="D36" s="38">
        <v>871.15</v>
      </c>
      <c r="E36" s="38">
        <v>859.44999999999993</v>
      </c>
      <c r="F36" s="38">
        <v>852.4</v>
      </c>
      <c r="G36" s="38">
        <v>840.69999999999993</v>
      </c>
      <c r="H36" s="38">
        <v>878.19999999999993</v>
      </c>
      <c r="I36" s="38">
        <v>889.9</v>
      </c>
      <c r="J36" s="38">
        <v>896.94999999999993</v>
      </c>
      <c r="K36" s="31">
        <v>882.85</v>
      </c>
      <c r="L36" s="31">
        <v>864.1</v>
      </c>
      <c r="M36" s="31">
        <v>13.92089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368.1</v>
      </c>
      <c r="D37" s="38">
        <v>369.59999999999997</v>
      </c>
      <c r="E37" s="38">
        <v>365.29999999999995</v>
      </c>
      <c r="F37" s="38">
        <v>362.5</v>
      </c>
      <c r="G37" s="38">
        <v>358.2</v>
      </c>
      <c r="H37" s="38">
        <v>372.39999999999992</v>
      </c>
      <c r="I37" s="38">
        <v>376.7</v>
      </c>
      <c r="J37" s="38">
        <v>379.49999999999989</v>
      </c>
      <c r="K37" s="31">
        <v>373.9</v>
      </c>
      <c r="L37" s="31">
        <v>366.8</v>
      </c>
      <c r="M37" s="31">
        <v>12.641579999999999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936.55</v>
      </c>
      <c r="D38" s="38">
        <v>937.06666666666661</v>
      </c>
      <c r="E38" s="38">
        <v>931.13333333333321</v>
      </c>
      <c r="F38" s="38">
        <v>925.71666666666658</v>
      </c>
      <c r="G38" s="38">
        <v>919.78333333333319</v>
      </c>
      <c r="H38" s="38">
        <v>942.48333333333323</v>
      </c>
      <c r="I38" s="38">
        <v>948.41666666666663</v>
      </c>
      <c r="J38" s="38">
        <v>953.83333333333326</v>
      </c>
      <c r="K38" s="31">
        <v>943</v>
      </c>
      <c r="L38" s="31">
        <v>931.65</v>
      </c>
      <c r="M38" s="31">
        <v>93.36994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4657.8500000000004</v>
      </c>
      <c r="D39" s="38">
        <v>4634.1166666666659</v>
      </c>
      <c r="E39" s="38">
        <v>4599.7833333333319</v>
      </c>
      <c r="F39" s="38">
        <v>4541.7166666666662</v>
      </c>
      <c r="G39" s="38">
        <v>4507.3833333333323</v>
      </c>
      <c r="H39" s="38">
        <v>4692.1833333333316</v>
      </c>
      <c r="I39" s="38">
        <v>4726.5166666666655</v>
      </c>
      <c r="J39" s="38">
        <v>4784.5833333333312</v>
      </c>
      <c r="K39" s="31">
        <v>4668.45</v>
      </c>
      <c r="L39" s="31">
        <v>4576.05</v>
      </c>
      <c r="M39" s="31">
        <v>3.1118399999999999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1476.85</v>
      </c>
      <c r="D40" s="38">
        <v>1474.0833333333333</v>
      </c>
      <c r="E40" s="38">
        <v>1468.1666666666665</v>
      </c>
      <c r="F40" s="38">
        <v>1459.4833333333333</v>
      </c>
      <c r="G40" s="38">
        <v>1453.5666666666666</v>
      </c>
      <c r="H40" s="38">
        <v>1482.7666666666664</v>
      </c>
      <c r="I40" s="38">
        <v>1488.6833333333329</v>
      </c>
      <c r="J40" s="38">
        <v>1497.3666666666663</v>
      </c>
      <c r="K40" s="31">
        <v>1480</v>
      </c>
      <c r="L40" s="31">
        <v>1465.4</v>
      </c>
      <c r="M40" s="31">
        <v>10.48714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7147</v>
      </c>
      <c r="D41" s="38">
        <v>7223.25</v>
      </c>
      <c r="E41" s="38">
        <v>7023.75</v>
      </c>
      <c r="F41" s="38">
        <v>6900.5</v>
      </c>
      <c r="G41" s="38">
        <v>6701</v>
      </c>
      <c r="H41" s="38">
        <v>7346.5</v>
      </c>
      <c r="I41" s="38">
        <v>7546</v>
      </c>
      <c r="J41" s="38">
        <v>7669.25</v>
      </c>
      <c r="K41" s="31">
        <v>7422.75</v>
      </c>
      <c r="L41" s="31">
        <v>7100</v>
      </c>
      <c r="M41" s="31">
        <v>0.44949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6923.25</v>
      </c>
      <c r="D42" s="38">
        <v>6948.75</v>
      </c>
      <c r="E42" s="38">
        <v>6877.5</v>
      </c>
      <c r="F42" s="38">
        <v>6831.75</v>
      </c>
      <c r="G42" s="38">
        <v>6760.5</v>
      </c>
      <c r="H42" s="38">
        <v>6994.5</v>
      </c>
      <c r="I42" s="38">
        <v>7065.75</v>
      </c>
      <c r="J42" s="38">
        <v>7111.5</v>
      </c>
      <c r="K42" s="31">
        <v>7020</v>
      </c>
      <c r="L42" s="31">
        <v>6903</v>
      </c>
      <c r="M42" s="31">
        <v>7.1011800000000003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2353.25</v>
      </c>
      <c r="D43" s="38">
        <v>2356.5833333333335</v>
      </c>
      <c r="E43" s="38">
        <v>2339.0666666666671</v>
      </c>
      <c r="F43" s="38">
        <v>2324.8833333333337</v>
      </c>
      <c r="G43" s="38">
        <v>2307.3666666666672</v>
      </c>
      <c r="H43" s="38">
        <v>2370.7666666666669</v>
      </c>
      <c r="I43" s="38">
        <v>2388.2833333333333</v>
      </c>
      <c r="J43" s="38">
        <v>2402.4666666666667</v>
      </c>
      <c r="K43" s="31">
        <v>2374.1</v>
      </c>
      <c r="L43" s="31">
        <v>2342.4</v>
      </c>
      <c r="M43" s="31">
        <v>2.0003899999999999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229.55</v>
      </c>
      <c r="D44" s="38">
        <v>228.1</v>
      </c>
      <c r="E44" s="38">
        <v>224.95</v>
      </c>
      <c r="F44" s="38">
        <v>220.35</v>
      </c>
      <c r="G44" s="38">
        <v>217.2</v>
      </c>
      <c r="H44" s="38">
        <v>232.7</v>
      </c>
      <c r="I44" s="38">
        <v>235.85000000000002</v>
      </c>
      <c r="J44" s="38">
        <v>240.45</v>
      </c>
      <c r="K44" s="31">
        <v>231.25</v>
      </c>
      <c r="L44" s="31">
        <v>223.5</v>
      </c>
      <c r="M44" s="31">
        <v>86.640460000000004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189.9</v>
      </c>
      <c r="D45" s="38">
        <v>188.85</v>
      </c>
      <c r="E45" s="38">
        <v>187.04999999999998</v>
      </c>
      <c r="F45" s="38">
        <v>184.2</v>
      </c>
      <c r="G45" s="38">
        <v>182.39999999999998</v>
      </c>
      <c r="H45" s="38">
        <v>191.7</v>
      </c>
      <c r="I45" s="38">
        <v>193.5</v>
      </c>
      <c r="J45" s="38">
        <v>196.35</v>
      </c>
      <c r="K45" s="31">
        <v>190.65</v>
      </c>
      <c r="L45" s="31">
        <v>186</v>
      </c>
      <c r="M45" s="31">
        <v>188.43898999999999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89.35</v>
      </c>
      <c r="D46" s="38">
        <v>89.766666666666666</v>
      </c>
      <c r="E46" s="38">
        <v>88.583333333333329</v>
      </c>
      <c r="F46" s="38">
        <v>87.816666666666663</v>
      </c>
      <c r="G46" s="38">
        <v>86.633333333333326</v>
      </c>
      <c r="H46" s="38">
        <v>90.533333333333331</v>
      </c>
      <c r="I46" s="38">
        <v>91.716666666666669</v>
      </c>
      <c r="J46" s="38">
        <v>92.483333333333334</v>
      </c>
      <c r="K46" s="31">
        <v>90.95</v>
      </c>
      <c r="L46" s="31">
        <v>89</v>
      </c>
      <c r="M46" s="31">
        <v>137.24576999999999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1733.55</v>
      </c>
      <c r="D47" s="38">
        <v>1712.6000000000001</v>
      </c>
      <c r="E47" s="38">
        <v>1657.2000000000003</v>
      </c>
      <c r="F47" s="38">
        <v>1580.8500000000001</v>
      </c>
      <c r="G47" s="38">
        <v>1525.4500000000003</v>
      </c>
      <c r="H47" s="38">
        <v>1788.9500000000003</v>
      </c>
      <c r="I47" s="38">
        <v>1844.3500000000004</v>
      </c>
      <c r="J47" s="38">
        <v>1920.7000000000003</v>
      </c>
      <c r="K47" s="31">
        <v>1768</v>
      </c>
      <c r="L47" s="31">
        <v>1636.25</v>
      </c>
      <c r="M47" s="31">
        <v>29.181750000000001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128.69999999999999</v>
      </c>
      <c r="D48" s="38">
        <v>129.51666666666665</v>
      </c>
      <c r="E48" s="38">
        <v>127.43333333333331</v>
      </c>
      <c r="F48" s="38">
        <v>126.16666666666666</v>
      </c>
      <c r="G48" s="38">
        <v>124.08333333333331</v>
      </c>
      <c r="H48" s="38">
        <v>130.7833333333333</v>
      </c>
      <c r="I48" s="38">
        <v>132.86666666666667</v>
      </c>
      <c r="J48" s="38">
        <v>134.1333333333333</v>
      </c>
      <c r="K48" s="31">
        <v>131.6</v>
      </c>
      <c r="L48" s="31">
        <v>128.25</v>
      </c>
      <c r="M48" s="31">
        <v>71.621179999999995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705.05</v>
      </c>
      <c r="D49" s="38">
        <v>702.05000000000007</v>
      </c>
      <c r="E49" s="38">
        <v>697.10000000000014</v>
      </c>
      <c r="F49" s="38">
        <v>689.15000000000009</v>
      </c>
      <c r="G49" s="38">
        <v>684.20000000000016</v>
      </c>
      <c r="H49" s="38">
        <v>710.00000000000011</v>
      </c>
      <c r="I49" s="38">
        <v>714.95000000000016</v>
      </c>
      <c r="J49" s="38">
        <v>722.90000000000009</v>
      </c>
      <c r="K49" s="31">
        <v>707</v>
      </c>
      <c r="L49" s="31">
        <v>694.1</v>
      </c>
      <c r="M49" s="31">
        <v>6.1976899999999997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956.2</v>
      </c>
      <c r="D50" s="38">
        <v>960.46666666666658</v>
      </c>
      <c r="E50" s="38">
        <v>948.53333333333319</v>
      </c>
      <c r="F50" s="38">
        <v>940.86666666666656</v>
      </c>
      <c r="G50" s="38">
        <v>928.93333333333317</v>
      </c>
      <c r="H50" s="38">
        <v>968.13333333333321</v>
      </c>
      <c r="I50" s="38">
        <v>980.06666666666661</v>
      </c>
      <c r="J50" s="38">
        <v>987.73333333333323</v>
      </c>
      <c r="K50" s="31">
        <v>972.4</v>
      </c>
      <c r="L50" s="31">
        <v>952.8</v>
      </c>
      <c r="M50" s="31">
        <v>8.7543500000000005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856.7</v>
      </c>
      <c r="D51" s="38">
        <v>855.51666666666677</v>
      </c>
      <c r="E51" s="38">
        <v>851.18333333333351</v>
      </c>
      <c r="F51" s="38">
        <v>845.66666666666674</v>
      </c>
      <c r="G51" s="38">
        <v>841.33333333333348</v>
      </c>
      <c r="H51" s="38">
        <v>861.03333333333353</v>
      </c>
      <c r="I51" s="38">
        <v>865.36666666666679</v>
      </c>
      <c r="J51" s="38">
        <v>870.88333333333355</v>
      </c>
      <c r="K51" s="31">
        <v>859.85</v>
      </c>
      <c r="L51" s="31">
        <v>850</v>
      </c>
      <c r="M51" s="31">
        <v>30.130189999999999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99.9</v>
      </c>
      <c r="D52" s="38">
        <v>100.41666666666667</v>
      </c>
      <c r="E52" s="38">
        <v>99.083333333333343</v>
      </c>
      <c r="F52" s="38">
        <v>98.266666666666666</v>
      </c>
      <c r="G52" s="38">
        <v>96.933333333333337</v>
      </c>
      <c r="H52" s="38">
        <v>101.23333333333335</v>
      </c>
      <c r="I52" s="38">
        <v>102.56666666666669</v>
      </c>
      <c r="J52" s="38">
        <v>103.38333333333335</v>
      </c>
      <c r="K52" s="31">
        <v>101.75</v>
      </c>
      <c r="L52" s="31">
        <v>99.6</v>
      </c>
      <c r="M52" s="31">
        <v>110.91212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255.85</v>
      </c>
      <c r="D53" s="38">
        <v>256.31666666666666</v>
      </c>
      <c r="E53" s="38">
        <v>254.63333333333333</v>
      </c>
      <c r="F53" s="38">
        <v>253.41666666666666</v>
      </c>
      <c r="G53" s="38">
        <v>251.73333333333332</v>
      </c>
      <c r="H53" s="38">
        <v>257.5333333333333</v>
      </c>
      <c r="I53" s="38">
        <v>259.21666666666658</v>
      </c>
      <c r="J53" s="38">
        <v>260.43333333333334</v>
      </c>
      <c r="K53" s="31">
        <v>258</v>
      </c>
      <c r="L53" s="31">
        <v>255.1</v>
      </c>
      <c r="M53" s="31">
        <v>19.82358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18210.150000000001</v>
      </c>
      <c r="D54" s="38">
        <v>18229.100000000002</v>
      </c>
      <c r="E54" s="38">
        <v>18143.300000000003</v>
      </c>
      <c r="F54" s="38">
        <v>18076.45</v>
      </c>
      <c r="G54" s="38">
        <v>17990.650000000001</v>
      </c>
      <c r="H54" s="38">
        <v>18295.950000000004</v>
      </c>
      <c r="I54" s="38">
        <v>18381.75</v>
      </c>
      <c r="J54" s="38">
        <v>18448.600000000006</v>
      </c>
      <c r="K54" s="31">
        <v>18314.900000000001</v>
      </c>
      <c r="L54" s="31">
        <v>18162.25</v>
      </c>
      <c r="M54" s="31">
        <v>0.19189999999999999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356.95</v>
      </c>
      <c r="D55" s="38">
        <v>357.2</v>
      </c>
      <c r="E55" s="38">
        <v>354.09999999999997</v>
      </c>
      <c r="F55" s="38">
        <v>351.25</v>
      </c>
      <c r="G55" s="38">
        <v>348.15</v>
      </c>
      <c r="H55" s="38">
        <v>360.04999999999995</v>
      </c>
      <c r="I55" s="38">
        <v>363.15</v>
      </c>
      <c r="J55" s="38">
        <v>365.99999999999994</v>
      </c>
      <c r="K55" s="31">
        <v>360.3</v>
      </c>
      <c r="L55" s="31">
        <v>354.35</v>
      </c>
      <c r="M55" s="31">
        <v>23.89303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4501.6000000000004</v>
      </c>
      <c r="D56" s="38">
        <v>4499.6333333333341</v>
      </c>
      <c r="E56" s="38">
        <v>4474.2666666666682</v>
      </c>
      <c r="F56" s="38">
        <v>4446.9333333333343</v>
      </c>
      <c r="G56" s="38">
        <v>4421.5666666666684</v>
      </c>
      <c r="H56" s="38">
        <v>4526.9666666666681</v>
      </c>
      <c r="I56" s="38">
        <v>4552.3333333333348</v>
      </c>
      <c r="J56" s="38">
        <v>4579.6666666666679</v>
      </c>
      <c r="K56" s="31">
        <v>4525</v>
      </c>
      <c r="L56" s="31">
        <v>4472.3</v>
      </c>
      <c r="M56" s="31">
        <v>3.9400200000000001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329.85</v>
      </c>
      <c r="D57" s="38">
        <v>329.88333333333333</v>
      </c>
      <c r="E57" s="38">
        <v>326.56666666666666</v>
      </c>
      <c r="F57" s="38">
        <v>323.28333333333336</v>
      </c>
      <c r="G57" s="38">
        <v>319.9666666666667</v>
      </c>
      <c r="H57" s="38">
        <v>333.16666666666663</v>
      </c>
      <c r="I57" s="38">
        <v>336.48333333333323</v>
      </c>
      <c r="J57" s="38">
        <v>339.76666666666659</v>
      </c>
      <c r="K57" s="31">
        <v>333.2</v>
      </c>
      <c r="L57" s="31">
        <v>326.60000000000002</v>
      </c>
      <c r="M57" s="31">
        <v>66.245779999999996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412.4</v>
      </c>
      <c r="D58" s="38">
        <v>414.61666666666662</v>
      </c>
      <c r="E58" s="38">
        <v>403.73333333333323</v>
      </c>
      <c r="F58" s="38">
        <v>395.06666666666661</v>
      </c>
      <c r="G58" s="38">
        <v>384.18333333333322</v>
      </c>
      <c r="H58" s="38">
        <v>423.28333333333325</v>
      </c>
      <c r="I58" s="38">
        <v>434.16666666666657</v>
      </c>
      <c r="J58" s="38">
        <v>442.83333333333326</v>
      </c>
      <c r="K58" s="31">
        <v>425.5</v>
      </c>
      <c r="L58" s="31">
        <v>405.95</v>
      </c>
      <c r="M58" s="31">
        <v>25.231079999999999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1020.8</v>
      </c>
      <c r="D59" s="38">
        <v>1024.0333333333333</v>
      </c>
      <c r="E59" s="38">
        <v>1011.7666666666667</v>
      </c>
      <c r="F59" s="38">
        <v>1002.7333333333333</v>
      </c>
      <c r="G59" s="38">
        <v>990.4666666666667</v>
      </c>
      <c r="H59" s="38">
        <v>1033.0666666666666</v>
      </c>
      <c r="I59" s="38">
        <v>1045.333333333333</v>
      </c>
      <c r="J59" s="38">
        <v>1054.3666666666666</v>
      </c>
      <c r="K59" s="31">
        <v>1036.3</v>
      </c>
      <c r="L59" s="31">
        <v>1015</v>
      </c>
      <c r="M59" s="31">
        <v>8.7566100000000002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1241</v>
      </c>
      <c r="D60" s="38">
        <v>1237.6333333333332</v>
      </c>
      <c r="E60" s="38">
        <v>1229.4166666666665</v>
      </c>
      <c r="F60" s="38">
        <v>1217.8333333333333</v>
      </c>
      <c r="G60" s="38">
        <v>1209.6166666666666</v>
      </c>
      <c r="H60" s="38">
        <v>1249.2166666666665</v>
      </c>
      <c r="I60" s="38">
        <v>1257.4333333333332</v>
      </c>
      <c r="J60" s="38">
        <v>1269.0166666666664</v>
      </c>
      <c r="K60" s="31">
        <v>1245.8499999999999</v>
      </c>
      <c r="L60" s="31">
        <v>1226.05</v>
      </c>
      <c r="M60" s="31">
        <v>18.55386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232.3</v>
      </c>
      <c r="D61" s="38">
        <v>232.43333333333337</v>
      </c>
      <c r="E61" s="38">
        <v>230.96666666666673</v>
      </c>
      <c r="F61" s="38">
        <v>229.63333333333335</v>
      </c>
      <c r="G61" s="38">
        <v>228.16666666666671</v>
      </c>
      <c r="H61" s="38">
        <v>233.76666666666674</v>
      </c>
      <c r="I61" s="38">
        <v>235.23333333333338</v>
      </c>
      <c r="J61" s="38">
        <v>236.56666666666675</v>
      </c>
      <c r="K61" s="31">
        <v>233.9</v>
      </c>
      <c r="L61" s="31">
        <v>231.1</v>
      </c>
      <c r="M61" s="31">
        <v>56.021320000000003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5005.2</v>
      </c>
      <c r="D62" s="38">
        <v>5033.05</v>
      </c>
      <c r="E62" s="38">
        <v>4939.1500000000005</v>
      </c>
      <c r="F62" s="38">
        <v>4873.1000000000004</v>
      </c>
      <c r="G62" s="38">
        <v>4779.2000000000007</v>
      </c>
      <c r="H62" s="38">
        <v>5099.1000000000004</v>
      </c>
      <c r="I62" s="38">
        <v>5193</v>
      </c>
      <c r="J62" s="38">
        <v>5259.05</v>
      </c>
      <c r="K62" s="31">
        <v>5126.95</v>
      </c>
      <c r="L62" s="31">
        <v>4967</v>
      </c>
      <c r="M62" s="31">
        <v>7.1334400000000002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2005.8</v>
      </c>
      <c r="D63" s="38">
        <v>2009.7</v>
      </c>
      <c r="E63" s="38">
        <v>1996.25</v>
      </c>
      <c r="F63" s="38">
        <v>1986.7</v>
      </c>
      <c r="G63" s="38">
        <v>1973.25</v>
      </c>
      <c r="H63" s="38">
        <v>2019.25</v>
      </c>
      <c r="I63" s="38">
        <v>2032.7000000000003</v>
      </c>
      <c r="J63" s="38">
        <v>2042.25</v>
      </c>
      <c r="K63" s="31">
        <v>2023.15</v>
      </c>
      <c r="L63" s="31">
        <v>2000.15</v>
      </c>
      <c r="M63" s="31">
        <v>7.9575300000000002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661.05</v>
      </c>
      <c r="D64" s="38">
        <v>659.66666666666663</v>
      </c>
      <c r="E64" s="38">
        <v>653.38333333333321</v>
      </c>
      <c r="F64" s="38">
        <v>645.71666666666658</v>
      </c>
      <c r="G64" s="38">
        <v>639.43333333333317</v>
      </c>
      <c r="H64" s="38">
        <v>667.33333333333326</v>
      </c>
      <c r="I64" s="38">
        <v>673.61666666666679</v>
      </c>
      <c r="J64" s="38">
        <v>681.2833333333333</v>
      </c>
      <c r="K64" s="31">
        <v>665.95</v>
      </c>
      <c r="L64" s="31">
        <v>652</v>
      </c>
      <c r="M64" s="31">
        <v>11.172169999999999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1069.9000000000001</v>
      </c>
      <c r="D65" s="38">
        <v>1068.4333333333334</v>
      </c>
      <c r="E65" s="38">
        <v>1062.7666666666669</v>
      </c>
      <c r="F65" s="38">
        <v>1055.6333333333334</v>
      </c>
      <c r="G65" s="38">
        <v>1049.9666666666669</v>
      </c>
      <c r="H65" s="38">
        <v>1075.5666666666668</v>
      </c>
      <c r="I65" s="38">
        <v>1081.2333333333333</v>
      </c>
      <c r="J65" s="38">
        <v>1088.3666666666668</v>
      </c>
      <c r="K65" s="31">
        <v>1074.0999999999999</v>
      </c>
      <c r="L65" s="31">
        <v>1061.3</v>
      </c>
      <c r="M65" s="31">
        <v>1.2846200000000001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290.45</v>
      </c>
      <c r="D66" s="38">
        <v>287.78333333333336</v>
      </c>
      <c r="E66" s="38">
        <v>283.81666666666672</v>
      </c>
      <c r="F66" s="38">
        <v>277.18333333333334</v>
      </c>
      <c r="G66" s="38">
        <v>273.2166666666667</v>
      </c>
      <c r="H66" s="38">
        <v>294.41666666666674</v>
      </c>
      <c r="I66" s="38">
        <v>298.38333333333333</v>
      </c>
      <c r="J66" s="38">
        <v>305.01666666666677</v>
      </c>
      <c r="K66" s="31">
        <v>291.75</v>
      </c>
      <c r="L66" s="31">
        <v>281.14999999999998</v>
      </c>
      <c r="M66" s="31">
        <v>41.716430000000003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1743.8</v>
      </c>
      <c r="D67" s="38">
        <v>1746.4666666666665</v>
      </c>
      <c r="E67" s="38">
        <v>1728.9333333333329</v>
      </c>
      <c r="F67" s="38">
        <v>1714.0666666666664</v>
      </c>
      <c r="G67" s="38">
        <v>1696.5333333333328</v>
      </c>
      <c r="H67" s="38">
        <v>1761.333333333333</v>
      </c>
      <c r="I67" s="38">
        <v>1778.8666666666663</v>
      </c>
      <c r="J67" s="38">
        <v>1793.7333333333331</v>
      </c>
      <c r="K67" s="31">
        <v>1764</v>
      </c>
      <c r="L67" s="31">
        <v>1731.6</v>
      </c>
      <c r="M67" s="31">
        <v>10.13325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561.20000000000005</v>
      </c>
      <c r="D68" s="38">
        <v>560.98333333333346</v>
      </c>
      <c r="E68" s="38">
        <v>556.6166666666669</v>
      </c>
      <c r="F68" s="38">
        <v>552.03333333333342</v>
      </c>
      <c r="G68" s="38">
        <v>547.66666666666686</v>
      </c>
      <c r="H68" s="38">
        <v>565.56666666666695</v>
      </c>
      <c r="I68" s="38">
        <v>569.93333333333351</v>
      </c>
      <c r="J68" s="38">
        <v>574.51666666666699</v>
      </c>
      <c r="K68" s="31">
        <v>565.35</v>
      </c>
      <c r="L68" s="31">
        <v>556.4</v>
      </c>
      <c r="M68" s="31">
        <v>21.727879999999999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1904.1</v>
      </c>
      <c r="D69" s="38">
        <v>1900.3666666666668</v>
      </c>
      <c r="E69" s="38">
        <v>1892.8333333333335</v>
      </c>
      <c r="F69" s="38">
        <v>1881.5666666666666</v>
      </c>
      <c r="G69" s="38">
        <v>1874.0333333333333</v>
      </c>
      <c r="H69" s="38">
        <v>1911.6333333333337</v>
      </c>
      <c r="I69" s="38">
        <v>1919.166666666667</v>
      </c>
      <c r="J69" s="38">
        <v>1930.4333333333338</v>
      </c>
      <c r="K69" s="31">
        <v>1907.9</v>
      </c>
      <c r="L69" s="31">
        <v>1889.1</v>
      </c>
      <c r="M69" s="31">
        <v>1.6243000000000001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1999.25</v>
      </c>
      <c r="D70" s="38">
        <v>2016.2166666666665</v>
      </c>
      <c r="E70" s="38">
        <v>1978.0333333333328</v>
      </c>
      <c r="F70" s="38">
        <v>1956.8166666666664</v>
      </c>
      <c r="G70" s="38">
        <v>1918.6333333333328</v>
      </c>
      <c r="H70" s="38">
        <v>2037.4333333333329</v>
      </c>
      <c r="I70" s="38">
        <v>2075.6166666666668</v>
      </c>
      <c r="J70" s="38">
        <v>2096.833333333333</v>
      </c>
      <c r="K70" s="31">
        <v>2054.4</v>
      </c>
      <c r="L70" s="31">
        <v>1995</v>
      </c>
      <c r="M70" s="31">
        <v>2.6494399999999998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423.35</v>
      </c>
      <c r="D71" s="38">
        <v>423.0333333333333</v>
      </c>
      <c r="E71" s="38">
        <v>419.66666666666663</v>
      </c>
      <c r="F71" s="38">
        <v>415.98333333333335</v>
      </c>
      <c r="G71" s="38">
        <v>412.61666666666667</v>
      </c>
      <c r="H71" s="38">
        <v>426.71666666666658</v>
      </c>
      <c r="I71" s="38">
        <v>430.08333333333326</v>
      </c>
      <c r="J71" s="38">
        <v>433.76666666666654</v>
      </c>
      <c r="K71" s="31">
        <v>426.4</v>
      </c>
      <c r="L71" s="31">
        <v>419.35</v>
      </c>
      <c r="M71" s="31">
        <v>9.7697599999999998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199.75</v>
      </c>
      <c r="D72" s="38">
        <v>199.6</v>
      </c>
      <c r="E72" s="38">
        <v>198.2</v>
      </c>
      <c r="F72" s="38">
        <v>196.65</v>
      </c>
      <c r="G72" s="38">
        <v>195.25</v>
      </c>
      <c r="H72" s="38">
        <v>201.14999999999998</v>
      </c>
      <c r="I72" s="38">
        <v>202.55</v>
      </c>
      <c r="J72" s="38">
        <v>204.09999999999997</v>
      </c>
      <c r="K72" s="31">
        <v>201</v>
      </c>
      <c r="L72" s="31">
        <v>198.05</v>
      </c>
      <c r="M72" s="31">
        <v>12.45266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3654.75</v>
      </c>
      <c r="D73" s="38">
        <v>3668.3166666666671</v>
      </c>
      <c r="E73" s="38">
        <v>3622.5333333333342</v>
      </c>
      <c r="F73" s="38">
        <v>3590.3166666666671</v>
      </c>
      <c r="G73" s="38">
        <v>3544.5333333333342</v>
      </c>
      <c r="H73" s="38">
        <v>3700.5333333333342</v>
      </c>
      <c r="I73" s="38">
        <v>3746.3166666666671</v>
      </c>
      <c r="J73" s="38">
        <v>3778.5333333333342</v>
      </c>
      <c r="K73" s="31">
        <v>3714.1</v>
      </c>
      <c r="L73" s="31">
        <v>3636.1</v>
      </c>
      <c r="M73" s="31">
        <v>4.53444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4682.5</v>
      </c>
      <c r="D74" s="38">
        <v>4721.166666666667</v>
      </c>
      <c r="E74" s="38">
        <v>4632.3333333333339</v>
      </c>
      <c r="F74" s="38">
        <v>4582.166666666667</v>
      </c>
      <c r="G74" s="38">
        <v>4493.3333333333339</v>
      </c>
      <c r="H74" s="38">
        <v>4771.3333333333339</v>
      </c>
      <c r="I74" s="38">
        <v>4860.1666666666679</v>
      </c>
      <c r="J74" s="38">
        <v>4910.3333333333339</v>
      </c>
      <c r="K74" s="31">
        <v>4810</v>
      </c>
      <c r="L74" s="31">
        <v>4671</v>
      </c>
      <c r="M74" s="31">
        <v>5.8461600000000002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477.7</v>
      </c>
      <c r="D75" s="38">
        <v>478.13333333333338</v>
      </c>
      <c r="E75" s="38">
        <v>473.06666666666678</v>
      </c>
      <c r="F75" s="38">
        <v>468.43333333333339</v>
      </c>
      <c r="G75" s="38">
        <v>463.36666666666679</v>
      </c>
      <c r="H75" s="38">
        <v>482.76666666666677</v>
      </c>
      <c r="I75" s="38">
        <v>487.83333333333337</v>
      </c>
      <c r="J75" s="38">
        <v>492.46666666666675</v>
      </c>
      <c r="K75" s="31">
        <v>483.2</v>
      </c>
      <c r="L75" s="31">
        <v>473.5</v>
      </c>
      <c r="M75" s="31">
        <v>28.638030000000001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3507.65</v>
      </c>
      <c r="D76" s="38">
        <v>3519.8833333333332</v>
      </c>
      <c r="E76" s="38">
        <v>3487.7666666666664</v>
      </c>
      <c r="F76" s="38">
        <v>3467.8833333333332</v>
      </c>
      <c r="G76" s="38">
        <v>3435.7666666666664</v>
      </c>
      <c r="H76" s="38">
        <v>3539.7666666666664</v>
      </c>
      <c r="I76" s="38">
        <v>3571.8833333333332</v>
      </c>
      <c r="J76" s="38">
        <v>3591.7666666666664</v>
      </c>
      <c r="K76" s="31">
        <v>3552</v>
      </c>
      <c r="L76" s="31">
        <v>3500</v>
      </c>
      <c r="M76" s="31">
        <v>8.0581300000000002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5880.65</v>
      </c>
      <c r="D77" s="38">
        <v>5881.2</v>
      </c>
      <c r="E77" s="38">
        <v>5855.3499999999995</v>
      </c>
      <c r="F77" s="38">
        <v>5830.0499999999993</v>
      </c>
      <c r="G77" s="38">
        <v>5804.1999999999989</v>
      </c>
      <c r="H77" s="38">
        <v>5906.5</v>
      </c>
      <c r="I77" s="38">
        <v>5932.35</v>
      </c>
      <c r="J77" s="38">
        <v>5957.6500000000005</v>
      </c>
      <c r="K77" s="31">
        <v>5907.05</v>
      </c>
      <c r="L77" s="31">
        <v>5855.9</v>
      </c>
      <c r="M77" s="31">
        <v>4.2761399999999998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3298.45</v>
      </c>
      <c r="D78" s="38">
        <v>3304.4</v>
      </c>
      <c r="E78" s="38">
        <v>3285.8</v>
      </c>
      <c r="F78" s="38">
        <v>3273.15</v>
      </c>
      <c r="G78" s="38">
        <v>3254.55</v>
      </c>
      <c r="H78" s="38">
        <v>3317.05</v>
      </c>
      <c r="I78" s="38">
        <v>3335.6499999999996</v>
      </c>
      <c r="J78" s="38">
        <v>3348.3</v>
      </c>
      <c r="K78" s="31">
        <v>3323</v>
      </c>
      <c r="L78" s="31">
        <v>3291.75</v>
      </c>
      <c r="M78" s="31">
        <v>4.8457699999999999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2790.4</v>
      </c>
      <c r="D79" s="38">
        <v>2763.1833333333329</v>
      </c>
      <c r="E79" s="38">
        <v>2719.516666666666</v>
      </c>
      <c r="F79" s="38">
        <v>2648.6333333333332</v>
      </c>
      <c r="G79" s="38">
        <v>2604.9666666666662</v>
      </c>
      <c r="H79" s="38">
        <v>2834.0666666666657</v>
      </c>
      <c r="I79" s="38">
        <v>2877.7333333333327</v>
      </c>
      <c r="J79" s="38">
        <v>2948.6166666666654</v>
      </c>
      <c r="K79" s="31">
        <v>2806.85</v>
      </c>
      <c r="L79" s="31">
        <v>2692.3</v>
      </c>
      <c r="M79" s="31">
        <v>8.3512699999999995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134.6</v>
      </c>
      <c r="D80" s="38">
        <v>133.86666666666667</v>
      </c>
      <c r="E80" s="38">
        <v>132.73333333333335</v>
      </c>
      <c r="F80" s="38">
        <v>130.86666666666667</v>
      </c>
      <c r="G80" s="38">
        <v>129.73333333333335</v>
      </c>
      <c r="H80" s="38">
        <v>135.73333333333335</v>
      </c>
      <c r="I80" s="38">
        <v>136.86666666666667</v>
      </c>
      <c r="J80" s="38">
        <v>138.73333333333335</v>
      </c>
      <c r="K80" s="31">
        <v>135</v>
      </c>
      <c r="L80" s="31">
        <v>132</v>
      </c>
      <c r="M80" s="31">
        <v>145.92871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2865.65</v>
      </c>
      <c r="D81" s="38">
        <v>2852.7166666666667</v>
      </c>
      <c r="E81" s="38">
        <v>2816.5833333333335</v>
      </c>
      <c r="F81" s="38">
        <v>2767.5166666666669</v>
      </c>
      <c r="G81" s="38">
        <v>2731.3833333333337</v>
      </c>
      <c r="H81" s="38">
        <v>2901.7833333333333</v>
      </c>
      <c r="I81" s="38">
        <v>2937.9166666666665</v>
      </c>
      <c r="J81" s="38">
        <v>2986.9833333333331</v>
      </c>
      <c r="K81" s="31">
        <v>2888.85</v>
      </c>
      <c r="L81" s="31">
        <v>2803.65</v>
      </c>
      <c r="M81" s="31">
        <v>0.80291000000000001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318.05</v>
      </c>
      <c r="D82" s="38">
        <v>317.45</v>
      </c>
      <c r="E82" s="38">
        <v>311.89999999999998</v>
      </c>
      <c r="F82" s="38">
        <v>305.75</v>
      </c>
      <c r="G82" s="38">
        <v>300.2</v>
      </c>
      <c r="H82" s="38">
        <v>323.59999999999997</v>
      </c>
      <c r="I82" s="38">
        <v>329.15000000000003</v>
      </c>
      <c r="J82" s="38">
        <v>335.29999999999995</v>
      </c>
      <c r="K82" s="31">
        <v>323</v>
      </c>
      <c r="L82" s="31">
        <v>311.3</v>
      </c>
      <c r="M82" s="31">
        <v>17.386590000000002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113.35</v>
      </c>
      <c r="D83" s="38">
        <v>113.66666666666667</v>
      </c>
      <c r="E83" s="38">
        <v>112.68333333333334</v>
      </c>
      <c r="F83" s="38">
        <v>112.01666666666667</v>
      </c>
      <c r="G83" s="38">
        <v>111.03333333333333</v>
      </c>
      <c r="H83" s="38">
        <v>114.33333333333334</v>
      </c>
      <c r="I83" s="38">
        <v>115.31666666666666</v>
      </c>
      <c r="J83" s="38">
        <v>115.98333333333335</v>
      </c>
      <c r="K83" s="31">
        <v>114.65</v>
      </c>
      <c r="L83" s="31">
        <v>113</v>
      </c>
      <c r="M83" s="31">
        <v>57.087510000000002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1617.55</v>
      </c>
      <c r="D84" s="38">
        <v>1602.95</v>
      </c>
      <c r="E84" s="38">
        <v>1541.25</v>
      </c>
      <c r="F84" s="38">
        <v>1464.95</v>
      </c>
      <c r="G84" s="38">
        <v>1403.25</v>
      </c>
      <c r="H84" s="38">
        <v>1679.25</v>
      </c>
      <c r="I84" s="38">
        <v>1740.9500000000003</v>
      </c>
      <c r="J84" s="38">
        <v>1817.25</v>
      </c>
      <c r="K84" s="31">
        <v>1664.65</v>
      </c>
      <c r="L84" s="31">
        <v>1526.65</v>
      </c>
      <c r="M84" s="31">
        <v>5.5403599999999997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1025.0999999999999</v>
      </c>
      <c r="D85" s="38">
        <v>1029.4333333333332</v>
      </c>
      <c r="E85" s="38">
        <v>1017.8166666666664</v>
      </c>
      <c r="F85" s="38">
        <v>1010.5333333333332</v>
      </c>
      <c r="G85" s="38">
        <v>998.9166666666664</v>
      </c>
      <c r="H85" s="38">
        <v>1036.7166666666662</v>
      </c>
      <c r="I85" s="38">
        <v>1048.333333333333</v>
      </c>
      <c r="J85" s="38">
        <v>1055.6166666666663</v>
      </c>
      <c r="K85" s="31">
        <v>1041.05</v>
      </c>
      <c r="L85" s="31">
        <v>1022.15</v>
      </c>
      <c r="M85" s="31">
        <v>6.7922399999999996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1547.75</v>
      </c>
      <c r="D86" s="38">
        <v>1550.95</v>
      </c>
      <c r="E86" s="38">
        <v>1536.9</v>
      </c>
      <c r="F86" s="38">
        <v>1526.05</v>
      </c>
      <c r="G86" s="38">
        <v>1512</v>
      </c>
      <c r="H86" s="38">
        <v>1561.8000000000002</v>
      </c>
      <c r="I86" s="38">
        <v>1575.85</v>
      </c>
      <c r="J86" s="38">
        <v>1586.7000000000003</v>
      </c>
      <c r="K86" s="31">
        <v>1565</v>
      </c>
      <c r="L86" s="31">
        <v>1540.1</v>
      </c>
      <c r="M86" s="31">
        <v>3.49532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1800.85</v>
      </c>
      <c r="D87" s="38">
        <v>1802.3333333333333</v>
      </c>
      <c r="E87" s="38">
        <v>1792.2166666666665</v>
      </c>
      <c r="F87" s="38">
        <v>1783.5833333333333</v>
      </c>
      <c r="G87" s="38">
        <v>1773.4666666666665</v>
      </c>
      <c r="H87" s="38">
        <v>1810.9666666666665</v>
      </c>
      <c r="I87" s="38">
        <v>1821.0833333333333</v>
      </c>
      <c r="J87" s="38">
        <v>1829.7166666666665</v>
      </c>
      <c r="K87" s="31">
        <v>1812.45</v>
      </c>
      <c r="L87" s="31">
        <v>1793.7</v>
      </c>
      <c r="M87" s="31">
        <v>4.9510399999999999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454.2</v>
      </c>
      <c r="D88" s="38">
        <v>454.05</v>
      </c>
      <c r="E88" s="38">
        <v>451.25</v>
      </c>
      <c r="F88" s="38">
        <v>448.3</v>
      </c>
      <c r="G88" s="38">
        <v>445.5</v>
      </c>
      <c r="H88" s="38">
        <v>457</v>
      </c>
      <c r="I88" s="38">
        <v>459.80000000000007</v>
      </c>
      <c r="J88" s="38">
        <v>462.75</v>
      </c>
      <c r="K88" s="31">
        <v>456.85</v>
      </c>
      <c r="L88" s="31">
        <v>451.1</v>
      </c>
      <c r="M88" s="31">
        <v>8.2447199999999992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3869.25</v>
      </c>
      <c r="D89" s="38">
        <v>3886.2999999999997</v>
      </c>
      <c r="E89" s="38">
        <v>3844.3499999999995</v>
      </c>
      <c r="F89" s="38">
        <v>3819.45</v>
      </c>
      <c r="G89" s="38">
        <v>3777.4999999999995</v>
      </c>
      <c r="H89" s="38">
        <v>3911.1999999999994</v>
      </c>
      <c r="I89" s="38">
        <v>3953.1499999999992</v>
      </c>
      <c r="J89" s="38">
        <v>3978.0499999999993</v>
      </c>
      <c r="K89" s="31">
        <v>3928.25</v>
      </c>
      <c r="L89" s="31">
        <v>3861.4</v>
      </c>
      <c r="M89" s="31">
        <v>5.5838599999999996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1296.3</v>
      </c>
      <c r="D90" s="38">
        <v>1288</v>
      </c>
      <c r="E90" s="38">
        <v>1278.05</v>
      </c>
      <c r="F90" s="38">
        <v>1259.8</v>
      </c>
      <c r="G90" s="38">
        <v>1249.8499999999999</v>
      </c>
      <c r="H90" s="38">
        <v>1306.25</v>
      </c>
      <c r="I90" s="38">
        <v>1316.1999999999998</v>
      </c>
      <c r="J90" s="38">
        <v>1334.45</v>
      </c>
      <c r="K90" s="31">
        <v>1297.95</v>
      </c>
      <c r="L90" s="31">
        <v>1269.75</v>
      </c>
      <c r="M90" s="31">
        <v>7.3324699999999998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1176.7</v>
      </c>
      <c r="D91" s="38">
        <v>1173.8666666666668</v>
      </c>
      <c r="E91" s="38">
        <v>1166.7833333333335</v>
      </c>
      <c r="F91" s="38">
        <v>1156.8666666666668</v>
      </c>
      <c r="G91" s="38">
        <v>1149.7833333333335</v>
      </c>
      <c r="H91" s="38">
        <v>1183.7833333333335</v>
      </c>
      <c r="I91" s="38">
        <v>1190.8666666666666</v>
      </c>
      <c r="J91" s="38">
        <v>1200.7833333333335</v>
      </c>
      <c r="K91" s="31">
        <v>1180.95</v>
      </c>
      <c r="L91" s="31">
        <v>1163.95</v>
      </c>
      <c r="M91" s="31">
        <v>23.312560000000001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2544.85</v>
      </c>
      <c r="D92" s="38">
        <v>2546.4999999999995</v>
      </c>
      <c r="E92" s="38">
        <v>2527.0499999999993</v>
      </c>
      <c r="F92" s="38">
        <v>2509.2499999999995</v>
      </c>
      <c r="G92" s="38">
        <v>2489.7999999999993</v>
      </c>
      <c r="H92" s="38">
        <v>2564.2999999999993</v>
      </c>
      <c r="I92" s="38">
        <v>2583.7499999999991</v>
      </c>
      <c r="J92" s="38">
        <v>2601.5499999999993</v>
      </c>
      <c r="K92" s="31">
        <v>2565.9499999999998</v>
      </c>
      <c r="L92" s="31">
        <v>2528.6999999999998</v>
      </c>
      <c r="M92" s="31">
        <v>4.8803400000000003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1597.3</v>
      </c>
      <c r="D93" s="38">
        <v>1600.3999999999999</v>
      </c>
      <c r="E93" s="38">
        <v>1590.8999999999996</v>
      </c>
      <c r="F93" s="38">
        <v>1584.4999999999998</v>
      </c>
      <c r="G93" s="38">
        <v>1574.9999999999995</v>
      </c>
      <c r="H93" s="38">
        <v>1606.7999999999997</v>
      </c>
      <c r="I93" s="38">
        <v>1616.3000000000002</v>
      </c>
      <c r="J93" s="38">
        <v>1622.6999999999998</v>
      </c>
      <c r="K93" s="31">
        <v>1609.9</v>
      </c>
      <c r="L93" s="31">
        <v>1594</v>
      </c>
      <c r="M93" s="31">
        <v>264.42020000000002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628.4</v>
      </c>
      <c r="D94" s="38">
        <v>627.18333333333328</v>
      </c>
      <c r="E94" s="38">
        <v>623.41666666666652</v>
      </c>
      <c r="F94" s="38">
        <v>618.43333333333328</v>
      </c>
      <c r="G94" s="38">
        <v>614.66666666666652</v>
      </c>
      <c r="H94" s="38">
        <v>632.16666666666652</v>
      </c>
      <c r="I94" s="38">
        <v>635.93333333333317</v>
      </c>
      <c r="J94" s="38">
        <v>640.91666666666652</v>
      </c>
      <c r="K94" s="31">
        <v>630.95000000000005</v>
      </c>
      <c r="L94" s="31">
        <v>622.20000000000005</v>
      </c>
      <c r="M94" s="31">
        <v>18.000920000000001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2991.05</v>
      </c>
      <c r="D95" s="38">
        <v>2983.0666666666671</v>
      </c>
      <c r="E95" s="38">
        <v>2968.733333333334</v>
      </c>
      <c r="F95" s="38">
        <v>2946.416666666667</v>
      </c>
      <c r="G95" s="38">
        <v>2932.0833333333339</v>
      </c>
      <c r="H95" s="38">
        <v>3005.3833333333341</v>
      </c>
      <c r="I95" s="38">
        <v>3019.7166666666672</v>
      </c>
      <c r="J95" s="38">
        <v>3042.0333333333342</v>
      </c>
      <c r="K95" s="31">
        <v>2997.4</v>
      </c>
      <c r="L95" s="31">
        <v>2960.75</v>
      </c>
      <c r="M95" s="31">
        <v>5.6597299999999997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447.6</v>
      </c>
      <c r="D96" s="38">
        <v>445.7833333333333</v>
      </c>
      <c r="E96" s="38">
        <v>442.31666666666661</v>
      </c>
      <c r="F96" s="38">
        <v>437.0333333333333</v>
      </c>
      <c r="G96" s="38">
        <v>433.56666666666661</v>
      </c>
      <c r="H96" s="38">
        <v>451.06666666666661</v>
      </c>
      <c r="I96" s="38">
        <v>454.5333333333333</v>
      </c>
      <c r="J96" s="38">
        <v>459.81666666666661</v>
      </c>
      <c r="K96" s="31">
        <v>449.25</v>
      </c>
      <c r="L96" s="31">
        <v>440.5</v>
      </c>
      <c r="M96" s="31">
        <v>35.582099999999997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261.75</v>
      </c>
      <c r="D97" s="38">
        <v>261.98333333333335</v>
      </c>
      <c r="E97" s="38">
        <v>259.9666666666667</v>
      </c>
      <c r="F97" s="38">
        <v>258.18333333333334</v>
      </c>
      <c r="G97" s="38">
        <v>256.16666666666669</v>
      </c>
      <c r="H97" s="38">
        <v>263.76666666666671</v>
      </c>
      <c r="I97" s="38">
        <v>265.78333333333336</v>
      </c>
      <c r="J97" s="38">
        <v>267.56666666666672</v>
      </c>
      <c r="K97" s="31">
        <v>264</v>
      </c>
      <c r="L97" s="31">
        <v>260.2</v>
      </c>
      <c r="M97" s="31">
        <v>19.087669999999999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2543.25</v>
      </c>
      <c r="D98" s="38">
        <v>2545.6333333333332</v>
      </c>
      <c r="E98" s="38">
        <v>2530.6166666666663</v>
      </c>
      <c r="F98" s="38">
        <v>2517.9833333333331</v>
      </c>
      <c r="G98" s="38">
        <v>2502.9666666666662</v>
      </c>
      <c r="H98" s="38">
        <v>2558.2666666666664</v>
      </c>
      <c r="I98" s="38">
        <v>2573.2833333333328</v>
      </c>
      <c r="J98" s="38">
        <v>2585.9166666666665</v>
      </c>
      <c r="K98" s="31">
        <v>2560.65</v>
      </c>
      <c r="L98" s="31">
        <v>2533</v>
      </c>
      <c r="M98" s="31">
        <v>15.32873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314</v>
      </c>
      <c r="D99" s="38">
        <v>314.7833333333333</v>
      </c>
      <c r="E99" s="38">
        <v>312.26666666666659</v>
      </c>
      <c r="F99" s="38">
        <v>310.5333333333333</v>
      </c>
      <c r="G99" s="38">
        <v>308.01666666666659</v>
      </c>
      <c r="H99" s="38">
        <v>316.51666666666659</v>
      </c>
      <c r="I99" s="38">
        <v>319.03333333333325</v>
      </c>
      <c r="J99" s="38">
        <v>320.76666666666659</v>
      </c>
      <c r="K99" s="31">
        <v>317.3</v>
      </c>
      <c r="L99" s="31">
        <v>313.05</v>
      </c>
      <c r="M99" s="31">
        <v>2.31013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40407.65</v>
      </c>
      <c r="D100" s="38">
        <v>40420.950000000004</v>
      </c>
      <c r="E100" s="38">
        <v>40061.950000000012</v>
      </c>
      <c r="F100" s="38">
        <v>39716.250000000007</v>
      </c>
      <c r="G100" s="38">
        <v>39357.250000000015</v>
      </c>
      <c r="H100" s="38">
        <v>40766.650000000009</v>
      </c>
      <c r="I100" s="38">
        <v>41125.649999999994</v>
      </c>
      <c r="J100" s="38">
        <v>41471.350000000006</v>
      </c>
      <c r="K100" s="31">
        <v>40779.949999999997</v>
      </c>
      <c r="L100" s="31">
        <v>40075.25</v>
      </c>
      <c r="M100" s="31">
        <v>1.8919999999999999E-2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951.65</v>
      </c>
      <c r="D101" s="38">
        <v>951.96666666666658</v>
      </c>
      <c r="E101" s="38">
        <v>946.13333333333321</v>
      </c>
      <c r="F101" s="38">
        <v>940.61666666666667</v>
      </c>
      <c r="G101" s="38">
        <v>934.7833333333333</v>
      </c>
      <c r="H101" s="38">
        <v>957.48333333333312</v>
      </c>
      <c r="I101" s="38">
        <v>963.31666666666638</v>
      </c>
      <c r="J101" s="38">
        <v>968.83333333333303</v>
      </c>
      <c r="K101" s="31">
        <v>957.8</v>
      </c>
      <c r="L101" s="31">
        <v>946.45</v>
      </c>
      <c r="M101" s="31">
        <v>270.77611000000002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1344.65</v>
      </c>
      <c r="D102" s="38">
        <v>1346.3666666666668</v>
      </c>
      <c r="E102" s="38">
        <v>1332.7333333333336</v>
      </c>
      <c r="F102" s="38">
        <v>1320.8166666666668</v>
      </c>
      <c r="G102" s="38">
        <v>1307.1833333333336</v>
      </c>
      <c r="H102" s="38">
        <v>1358.2833333333335</v>
      </c>
      <c r="I102" s="38">
        <v>1371.9166666666667</v>
      </c>
      <c r="J102" s="38">
        <v>1383.8333333333335</v>
      </c>
      <c r="K102" s="31">
        <v>1360</v>
      </c>
      <c r="L102" s="31">
        <v>1334.45</v>
      </c>
      <c r="M102" s="31">
        <v>2.2084800000000002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543.35</v>
      </c>
      <c r="D103" s="38">
        <v>544.26666666666665</v>
      </c>
      <c r="E103" s="38">
        <v>539.7833333333333</v>
      </c>
      <c r="F103" s="38">
        <v>536.2166666666667</v>
      </c>
      <c r="G103" s="38">
        <v>531.73333333333335</v>
      </c>
      <c r="H103" s="38">
        <v>547.83333333333326</v>
      </c>
      <c r="I103" s="38">
        <v>552.31666666666661</v>
      </c>
      <c r="J103" s="38">
        <v>555.88333333333321</v>
      </c>
      <c r="K103" s="31">
        <v>548.75</v>
      </c>
      <c r="L103" s="31">
        <v>540.70000000000005</v>
      </c>
      <c r="M103" s="31">
        <v>7.1468999999999996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7.75</v>
      </c>
      <c r="D104" s="38">
        <v>7.8166666666666664</v>
      </c>
      <c r="E104" s="38">
        <v>7.6333333333333329</v>
      </c>
      <c r="F104" s="38">
        <v>7.5166666666666666</v>
      </c>
      <c r="G104" s="38">
        <v>7.333333333333333</v>
      </c>
      <c r="H104" s="38">
        <v>7.9333333333333327</v>
      </c>
      <c r="I104" s="38">
        <v>8.1166666666666671</v>
      </c>
      <c r="J104" s="38">
        <v>8.2333333333333325</v>
      </c>
      <c r="K104" s="31">
        <v>8</v>
      </c>
      <c r="L104" s="31">
        <v>7.7</v>
      </c>
      <c r="M104" s="31">
        <v>1396.1038799999999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88.55</v>
      </c>
      <c r="D105" s="38">
        <v>88.866666666666674</v>
      </c>
      <c r="E105" s="38">
        <v>87.733333333333348</v>
      </c>
      <c r="F105" s="38">
        <v>86.916666666666671</v>
      </c>
      <c r="G105" s="38">
        <v>85.783333333333346</v>
      </c>
      <c r="H105" s="38">
        <v>89.683333333333351</v>
      </c>
      <c r="I105" s="38">
        <v>90.816666666666677</v>
      </c>
      <c r="J105" s="38">
        <v>91.633333333333354</v>
      </c>
      <c r="K105" s="31">
        <v>90</v>
      </c>
      <c r="L105" s="31">
        <v>88.05</v>
      </c>
      <c r="M105" s="31">
        <v>367.36849999999998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433.55</v>
      </c>
      <c r="D106" s="38">
        <v>434.26666666666665</v>
      </c>
      <c r="E106" s="38">
        <v>431.48333333333329</v>
      </c>
      <c r="F106" s="38">
        <v>429.41666666666663</v>
      </c>
      <c r="G106" s="38">
        <v>426.63333333333327</v>
      </c>
      <c r="H106" s="38">
        <v>436.33333333333331</v>
      </c>
      <c r="I106" s="38">
        <v>439.11666666666662</v>
      </c>
      <c r="J106" s="38">
        <v>441.18333333333334</v>
      </c>
      <c r="K106" s="31">
        <v>437.05</v>
      </c>
      <c r="L106" s="31">
        <v>432.2</v>
      </c>
      <c r="M106" s="31">
        <v>9.6416400000000007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382.2</v>
      </c>
      <c r="D107" s="38">
        <v>383.68333333333334</v>
      </c>
      <c r="E107" s="38">
        <v>379.76666666666665</v>
      </c>
      <c r="F107" s="38">
        <v>377.33333333333331</v>
      </c>
      <c r="G107" s="38">
        <v>373.41666666666663</v>
      </c>
      <c r="H107" s="38">
        <v>386.11666666666667</v>
      </c>
      <c r="I107" s="38">
        <v>390.0333333333333</v>
      </c>
      <c r="J107" s="38">
        <v>392.4666666666667</v>
      </c>
      <c r="K107" s="31">
        <v>387.6</v>
      </c>
      <c r="L107" s="31">
        <v>381.25</v>
      </c>
      <c r="M107" s="31">
        <v>22.559539999999998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409</v>
      </c>
      <c r="D108" s="38">
        <v>401.76666666666665</v>
      </c>
      <c r="E108" s="38">
        <v>391.5333333333333</v>
      </c>
      <c r="F108" s="38">
        <v>374.06666666666666</v>
      </c>
      <c r="G108" s="38">
        <v>363.83333333333331</v>
      </c>
      <c r="H108" s="38">
        <v>419.23333333333329</v>
      </c>
      <c r="I108" s="38">
        <v>429.46666666666664</v>
      </c>
      <c r="J108" s="38">
        <v>446.93333333333328</v>
      </c>
      <c r="K108" s="31">
        <v>412</v>
      </c>
      <c r="L108" s="31">
        <v>384.3</v>
      </c>
      <c r="M108" s="31">
        <v>54.074910000000003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2459.75</v>
      </c>
      <c r="D109" s="38">
        <v>2462.5833333333335</v>
      </c>
      <c r="E109" s="38">
        <v>2443.6166666666668</v>
      </c>
      <c r="F109" s="38">
        <v>2427.4833333333331</v>
      </c>
      <c r="G109" s="38">
        <v>2408.5166666666664</v>
      </c>
      <c r="H109" s="38">
        <v>2478.7166666666672</v>
      </c>
      <c r="I109" s="38">
        <v>2497.6833333333334</v>
      </c>
      <c r="J109" s="38">
        <v>2513.8166666666675</v>
      </c>
      <c r="K109" s="31">
        <v>2481.5500000000002</v>
      </c>
      <c r="L109" s="31">
        <v>2446.4499999999998</v>
      </c>
      <c r="M109" s="31">
        <v>12.59895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1374.3</v>
      </c>
      <c r="D110" s="38">
        <v>1378.5166666666667</v>
      </c>
      <c r="E110" s="38">
        <v>1365.7833333333333</v>
      </c>
      <c r="F110" s="38">
        <v>1357.2666666666667</v>
      </c>
      <c r="G110" s="38">
        <v>1344.5333333333333</v>
      </c>
      <c r="H110" s="38">
        <v>1387.0333333333333</v>
      </c>
      <c r="I110" s="38">
        <v>1399.7666666666664</v>
      </c>
      <c r="J110" s="38">
        <v>1408.2833333333333</v>
      </c>
      <c r="K110" s="31">
        <v>1391.25</v>
      </c>
      <c r="L110" s="31">
        <v>1370</v>
      </c>
      <c r="M110" s="31">
        <v>33.294710000000002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161.94999999999999</v>
      </c>
      <c r="D111" s="38">
        <v>161.9</v>
      </c>
      <c r="E111" s="38">
        <v>160.60000000000002</v>
      </c>
      <c r="F111" s="38">
        <v>159.25000000000003</v>
      </c>
      <c r="G111" s="38">
        <v>157.95000000000005</v>
      </c>
      <c r="H111" s="38">
        <v>163.25</v>
      </c>
      <c r="I111" s="38">
        <v>164.55</v>
      </c>
      <c r="J111" s="38">
        <v>165.89999999999998</v>
      </c>
      <c r="K111" s="31">
        <v>163.19999999999999</v>
      </c>
      <c r="L111" s="31">
        <v>160.55000000000001</v>
      </c>
      <c r="M111" s="31">
        <v>55.570839999999997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1411.55</v>
      </c>
      <c r="D112" s="38">
        <v>1412.5166666666667</v>
      </c>
      <c r="E112" s="38">
        <v>1405.0333333333333</v>
      </c>
      <c r="F112" s="38">
        <v>1398.5166666666667</v>
      </c>
      <c r="G112" s="38">
        <v>1391.0333333333333</v>
      </c>
      <c r="H112" s="38">
        <v>1419.0333333333333</v>
      </c>
      <c r="I112" s="38">
        <v>1426.5166666666664</v>
      </c>
      <c r="J112" s="38">
        <v>1433.0333333333333</v>
      </c>
      <c r="K112" s="31">
        <v>1420</v>
      </c>
      <c r="L112" s="31">
        <v>1406</v>
      </c>
      <c r="M112" s="31">
        <v>56.183459999999997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92.25</v>
      </c>
      <c r="D113" s="38">
        <v>92.583333333333329</v>
      </c>
      <c r="E113" s="38">
        <v>91.666666666666657</v>
      </c>
      <c r="F113" s="38">
        <v>91.083333333333329</v>
      </c>
      <c r="G113" s="38">
        <v>90.166666666666657</v>
      </c>
      <c r="H113" s="38">
        <v>93.166666666666657</v>
      </c>
      <c r="I113" s="38">
        <v>94.083333333333314</v>
      </c>
      <c r="J113" s="38">
        <v>94.666666666666657</v>
      </c>
      <c r="K113" s="31">
        <v>93.5</v>
      </c>
      <c r="L113" s="31">
        <v>92</v>
      </c>
      <c r="M113" s="31">
        <v>68.562430000000006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888.5</v>
      </c>
      <c r="D114" s="38">
        <v>891.91666666666663</v>
      </c>
      <c r="E114" s="38">
        <v>882.88333333333321</v>
      </c>
      <c r="F114" s="38">
        <v>877.26666666666654</v>
      </c>
      <c r="G114" s="38">
        <v>868.23333333333312</v>
      </c>
      <c r="H114" s="38">
        <v>897.5333333333333</v>
      </c>
      <c r="I114" s="38">
        <v>906.56666666666683</v>
      </c>
      <c r="J114" s="38">
        <v>912.18333333333339</v>
      </c>
      <c r="K114" s="31">
        <v>900.95</v>
      </c>
      <c r="L114" s="31">
        <v>886.3</v>
      </c>
      <c r="M114" s="31">
        <v>1.9798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649.1</v>
      </c>
      <c r="D115" s="38">
        <v>646.76666666666677</v>
      </c>
      <c r="E115" s="38">
        <v>641.33333333333348</v>
      </c>
      <c r="F115" s="38">
        <v>633.56666666666672</v>
      </c>
      <c r="G115" s="38">
        <v>628.13333333333344</v>
      </c>
      <c r="H115" s="38">
        <v>654.53333333333353</v>
      </c>
      <c r="I115" s="38">
        <v>659.9666666666667</v>
      </c>
      <c r="J115" s="38">
        <v>667.73333333333358</v>
      </c>
      <c r="K115" s="31">
        <v>652.20000000000005</v>
      </c>
      <c r="L115" s="31">
        <v>639</v>
      </c>
      <c r="M115" s="31">
        <v>16.112259999999999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47.65</v>
      </c>
      <c r="D116" s="38">
        <v>48.116666666666674</v>
      </c>
      <c r="E116" s="38">
        <v>46.233333333333348</v>
      </c>
      <c r="F116" s="38">
        <v>44.816666666666677</v>
      </c>
      <c r="G116" s="38">
        <v>42.933333333333351</v>
      </c>
      <c r="H116" s="38">
        <v>49.533333333333346</v>
      </c>
      <c r="I116" s="38">
        <v>51.416666666666671</v>
      </c>
      <c r="J116" s="38">
        <v>52.833333333333343</v>
      </c>
      <c r="K116" s="31">
        <v>50</v>
      </c>
      <c r="L116" s="31">
        <v>46.7</v>
      </c>
      <c r="M116" s="31">
        <v>1552.171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441</v>
      </c>
      <c r="D117" s="38">
        <v>443.66666666666669</v>
      </c>
      <c r="E117" s="38">
        <v>437.33333333333337</v>
      </c>
      <c r="F117" s="38">
        <v>433.66666666666669</v>
      </c>
      <c r="G117" s="38">
        <v>427.33333333333337</v>
      </c>
      <c r="H117" s="38">
        <v>447.33333333333337</v>
      </c>
      <c r="I117" s="38">
        <v>453.66666666666674</v>
      </c>
      <c r="J117" s="38">
        <v>457.33333333333337</v>
      </c>
      <c r="K117" s="31">
        <v>450</v>
      </c>
      <c r="L117" s="31">
        <v>440</v>
      </c>
      <c r="M117" s="31">
        <v>162.69569000000001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645.20000000000005</v>
      </c>
      <c r="D118" s="38">
        <v>646.41666666666663</v>
      </c>
      <c r="E118" s="38">
        <v>639.33333333333326</v>
      </c>
      <c r="F118" s="38">
        <v>633.46666666666658</v>
      </c>
      <c r="G118" s="38">
        <v>626.38333333333321</v>
      </c>
      <c r="H118" s="38">
        <v>652.2833333333333</v>
      </c>
      <c r="I118" s="38">
        <v>659.36666666666656</v>
      </c>
      <c r="J118" s="38">
        <v>665.23333333333335</v>
      </c>
      <c r="K118" s="31">
        <v>653.5</v>
      </c>
      <c r="L118" s="31">
        <v>640.54999999999995</v>
      </c>
      <c r="M118" s="31">
        <v>15.525980000000001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352.55</v>
      </c>
      <c r="D119" s="38">
        <v>357.41666666666669</v>
      </c>
      <c r="E119" s="38">
        <v>346.13333333333338</v>
      </c>
      <c r="F119" s="38">
        <v>339.7166666666667</v>
      </c>
      <c r="G119" s="38">
        <v>328.43333333333339</v>
      </c>
      <c r="H119" s="38">
        <v>363.83333333333337</v>
      </c>
      <c r="I119" s="38">
        <v>375.11666666666667</v>
      </c>
      <c r="J119" s="38">
        <v>381.53333333333336</v>
      </c>
      <c r="K119" s="31">
        <v>368.7</v>
      </c>
      <c r="L119" s="31">
        <v>351</v>
      </c>
      <c r="M119" s="31">
        <v>76.392300000000006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789.75</v>
      </c>
      <c r="D120" s="38">
        <v>790</v>
      </c>
      <c r="E120" s="38">
        <v>783.35</v>
      </c>
      <c r="F120" s="38">
        <v>776.95</v>
      </c>
      <c r="G120" s="38">
        <v>770.30000000000007</v>
      </c>
      <c r="H120" s="38">
        <v>796.4</v>
      </c>
      <c r="I120" s="38">
        <v>803.05000000000007</v>
      </c>
      <c r="J120" s="38">
        <v>809.44999999999993</v>
      </c>
      <c r="K120" s="31">
        <v>796.65</v>
      </c>
      <c r="L120" s="31">
        <v>783.6</v>
      </c>
      <c r="M120" s="31">
        <v>14.344010000000001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478.3</v>
      </c>
      <c r="D121" s="38">
        <v>479.91666666666669</v>
      </c>
      <c r="E121" s="38">
        <v>475.13333333333338</v>
      </c>
      <c r="F121" s="38">
        <v>471.9666666666667</v>
      </c>
      <c r="G121" s="38">
        <v>467.18333333333339</v>
      </c>
      <c r="H121" s="38">
        <v>483.08333333333337</v>
      </c>
      <c r="I121" s="38">
        <v>487.86666666666667</v>
      </c>
      <c r="J121" s="38">
        <v>491.03333333333336</v>
      </c>
      <c r="K121" s="31">
        <v>484.7</v>
      </c>
      <c r="L121" s="31">
        <v>476.75</v>
      </c>
      <c r="M121" s="31">
        <v>14.96275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1765.7</v>
      </c>
      <c r="D122" s="38">
        <v>1772.0333333333335</v>
      </c>
      <c r="E122" s="38">
        <v>1756.666666666667</v>
      </c>
      <c r="F122" s="38">
        <v>1747.6333333333334</v>
      </c>
      <c r="G122" s="38">
        <v>1732.2666666666669</v>
      </c>
      <c r="H122" s="38">
        <v>1781.0666666666671</v>
      </c>
      <c r="I122" s="38">
        <v>1796.4333333333334</v>
      </c>
      <c r="J122" s="38">
        <v>1805.4666666666672</v>
      </c>
      <c r="K122" s="31">
        <v>1787.4</v>
      </c>
      <c r="L122" s="31">
        <v>1763</v>
      </c>
      <c r="M122" s="31">
        <v>51.317390000000003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120.6</v>
      </c>
      <c r="D123" s="38">
        <v>120.88333333333333</v>
      </c>
      <c r="E123" s="38">
        <v>119.71666666666665</v>
      </c>
      <c r="F123" s="38">
        <v>118.83333333333333</v>
      </c>
      <c r="G123" s="38">
        <v>117.66666666666666</v>
      </c>
      <c r="H123" s="38">
        <v>121.76666666666665</v>
      </c>
      <c r="I123" s="38">
        <v>122.93333333333334</v>
      </c>
      <c r="J123" s="38">
        <v>123.81666666666665</v>
      </c>
      <c r="K123" s="31">
        <v>122.05</v>
      </c>
      <c r="L123" s="31">
        <v>120</v>
      </c>
      <c r="M123" s="31">
        <v>42.992089999999997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2258.35</v>
      </c>
      <c r="D124" s="38">
        <v>2272.65</v>
      </c>
      <c r="E124" s="38">
        <v>2239.75</v>
      </c>
      <c r="F124" s="38">
        <v>2221.15</v>
      </c>
      <c r="G124" s="38">
        <v>2188.25</v>
      </c>
      <c r="H124" s="38">
        <v>2291.25</v>
      </c>
      <c r="I124" s="38">
        <v>2324.1500000000005</v>
      </c>
      <c r="J124" s="38">
        <v>2342.75</v>
      </c>
      <c r="K124" s="31">
        <v>2305.5500000000002</v>
      </c>
      <c r="L124" s="31">
        <v>2254.0500000000002</v>
      </c>
      <c r="M124" s="31">
        <v>0.93372999999999995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386.85</v>
      </c>
      <c r="D125" s="38">
        <v>389.36666666666662</v>
      </c>
      <c r="E125" s="38">
        <v>383.48333333333323</v>
      </c>
      <c r="F125" s="38">
        <v>380.11666666666662</v>
      </c>
      <c r="G125" s="38">
        <v>374.23333333333323</v>
      </c>
      <c r="H125" s="38">
        <v>392.73333333333323</v>
      </c>
      <c r="I125" s="38">
        <v>398.61666666666656</v>
      </c>
      <c r="J125" s="38">
        <v>401.98333333333323</v>
      </c>
      <c r="K125" s="31">
        <v>395.25</v>
      </c>
      <c r="L125" s="31">
        <v>386</v>
      </c>
      <c r="M125" s="31">
        <v>13.79332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424.35</v>
      </c>
      <c r="D126" s="38">
        <v>425.08333333333331</v>
      </c>
      <c r="E126" s="38">
        <v>421.76666666666665</v>
      </c>
      <c r="F126" s="38">
        <v>419.18333333333334</v>
      </c>
      <c r="G126" s="38">
        <v>415.86666666666667</v>
      </c>
      <c r="H126" s="38">
        <v>427.66666666666663</v>
      </c>
      <c r="I126" s="38">
        <v>430.98333333333335</v>
      </c>
      <c r="J126" s="38">
        <v>433.56666666666661</v>
      </c>
      <c r="K126" s="31">
        <v>428.4</v>
      </c>
      <c r="L126" s="31">
        <v>422.5</v>
      </c>
      <c r="M126" s="31">
        <v>30.559629999999999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659.65</v>
      </c>
      <c r="D127" s="38">
        <v>657.2166666666667</v>
      </c>
      <c r="E127" s="38">
        <v>652.43333333333339</v>
      </c>
      <c r="F127" s="38">
        <v>645.2166666666667</v>
      </c>
      <c r="G127" s="38">
        <v>640.43333333333339</v>
      </c>
      <c r="H127" s="38">
        <v>664.43333333333339</v>
      </c>
      <c r="I127" s="38">
        <v>669.2166666666667</v>
      </c>
      <c r="J127" s="38">
        <v>676.43333333333339</v>
      </c>
      <c r="K127" s="31">
        <v>662</v>
      </c>
      <c r="L127" s="31">
        <v>650</v>
      </c>
      <c r="M127" s="31">
        <v>11.91732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2652.5</v>
      </c>
      <c r="D128" s="38">
        <v>2661.85</v>
      </c>
      <c r="E128" s="38">
        <v>2632.6499999999996</v>
      </c>
      <c r="F128" s="38">
        <v>2612.7999999999997</v>
      </c>
      <c r="G128" s="38">
        <v>2583.5999999999995</v>
      </c>
      <c r="H128" s="38">
        <v>2681.7</v>
      </c>
      <c r="I128" s="38">
        <v>2710.8999999999996</v>
      </c>
      <c r="J128" s="38">
        <v>2730.75</v>
      </c>
      <c r="K128" s="31">
        <v>2691.05</v>
      </c>
      <c r="L128" s="31">
        <v>2642</v>
      </c>
      <c r="M128" s="31">
        <v>16.290669999999999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5097.55</v>
      </c>
      <c r="D129" s="38">
        <v>5122.7833333333328</v>
      </c>
      <c r="E129" s="38">
        <v>5057.5666666666657</v>
      </c>
      <c r="F129" s="38">
        <v>5017.583333333333</v>
      </c>
      <c r="G129" s="38">
        <v>4952.3666666666659</v>
      </c>
      <c r="H129" s="38">
        <v>5162.7666666666655</v>
      </c>
      <c r="I129" s="38">
        <v>5227.9833333333327</v>
      </c>
      <c r="J129" s="38">
        <v>5267.9666666666653</v>
      </c>
      <c r="K129" s="31">
        <v>5188</v>
      </c>
      <c r="L129" s="31">
        <v>5082.8</v>
      </c>
      <c r="M129" s="31">
        <v>3.4415100000000001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4303.1000000000004</v>
      </c>
      <c r="D130" s="38">
        <v>4295.95</v>
      </c>
      <c r="E130" s="38">
        <v>4247.2999999999993</v>
      </c>
      <c r="F130" s="38">
        <v>4191.4999999999991</v>
      </c>
      <c r="G130" s="38">
        <v>4142.8499999999985</v>
      </c>
      <c r="H130" s="38">
        <v>4351.75</v>
      </c>
      <c r="I130" s="38">
        <v>4400.3999999999996</v>
      </c>
      <c r="J130" s="38">
        <v>4456.2000000000007</v>
      </c>
      <c r="K130" s="31">
        <v>4344.6000000000004</v>
      </c>
      <c r="L130" s="31">
        <v>4240.1499999999996</v>
      </c>
      <c r="M130" s="31">
        <v>1.99217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1092.0999999999999</v>
      </c>
      <c r="D131" s="38">
        <v>1107.8</v>
      </c>
      <c r="E131" s="38">
        <v>1071.6499999999999</v>
      </c>
      <c r="F131" s="38">
        <v>1051.1999999999998</v>
      </c>
      <c r="G131" s="38">
        <v>1015.0499999999997</v>
      </c>
      <c r="H131" s="38">
        <v>1128.25</v>
      </c>
      <c r="I131" s="38">
        <v>1164.4000000000001</v>
      </c>
      <c r="J131" s="38">
        <v>1184.8500000000001</v>
      </c>
      <c r="K131" s="31">
        <v>1143.95</v>
      </c>
      <c r="L131" s="31">
        <v>1087.3499999999999</v>
      </c>
      <c r="M131" s="31">
        <v>32.213590000000003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1573.5</v>
      </c>
      <c r="D132" s="38">
        <v>1570.9000000000003</v>
      </c>
      <c r="E132" s="38">
        <v>1562.7500000000007</v>
      </c>
      <c r="F132" s="38">
        <v>1552.0000000000005</v>
      </c>
      <c r="G132" s="38">
        <v>1543.8500000000008</v>
      </c>
      <c r="H132" s="38">
        <v>1581.6500000000005</v>
      </c>
      <c r="I132" s="38">
        <v>1589.8000000000002</v>
      </c>
      <c r="J132" s="38">
        <v>1600.5500000000004</v>
      </c>
      <c r="K132" s="31">
        <v>1579.05</v>
      </c>
      <c r="L132" s="31">
        <v>1560.15</v>
      </c>
      <c r="M132" s="31">
        <v>23.77711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279.5</v>
      </c>
      <c r="D133" s="38">
        <v>278.40000000000003</v>
      </c>
      <c r="E133" s="38">
        <v>275.85000000000008</v>
      </c>
      <c r="F133" s="38">
        <v>272.20000000000005</v>
      </c>
      <c r="G133" s="38">
        <v>269.65000000000009</v>
      </c>
      <c r="H133" s="38">
        <v>282.05000000000007</v>
      </c>
      <c r="I133" s="38">
        <v>284.60000000000002</v>
      </c>
      <c r="J133" s="38">
        <v>288.25000000000006</v>
      </c>
      <c r="K133" s="31">
        <v>280.95</v>
      </c>
      <c r="L133" s="31">
        <v>274.75</v>
      </c>
      <c r="M133" s="31">
        <v>25.516590000000001</v>
      </c>
      <c r="N133" s="1"/>
      <c r="O133" s="1"/>
    </row>
    <row r="134" spans="1:15" ht="12.75" customHeight="1">
      <c r="A134" s="56">
        <v>125</v>
      </c>
      <c r="B134" s="58" t="s">
        <v>887</v>
      </c>
      <c r="C134" s="31">
        <v>1831</v>
      </c>
      <c r="D134" s="38">
        <v>1830.3</v>
      </c>
      <c r="E134" s="38">
        <v>1821.55</v>
      </c>
      <c r="F134" s="38">
        <v>1812.1</v>
      </c>
      <c r="G134" s="38">
        <v>1803.35</v>
      </c>
      <c r="H134" s="38">
        <v>1839.75</v>
      </c>
      <c r="I134" s="38">
        <v>1848.5</v>
      </c>
      <c r="J134" s="38">
        <v>1857.95</v>
      </c>
      <c r="K134" s="31">
        <v>1839.05</v>
      </c>
      <c r="L134" s="31">
        <v>1820.85</v>
      </c>
      <c r="M134" s="31">
        <v>2.06081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558.45000000000005</v>
      </c>
      <c r="D135" s="38">
        <v>559.2166666666667</v>
      </c>
      <c r="E135" s="38">
        <v>554.38333333333344</v>
      </c>
      <c r="F135" s="38">
        <v>550.31666666666672</v>
      </c>
      <c r="G135" s="38">
        <v>545.48333333333346</v>
      </c>
      <c r="H135" s="38">
        <v>563.28333333333342</v>
      </c>
      <c r="I135" s="38">
        <v>568.11666666666667</v>
      </c>
      <c r="J135" s="38">
        <v>572.18333333333339</v>
      </c>
      <c r="K135" s="31">
        <v>564.04999999999995</v>
      </c>
      <c r="L135" s="31">
        <v>555.15</v>
      </c>
      <c r="M135" s="31">
        <v>8.7650799999999993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9375.2999999999993</v>
      </c>
      <c r="D136" s="38">
        <v>9400.0166666666664</v>
      </c>
      <c r="E136" s="38">
        <v>9325.2833333333328</v>
      </c>
      <c r="F136" s="38">
        <v>9275.2666666666664</v>
      </c>
      <c r="G136" s="38">
        <v>9200.5333333333328</v>
      </c>
      <c r="H136" s="38">
        <v>9450.0333333333328</v>
      </c>
      <c r="I136" s="38">
        <v>9524.7666666666664</v>
      </c>
      <c r="J136" s="38">
        <v>9574.7833333333328</v>
      </c>
      <c r="K136" s="31">
        <v>9474.75</v>
      </c>
      <c r="L136" s="31">
        <v>9350</v>
      </c>
      <c r="M136" s="31">
        <v>4.0279800000000003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541.70000000000005</v>
      </c>
      <c r="D137" s="38">
        <v>540.26666666666677</v>
      </c>
      <c r="E137" s="38">
        <v>527.83333333333348</v>
      </c>
      <c r="F137" s="38">
        <v>513.9666666666667</v>
      </c>
      <c r="G137" s="38">
        <v>501.53333333333342</v>
      </c>
      <c r="H137" s="38">
        <v>554.13333333333355</v>
      </c>
      <c r="I137" s="38">
        <v>566.56666666666672</v>
      </c>
      <c r="J137" s="38">
        <v>580.43333333333362</v>
      </c>
      <c r="K137" s="31">
        <v>552.70000000000005</v>
      </c>
      <c r="L137" s="31">
        <v>526.4</v>
      </c>
      <c r="M137" s="31">
        <v>22.576049999999999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1002.8</v>
      </c>
      <c r="D138" s="38">
        <v>998.48333333333323</v>
      </c>
      <c r="E138" s="38">
        <v>989.11666666666645</v>
      </c>
      <c r="F138" s="38">
        <v>975.43333333333317</v>
      </c>
      <c r="G138" s="38">
        <v>966.06666666666638</v>
      </c>
      <c r="H138" s="38">
        <v>1012.1666666666665</v>
      </c>
      <c r="I138" s="38">
        <v>1021.5333333333333</v>
      </c>
      <c r="J138" s="38">
        <v>1035.2166666666667</v>
      </c>
      <c r="K138" s="31">
        <v>1007.85</v>
      </c>
      <c r="L138" s="31">
        <v>984.8</v>
      </c>
      <c r="M138" s="31">
        <v>12.44731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858.25</v>
      </c>
      <c r="D139" s="38">
        <v>859.38333333333333</v>
      </c>
      <c r="E139" s="38">
        <v>848.9666666666667</v>
      </c>
      <c r="F139" s="38">
        <v>839.68333333333339</v>
      </c>
      <c r="G139" s="38">
        <v>829.26666666666677</v>
      </c>
      <c r="H139" s="38">
        <v>868.66666666666663</v>
      </c>
      <c r="I139" s="38">
        <v>879.08333333333337</v>
      </c>
      <c r="J139" s="38">
        <v>888.36666666666656</v>
      </c>
      <c r="K139" s="31">
        <v>869.8</v>
      </c>
      <c r="L139" s="31">
        <v>850.1</v>
      </c>
      <c r="M139" s="31">
        <v>7.8002099999999999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94.5</v>
      </c>
      <c r="D140" s="38">
        <v>95.233333333333334</v>
      </c>
      <c r="E140" s="38">
        <v>93.466666666666669</v>
      </c>
      <c r="F140" s="38">
        <v>92.433333333333337</v>
      </c>
      <c r="G140" s="38">
        <v>90.666666666666671</v>
      </c>
      <c r="H140" s="38">
        <v>96.266666666666666</v>
      </c>
      <c r="I140" s="38">
        <v>98.033333333333346</v>
      </c>
      <c r="J140" s="38">
        <v>99.066666666666663</v>
      </c>
      <c r="K140" s="31">
        <v>97</v>
      </c>
      <c r="L140" s="31">
        <v>94.2</v>
      </c>
      <c r="M140" s="31">
        <v>91.65813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2339.9</v>
      </c>
      <c r="D141" s="38">
        <v>2332.2333333333336</v>
      </c>
      <c r="E141" s="38">
        <v>2313.2666666666673</v>
      </c>
      <c r="F141" s="38">
        <v>2286.6333333333337</v>
      </c>
      <c r="G141" s="38">
        <v>2267.6666666666674</v>
      </c>
      <c r="H141" s="38">
        <v>2358.8666666666672</v>
      </c>
      <c r="I141" s="38">
        <v>2377.8333333333335</v>
      </c>
      <c r="J141" s="38">
        <v>2404.4666666666672</v>
      </c>
      <c r="K141" s="31">
        <v>2351.1999999999998</v>
      </c>
      <c r="L141" s="31">
        <v>2305.6</v>
      </c>
      <c r="M141" s="31">
        <v>2.5508999999999999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106472.9</v>
      </c>
      <c r="D142" s="38">
        <v>106452.65000000001</v>
      </c>
      <c r="E142" s="38">
        <v>105926.05000000002</v>
      </c>
      <c r="F142" s="38">
        <v>105379.20000000001</v>
      </c>
      <c r="G142" s="38">
        <v>104852.60000000002</v>
      </c>
      <c r="H142" s="38">
        <v>106999.50000000001</v>
      </c>
      <c r="I142" s="38">
        <v>107526.10000000002</v>
      </c>
      <c r="J142" s="38">
        <v>108072.95000000001</v>
      </c>
      <c r="K142" s="31">
        <v>106979.25</v>
      </c>
      <c r="L142" s="31">
        <v>105905.8</v>
      </c>
      <c r="M142" s="31">
        <v>4.9520000000000002E-2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59.65</v>
      </c>
      <c r="D143" s="38">
        <v>59.9</v>
      </c>
      <c r="E143" s="38">
        <v>58.65</v>
      </c>
      <c r="F143" s="38">
        <v>57.65</v>
      </c>
      <c r="G143" s="38">
        <v>56.4</v>
      </c>
      <c r="H143" s="38">
        <v>60.9</v>
      </c>
      <c r="I143" s="38">
        <v>62.15</v>
      </c>
      <c r="J143" s="38">
        <v>63.15</v>
      </c>
      <c r="K143" s="31">
        <v>61.15</v>
      </c>
      <c r="L143" s="31">
        <v>58.9</v>
      </c>
      <c r="M143" s="31">
        <v>58.708190000000002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1254.6500000000001</v>
      </c>
      <c r="D144" s="38">
        <v>1256.9333333333332</v>
      </c>
      <c r="E144" s="38">
        <v>1248.3166666666664</v>
      </c>
      <c r="F144" s="38">
        <v>1241.9833333333331</v>
      </c>
      <c r="G144" s="38">
        <v>1233.3666666666663</v>
      </c>
      <c r="H144" s="38">
        <v>1263.2666666666664</v>
      </c>
      <c r="I144" s="38">
        <v>1271.8833333333332</v>
      </c>
      <c r="J144" s="38">
        <v>1278.2166666666665</v>
      </c>
      <c r="K144" s="31">
        <v>1265.55</v>
      </c>
      <c r="L144" s="31">
        <v>1250.5999999999999</v>
      </c>
      <c r="M144" s="31">
        <v>5.9679700000000002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4298.8999999999996</v>
      </c>
      <c r="D145" s="38">
        <v>4314.6333333333332</v>
      </c>
      <c r="E145" s="38">
        <v>4275.2666666666664</v>
      </c>
      <c r="F145" s="38">
        <v>4251.6333333333332</v>
      </c>
      <c r="G145" s="38">
        <v>4212.2666666666664</v>
      </c>
      <c r="H145" s="38">
        <v>4338.2666666666664</v>
      </c>
      <c r="I145" s="38">
        <v>4377.6333333333332</v>
      </c>
      <c r="J145" s="38">
        <v>4401.2666666666664</v>
      </c>
      <c r="K145" s="31">
        <v>4354</v>
      </c>
      <c r="L145" s="31">
        <v>4291</v>
      </c>
      <c r="M145" s="31">
        <v>1.45818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4445.3</v>
      </c>
      <c r="D146" s="38">
        <v>4454.2333333333336</v>
      </c>
      <c r="E146" s="38">
        <v>4408.666666666667</v>
      </c>
      <c r="F146" s="38">
        <v>4372.0333333333338</v>
      </c>
      <c r="G146" s="38">
        <v>4326.4666666666672</v>
      </c>
      <c r="H146" s="38">
        <v>4490.8666666666668</v>
      </c>
      <c r="I146" s="38">
        <v>4536.4333333333325</v>
      </c>
      <c r="J146" s="38">
        <v>4573.0666666666666</v>
      </c>
      <c r="K146" s="31">
        <v>4499.8</v>
      </c>
      <c r="L146" s="31">
        <v>4417.6000000000004</v>
      </c>
      <c r="M146" s="31">
        <v>1.0203199999999999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21667.45</v>
      </c>
      <c r="D147" s="38">
        <v>21766.05</v>
      </c>
      <c r="E147" s="38">
        <v>21503.8</v>
      </c>
      <c r="F147" s="38">
        <v>21340.15</v>
      </c>
      <c r="G147" s="38">
        <v>21077.9</v>
      </c>
      <c r="H147" s="38">
        <v>21929.699999999997</v>
      </c>
      <c r="I147" s="38">
        <v>22191.949999999997</v>
      </c>
      <c r="J147" s="38">
        <v>22355.599999999995</v>
      </c>
      <c r="K147" s="31">
        <v>22028.3</v>
      </c>
      <c r="L147" s="31">
        <v>21602.400000000001</v>
      </c>
      <c r="M147" s="31">
        <v>0.69991999999999999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49.65</v>
      </c>
      <c r="D148" s="38">
        <v>49.883333333333333</v>
      </c>
      <c r="E148" s="38">
        <v>48.866666666666667</v>
      </c>
      <c r="F148" s="38">
        <v>48.083333333333336</v>
      </c>
      <c r="G148" s="38">
        <v>47.06666666666667</v>
      </c>
      <c r="H148" s="38">
        <v>50.666666666666664</v>
      </c>
      <c r="I148" s="38">
        <v>51.68333333333333</v>
      </c>
      <c r="J148" s="38">
        <v>52.466666666666661</v>
      </c>
      <c r="K148" s="31">
        <v>50.9</v>
      </c>
      <c r="L148" s="31">
        <v>49.1</v>
      </c>
      <c r="M148" s="31">
        <v>143.38055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116.7</v>
      </c>
      <c r="D149" s="38">
        <v>116.7</v>
      </c>
      <c r="E149" s="38">
        <v>115.5</v>
      </c>
      <c r="F149" s="38">
        <v>114.3</v>
      </c>
      <c r="G149" s="38">
        <v>113.1</v>
      </c>
      <c r="H149" s="38">
        <v>117.9</v>
      </c>
      <c r="I149" s="38">
        <v>119.10000000000002</v>
      </c>
      <c r="J149" s="38">
        <v>120.30000000000001</v>
      </c>
      <c r="K149" s="31">
        <v>117.9</v>
      </c>
      <c r="L149" s="31">
        <v>115.5</v>
      </c>
      <c r="M149" s="31">
        <v>104.76233999999999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215.75</v>
      </c>
      <c r="D150" s="38">
        <v>216.9</v>
      </c>
      <c r="E150" s="38">
        <v>214</v>
      </c>
      <c r="F150" s="38">
        <v>212.25</v>
      </c>
      <c r="G150" s="38">
        <v>209.35</v>
      </c>
      <c r="H150" s="38">
        <v>218.65</v>
      </c>
      <c r="I150" s="38">
        <v>221.55000000000004</v>
      </c>
      <c r="J150" s="38">
        <v>223.3</v>
      </c>
      <c r="K150" s="31">
        <v>219.8</v>
      </c>
      <c r="L150" s="31">
        <v>215.15</v>
      </c>
      <c r="M150" s="31">
        <v>118.65239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133.15</v>
      </c>
      <c r="D151" s="38">
        <v>133.25</v>
      </c>
      <c r="E151" s="38">
        <v>131.9</v>
      </c>
      <c r="F151" s="38">
        <v>130.65</v>
      </c>
      <c r="G151" s="38">
        <v>129.30000000000001</v>
      </c>
      <c r="H151" s="38">
        <v>134.5</v>
      </c>
      <c r="I151" s="38">
        <v>135.85000000000002</v>
      </c>
      <c r="J151" s="38">
        <v>137.1</v>
      </c>
      <c r="K151" s="31">
        <v>134.6</v>
      </c>
      <c r="L151" s="31">
        <v>132</v>
      </c>
      <c r="M151" s="31">
        <v>37.455129999999997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1076.6500000000001</v>
      </c>
      <c r="D152" s="38">
        <v>1078.2833333333335</v>
      </c>
      <c r="E152" s="38">
        <v>1067.366666666667</v>
      </c>
      <c r="F152" s="38">
        <v>1058.0833333333335</v>
      </c>
      <c r="G152" s="38">
        <v>1047.166666666667</v>
      </c>
      <c r="H152" s="38">
        <v>1087.5666666666671</v>
      </c>
      <c r="I152" s="38">
        <v>1098.4833333333336</v>
      </c>
      <c r="J152" s="38">
        <v>1107.7666666666671</v>
      </c>
      <c r="K152" s="31">
        <v>1089.2</v>
      </c>
      <c r="L152" s="31">
        <v>1069</v>
      </c>
      <c r="M152" s="31">
        <v>3.59307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4054.65</v>
      </c>
      <c r="D153" s="38">
        <v>4060.7666666666664</v>
      </c>
      <c r="E153" s="38">
        <v>4011.5333333333328</v>
      </c>
      <c r="F153" s="38">
        <v>3968.4166666666665</v>
      </c>
      <c r="G153" s="38">
        <v>3919.1833333333329</v>
      </c>
      <c r="H153" s="38">
        <v>4103.8833333333332</v>
      </c>
      <c r="I153" s="38">
        <v>4153.1166666666668</v>
      </c>
      <c r="J153" s="38">
        <v>4196.2333333333327</v>
      </c>
      <c r="K153" s="31">
        <v>4110</v>
      </c>
      <c r="L153" s="31">
        <v>4017.65</v>
      </c>
      <c r="M153" s="31">
        <v>0.44320999999999999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288.55</v>
      </c>
      <c r="D154" s="38">
        <v>288.06666666666666</v>
      </c>
      <c r="E154" s="38">
        <v>284.58333333333331</v>
      </c>
      <c r="F154" s="38">
        <v>280.61666666666667</v>
      </c>
      <c r="G154" s="38">
        <v>277.13333333333333</v>
      </c>
      <c r="H154" s="38">
        <v>292.0333333333333</v>
      </c>
      <c r="I154" s="38">
        <v>295.51666666666665</v>
      </c>
      <c r="J154" s="38">
        <v>299.48333333333329</v>
      </c>
      <c r="K154" s="31">
        <v>291.55</v>
      </c>
      <c r="L154" s="31">
        <v>284.10000000000002</v>
      </c>
      <c r="M154" s="31">
        <v>12.02295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177.75</v>
      </c>
      <c r="D155" s="38">
        <v>177.98333333333335</v>
      </c>
      <c r="E155" s="38">
        <v>176.8666666666667</v>
      </c>
      <c r="F155" s="38">
        <v>175.98333333333335</v>
      </c>
      <c r="G155" s="38">
        <v>174.8666666666667</v>
      </c>
      <c r="H155" s="38">
        <v>178.8666666666667</v>
      </c>
      <c r="I155" s="38">
        <v>179.98333333333338</v>
      </c>
      <c r="J155" s="38">
        <v>180.8666666666667</v>
      </c>
      <c r="K155" s="31">
        <v>179.1</v>
      </c>
      <c r="L155" s="31">
        <v>177.1</v>
      </c>
      <c r="M155" s="31">
        <v>51.993630000000003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41270.75</v>
      </c>
      <c r="D156" s="38">
        <v>41244.083333333336</v>
      </c>
      <c r="E156" s="38">
        <v>40992.716666666674</v>
      </c>
      <c r="F156" s="38">
        <v>40714.683333333342</v>
      </c>
      <c r="G156" s="38">
        <v>40463.31666666668</v>
      </c>
      <c r="H156" s="38">
        <v>41522.116666666669</v>
      </c>
      <c r="I156" s="38">
        <v>41773.483333333323</v>
      </c>
      <c r="J156" s="38">
        <v>42051.516666666663</v>
      </c>
      <c r="K156" s="31">
        <v>41495.449999999997</v>
      </c>
      <c r="L156" s="31">
        <v>40966.050000000003</v>
      </c>
      <c r="M156" s="31">
        <v>0.12819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1290.1500000000001</v>
      </c>
      <c r="D157" s="38">
        <v>1291.6833333333334</v>
      </c>
      <c r="E157" s="38">
        <v>1280.4666666666667</v>
      </c>
      <c r="F157" s="38">
        <v>1270.7833333333333</v>
      </c>
      <c r="G157" s="38">
        <v>1259.5666666666666</v>
      </c>
      <c r="H157" s="38">
        <v>1301.3666666666668</v>
      </c>
      <c r="I157" s="38">
        <v>1312.5833333333335</v>
      </c>
      <c r="J157" s="38">
        <v>1322.2666666666669</v>
      </c>
      <c r="K157" s="31">
        <v>1302.9000000000001</v>
      </c>
      <c r="L157" s="31">
        <v>1282</v>
      </c>
      <c r="M157" s="31">
        <v>5.5092299999999996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865.95</v>
      </c>
      <c r="D158" s="38">
        <v>873.46666666666658</v>
      </c>
      <c r="E158" s="38">
        <v>856.53333333333319</v>
      </c>
      <c r="F158" s="38">
        <v>847.11666666666656</v>
      </c>
      <c r="G158" s="38">
        <v>830.18333333333317</v>
      </c>
      <c r="H158" s="38">
        <v>882.88333333333321</v>
      </c>
      <c r="I158" s="38">
        <v>899.81666666666661</v>
      </c>
      <c r="J158" s="38">
        <v>909.23333333333323</v>
      </c>
      <c r="K158" s="31">
        <v>890.4</v>
      </c>
      <c r="L158" s="31">
        <v>864.05</v>
      </c>
      <c r="M158" s="31">
        <v>26.666640000000001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1061.2</v>
      </c>
      <c r="D159" s="38">
        <v>1064.3999999999999</v>
      </c>
      <c r="E159" s="38">
        <v>1051.7999999999997</v>
      </c>
      <c r="F159" s="38">
        <v>1042.3999999999999</v>
      </c>
      <c r="G159" s="38">
        <v>1029.7999999999997</v>
      </c>
      <c r="H159" s="38">
        <v>1073.7999999999997</v>
      </c>
      <c r="I159" s="38">
        <v>1086.3999999999996</v>
      </c>
      <c r="J159" s="38">
        <v>1095.7999999999997</v>
      </c>
      <c r="K159" s="31">
        <v>1077</v>
      </c>
      <c r="L159" s="31">
        <v>1055</v>
      </c>
      <c r="M159" s="31">
        <v>20.085139999999999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4914.2</v>
      </c>
      <c r="D160" s="38">
        <v>4936.4000000000005</v>
      </c>
      <c r="E160" s="38">
        <v>4875.8000000000011</v>
      </c>
      <c r="F160" s="38">
        <v>4837.4000000000005</v>
      </c>
      <c r="G160" s="38">
        <v>4776.8000000000011</v>
      </c>
      <c r="H160" s="38">
        <v>4974.8000000000011</v>
      </c>
      <c r="I160" s="38">
        <v>5035.4000000000015</v>
      </c>
      <c r="J160" s="38">
        <v>5073.8000000000011</v>
      </c>
      <c r="K160" s="31">
        <v>4997</v>
      </c>
      <c r="L160" s="31">
        <v>4898</v>
      </c>
      <c r="M160" s="31">
        <v>1.8574600000000001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223.75</v>
      </c>
      <c r="D161" s="38">
        <v>224</v>
      </c>
      <c r="E161" s="38">
        <v>222.8</v>
      </c>
      <c r="F161" s="38">
        <v>221.85000000000002</v>
      </c>
      <c r="G161" s="38">
        <v>220.65000000000003</v>
      </c>
      <c r="H161" s="38">
        <v>224.95</v>
      </c>
      <c r="I161" s="38">
        <v>226.14999999999998</v>
      </c>
      <c r="J161" s="38">
        <v>227.09999999999997</v>
      </c>
      <c r="K161" s="31">
        <v>225.2</v>
      </c>
      <c r="L161" s="31">
        <v>223.05</v>
      </c>
      <c r="M161" s="31">
        <v>16.388210000000001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270.85000000000002</v>
      </c>
      <c r="D162" s="38">
        <v>268.78333333333336</v>
      </c>
      <c r="E162" s="38">
        <v>265.7166666666667</v>
      </c>
      <c r="F162" s="38">
        <v>260.58333333333331</v>
      </c>
      <c r="G162" s="38">
        <v>257.51666666666665</v>
      </c>
      <c r="H162" s="38">
        <v>273.91666666666674</v>
      </c>
      <c r="I162" s="38">
        <v>276.98333333333346</v>
      </c>
      <c r="J162" s="38">
        <v>282.11666666666679</v>
      </c>
      <c r="K162" s="31">
        <v>271.85000000000002</v>
      </c>
      <c r="L162" s="31">
        <v>263.64999999999998</v>
      </c>
      <c r="M162" s="31">
        <v>182.61762999999999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15501.25</v>
      </c>
      <c r="D163" s="38">
        <v>15577.6</v>
      </c>
      <c r="E163" s="38">
        <v>15325.2</v>
      </c>
      <c r="F163" s="38">
        <v>15149.15</v>
      </c>
      <c r="G163" s="38">
        <v>14896.75</v>
      </c>
      <c r="H163" s="38">
        <v>15753.650000000001</v>
      </c>
      <c r="I163" s="38">
        <v>16006.05</v>
      </c>
      <c r="J163" s="38">
        <v>16182.100000000002</v>
      </c>
      <c r="K163" s="31">
        <v>15830</v>
      </c>
      <c r="L163" s="31">
        <v>15401.55</v>
      </c>
      <c r="M163" s="31">
        <v>2.6380000000000001E-2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2503.15</v>
      </c>
      <c r="D164" s="38">
        <v>2517.3833333333332</v>
      </c>
      <c r="E164" s="38">
        <v>2484.7666666666664</v>
      </c>
      <c r="F164" s="38">
        <v>2466.3833333333332</v>
      </c>
      <c r="G164" s="38">
        <v>2433.7666666666664</v>
      </c>
      <c r="H164" s="38">
        <v>2535.7666666666664</v>
      </c>
      <c r="I164" s="38">
        <v>2568.3833333333332</v>
      </c>
      <c r="J164" s="38">
        <v>2586.7666666666664</v>
      </c>
      <c r="K164" s="31">
        <v>2550</v>
      </c>
      <c r="L164" s="31">
        <v>2499</v>
      </c>
      <c r="M164" s="31">
        <v>2.5232800000000002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3831.2</v>
      </c>
      <c r="D165" s="38">
        <v>3841.7166666666667</v>
      </c>
      <c r="E165" s="38">
        <v>3807.4833333333336</v>
      </c>
      <c r="F165" s="38">
        <v>3783.7666666666669</v>
      </c>
      <c r="G165" s="38">
        <v>3749.5333333333338</v>
      </c>
      <c r="H165" s="38">
        <v>3865.4333333333334</v>
      </c>
      <c r="I165" s="38">
        <v>3899.6666666666661</v>
      </c>
      <c r="J165" s="38">
        <v>3923.3833333333332</v>
      </c>
      <c r="K165" s="31">
        <v>3875.95</v>
      </c>
      <c r="L165" s="31">
        <v>3818</v>
      </c>
      <c r="M165" s="31">
        <v>2.1680299999999999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63.25</v>
      </c>
      <c r="D166" s="38">
        <v>62.9</v>
      </c>
      <c r="E166" s="38">
        <v>61.9</v>
      </c>
      <c r="F166" s="38">
        <v>60.55</v>
      </c>
      <c r="G166" s="38">
        <v>59.55</v>
      </c>
      <c r="H166" s="38">
        <v>64.25</v>
      </c>
      <c r="I166" s="38">
        <v>65.25</v>
      </c>
      <c r="J166" s="38">
        <v>66.599999999999994</v>
      </c>
      <c r="K166" s="31">
        <v>63.9</v>
      </c>
      <c r="L166" s="31">
        <v>61.55</v>
      </c>
      <c r="M166" s="31">
        <v>864.94043999999997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710.15</v>
      </c>
      <c r="D167" s="38">
        <v>717.7166666666667</v>
      </c>
      <c r="E167" s="38">
        <v>701.43333333333339</v>
      </c>
      <c r="F167" s="38">
        <v>692.7166666666667</v>
      </c>
      <c r="G167" s="38">
        <v>676.43333333333339</v>
      </c>
      <c r="H167" s="38">
        <v>726.43333333333339</v>
      </c>
      <c r="I167" s="38">
        <v>742.7166666666667</v>
      </c>
      <c r="J167" s="38">
        <v>751.43333333333339</v>
      </c>
      <c r="K167" s="31">
        <v>734</v>
      </c>
      <c r="L167" s="31">
        <v>709</v>
      </c>
      <c r="M167" s="31">
        <v>11.090540000000001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4818</v>
      </c>
      <c r="D168" s="38">
        <v>4835.4000000000005</v>
      </c>
      <c r="E168" s="38">
        <v>4761.9500000000007</v>
      </c>
      <c r="F168" s="38">
        <v>4705.9000000000005</v>
      </c>
      <c r="G168" s="38">
        <v>4632.4500000000007</v>
      </c>
      <c r="H168" s="38">
        <v>4891.4500000000007</v>
      </c>
      <c r="I168" s="38">
        <v>4964.8999999999996</v>
      </c>
      <c r="J168" s="38">
        <v>5020.9500000000007</v>
      </c>
      <c r="K168" s="31">
        <v>4908.8500000000004</v>
      </c>
      <c r="L168" s="31">
        <v>4779.3500000000004</v>
      </c>
      <c r="M168" s="31">
        <v>6.5394800000000002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428.75</v>
      </c>
      <c r="D169" s="38">
        <v>430.45</v>
      </c>
      <c r="E169" s="38">
        <v>425.4</v>
      </c>
      <c r="F169" s="38">
        <v>422.05</v>
      </c>
      <c r="G169" s="38">
        <v>417</v>
      </c>
      <c r="H169" s="38">
        <v>433.79999999999995</v>
      </c>
      <c r="I169" s="38">
        <v>438.85</v>
      </c>
      <c r="J169" s="38">
        <v>442.19999999999993</v>
      </c>
      <c r="K169" s="31">
        <v>435.5</v>
      </c>
      <c r="L169" s="31">
        <v>427.1</v>
      </c>
      <c r="M169" s="31">
        <v>11.0289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243.7</v>
      </c>
      <c r="D170" s="38">
        <v>244.9</v>
      </c>
      <c r="E170" s="38">
        <v>241</v>
      </c>
      <c r="F170" s="38">
        <v>238.29999999999998</v>
      </c>
      <c r="G170" s="38">
        <v>234.39999999999998</v>
      </c>
      <c r="H170" s="38">
        <v>247.60000000000002</v>
      </c>
      <c r="I170" s="38">
        <v>251.50000000000006</v>
      </c>
      <c r="J170" s="38">
        <v>254.20000000000005</v>
      </c>
      <c r="K170" s="31">
        <v>248.8</v>
      </c>
      <c r="L170" s="31">
        <v>242.2</v>
      </c>
      <c r="M170" s="31">
        <v>114.75857000000001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548.9</v>
      </c>
      <c r="D171" s="38">
        <v>550.98333333333335</v>
      </c>
      <c r="E171" s="38">
        <v>543.9666666666667</v>
      </c>
      <c r="F171" s="38">
        <v>539.0333333333333</v>
      </c>
      <c r="G171" s="38">
        <v>532.01666666666665</v>
      </c>
      <c r="H171" s="38">
        <v>555.91666666666674</v>
      </c>
      <c r="I171" s="38">
        <v>562.93333333333339</v>
      </c>
      <c r="J171" s="38">
        <v>567.86666666666679</v>
      </c>
      <c r="K171" s="31">
        <v>558</v>
      </c>
      <c r="L171" s="31">
        <v>546.04999999999995</v>
      </c>
      <c r="M171" s="31">
        <v>2.3408000000000002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841.25</v>
      </c>
      <c r="D172" s="38">
        <v>840.75</v>
      </c>
      <c r="E172" s="38">
        <v>835.35</v>
      </c>
      <c r="F172" s="38">
        <v>829.45</v>
      </c>
      <c r="G172" s="38">
        <v>824.05000000000007</v>
      </c>
      <c r="H172" s="38">
        <v>846.65</v>
      </c>
      <c r="I172" s="38">
        <v>852.05000000000007</v>
      </c>
      <c r="J172" s="38">
        <v>857.94999999999993</v>
      </c>
      <c r="K172" s="31">
        <v>846.15</v>
      </c>
      <c r="L172" s="31">
        <v>834.85</v>
      </c>
      <c r="M172" s="31">
        <v>2.9183599999999998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235.1</v>
      </c>
      <c r="D173" s="38">
        <v>231.18333333333331</v>
      </c>
      <c r="E173" s="38">
        <v>226.21666666666661</v>
      </c>
      <c r="F173" s="38">
        <v>217.33333333333331</v>
      </c>
      <c r="G173" s="38">
        <v>212.36666666666662</v>
      </c>
      <c r="H173" s="38">
        <v>240.06666666666661</v>
      </c>
      <c r="I173" s="38">
        <v>245.0333333333333</v>
      </c>
      <c r="J173" s="38">
        <v>253.9166666666666</v>
      </c>
      <c r="K173" s="31">
        <v>236.15</v>
      </c>
      <c r="L173" s="31">
        <v>222.3</v>
      </c>
      <c r="M173" s="31">
        <v>324.82447000000002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2538</v>
      </c>
      <c r="D174" s="38">
        <v>2549.65</v>
      </c>
      <c r="E174" s="38">
        <v>2521.2000000000003</v>
      </c>
      <c r="F174" s="38">
        <v>2504.4</v>
      </c>
      <c r="G174" s="38">
        <v>2475.9500000000003</v>
      </c>
      <c r="H174" s="38">
        <v>2566.4500000000003</v>
      </c>
      <c r="I174" s="38">
        <v>2594.9</v>
      </c>
      <c r="J174" s="38">
        <v>2611.7000000000003</v>
      </c>
      <c r="K174" s="31">
        <v>2578.1</v>
      </c>
      <c r="L174" s="31">
        <v>2532.85</v>
      </c>
      <c r="M174" s="31">
        <v>68.368719999999996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84.9</v>
      </c>
      <c r="D175" s="38">
        <v>85.166666666666671</v>
      </c>
      <c r="E175" s="38">
        <v>84.333333333333343</v>
      </c>
      <c r="F175" s="38">
        <v>83.766666666666666</v>
      </c>
      <c r="G175" s="38">
        <v>82.933333333333337</v>
      </c>
      <c r="H175" s="38">
        <v>85.733333333333348</v>
      </c>
      <c r="I175" s="38">
        <v>86.566666666666691</v>
      </c>
      <c r="J175" s="38">
        <v>87.133333333333354</v>
      </c>
      <c r="K175" s="31">
        <v>86</v>
      </c>
      <c r="L175" s="31">
        <v>84.6</v>
      </c>
      <c r="M175" s="31">
        <v>122.71217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850</v>
      </c>
      <c r="D176" s="38">
        <v>849.75</v>
      </c>
      <c r="E176" s="38">
        <v>846.6</v>
      </c>
      <c r="F176" s="38">
        <v>843.2</v>
      </c>
      <c r="G176" s="38">
        <v>840.05000000000007</v>
      </c>
      <c r="H176" s="38">
        <v>853.15</v>
      </c>
      <c r="I176" s="38">
        <v>856.30000000000007</v>
      </c>
      <c r="J176" s="38">
        <v>859.69999999999993</v>
      </c>
      <c r="K176" s="31">
        <v>852.9</v>
      </c>
      <c r="L176" s="31">
        <v>846.35</v>
      </c>
      <c r="M176" s="31">
        <v>4.50061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1284.45</v>
      </c>
      <c r="D177" s="38">
        <v>1283.55</v>
      </c>
      <c r="E177" s="38">
        <v>1277.1499999999999</v>
      </c>
      <c r="F177" s="38">
        <v>1269.8499999999999</v>
      </c>
      <c r="G177" s="38">
        <v>1263.4499999999998</v>
      </c>
      <c r="H177" s="38">
        <v>1290.8499999999999</v>
      </c>
      <c r="I177" s="38">
        <v>1297.25</v>
      </c>
      <c r="J177" s="38">
        <v>1304.55</v>
      </c>
      <c r="K177" s="31">
        <v>1289.95</v>
      </c>
      <c r="L177" s="31">
        <v>1276.25</v>
      </c>
      <c r="M177" s="31">
        <v>8.4314599999999995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572.15</v>
      </c>
      <c r="D178" s="38">
        <v>569.76666666666665</v>
      </c>
      <c r="E178" s="38">
        <v>566.38333333333333</v>
      </c>
      <c r="F178" s="38">
        <v>560.61666666666667</v>
      </c>
      <c r="G178" s="38">
        <v>557.23333333333335</v>
      </c>
      <c r="H178" s="38">
        <v>575.5333333333333</v>
      </c>
      <c r="I178" s="38">
        <v>578.91666666666652</v>
      </c>
      <c r="J178" s="38">
        <v>584.68333333333328</v>
      </c>
      <c r="K178" s="31">
        <v>573.15</v>
      </c>
      <c r="L178" s="31">
        <v>564</v>
      </c>
      <c r="M178" s="31">
        <v>279.10162000000003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23791.15</v>
      </c>
      <c r="D179" s="38">
        <v>23850.016666666666</v>
      </c>
      <c r="E179" s="38">
        <v>23661.283333333333</v>
      </c>
      <c r="F179" s="38">
        <v>23531.416666666668</v>
      </c>
      <c r="G179" s="38">
        <v>23342.683333333334</v>
      </c>
      <c r="H179" s="38">
        <v>23979.883333333331</v>
      </c>
      <c r="I179" s="38">
        <v>24168.616666666661</v>
      </c>
      <c r="J179" s="38">
        <v>24298.48333333333</v>
      </c>
      <c r="K179" s="31">
        <v>24038.75</v>
      </c>
      <c r="L179" s="31">
        <v>23720.15</v>
      </c>
      <c r="M179" s="31">
        <v>0.22943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1844.4</v>
      </c>
      <c r="D180" s="38">
        <v>1842.1166666666668</v>
      </c>
      <c r="E180" s="38">
        <v>1814.2333333333336</v>
      </c>
      <c r="F180" s="38">
        <v>1784.0666666666668</v>
      </c>
      <c r="G180" s="38">
        <v>1756.1833333333336</v>
      </c>
      <c r="H180" s="38">
        <v>1872.2833333333335</v>
      </c>
      <c r="I180" s="38">
        <v>1900.1666666666667</v>
      </c>
      <c r="J180" s="38">
        <v>1930.3333333333335</v>
      </c>
      <c r="K180" s="31">
        <v>1870</v>
      </c>
      <c r="L180" s="31">
        <v>1811.95</v>
      </c>
      <c r="M180" s="31">
        <v>13.61032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3576.05</v>
      </c>
      <c r="D181" s="38">
        <v>3590.1833333333329</v>
      </c>
      <c r="E181" s="38">
        <v>3551.3666666666659</v>
      </c>
      <c r="F181" s="38">
        <v>3526.6833333333329</v>
      </c>
      <c r="G181" s="38">
        <v>3487.8666666666659</v>
      </c>
      <c r="H181" s="38">
        <v>3614.8666666666659</v>
      </c>
      <c r="I181" s="38">
        <v>3653.6833333333325</v>
      </c>
      <c r="J181" s="38">
        <v>3678.3666666666659</v>
      </c>
      <c r="K181" s="31">
        <v>3629</v>
      </c>
      <c r="L181" s="31">
        <v>3565.5</v>
      </c>
      <c r="M181" s="31">
        <v>2.2581199999999999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566.9</v>
      </c>
      <c r="D182" s="38">
        <v>564.5333333333333</v>
      </c>
      <c r="E182" s="38">
        <v>557.46666666666658</v>
      </c>
      <c r="F182" s="38">
        <v>548.0333333333333</v>
      </c>
      <c r="G182" s="38">
        <v>540.96666666666658</v>
      </c>
      <c r="H182" s="38">
        <v>573.96666666666658</v>
      </c>
      <c r="I182" s="38">
        <v>581.03333333333319</v>
      </c>
      <c r="J182" s="38">
        <v>590.46666666666658</v>
      </c>
      <c r="K182" s="31">
        <v>571.6</v>
      </c>
      <c r="L182" s="31">
        <v>555.1</v>
      </c>
      <c r="M182" s="31">
        <v>16.89856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2295.65</v>
      </c>
      <c r="D183" s="38">
        <v>2298.7833333333333</v>
      </c>
      <c r="E183" s="38">
        <v>2283.8666666666668</v>
      </c>
      <c r="F183" s="38">
        <v>2272.0833333333335</v>
      </c>
      <c r="G183" s="38">
        <v>2257.166666666667</v>
      </c>
      <c r="H183" s="38">
        <v>2310.5666666666666</v>
      </c>
      <c r="I183" s="38">
        <v>2325.4833333333336</v>
      </c>
      <c r="J183" s="38">
        <v>2337.2666666666664</v>
      </c>
      <c r="K183" s="31">
        <v>2313.6999999999998</v>
      </c>
      <c r="L183" s="31">
        <v>2287</v>
      </c>
      <c r="M183" s="31">
        <v>2.5819999999999999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1144.8</v>
      </c>
      <c r="D184" s="38">
        <v>1143.75</v>
      </c>
      <c r="E184" s="38">
        <v>1138.55</v>
      </c>
      <c r="F184" s="38">
        <v>1132.3</v>
      </c>
      <c r="G184" s="38">
        <v>1127.0999999999999</v>
      </c>
      <c r="H184" s="38">
        <v>1150</v>
      </c>
      <c r="I184" s="38">
        <v>1155.1999999999998</v>
      </c>
      <c r="J184" s="38">
        <v>1161.45</v>
      </c>
      <c r="K184" s="31">
        <v>1148.95</v>
      </c>
      <c r="L184" s="31">
        <v>1137.5</v>
      </c>
      <c r="M184" s="31">
        <v>19.643409999999999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552.54999999999995</v>
      </c>
      <c r="D185" s="38">
        <v>552.2833333333333</v>
      </c>
      <c r="E185" s="38">
        <v>542.56666666666661</v>
      </c>
      <c r="F185" s="38">
        <v>532.58333333333326</v>
      </c>
      <c r="G185" s="38">
        <v>522.86666666666656</v>
      </c>
      <c r="H185" s="38">
        <v>562.26666666666665</v>
      </c>
      <c r="I185" s="38">
        <v>571.98333333333335</v>
      </c>
      <c r="J185" s="38">
        <v>581.9666666666667</v>
      </c>
      <c r="K185" s="31">
        <v>562</v>
      </c>
      <c r="L185" s="31">
        <v>542.29999999999995</v>
      </c>
      <c r="M185" s="31">
        <v>16.449760000000001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804.7</v>
      </c>
      <c r="D186" s="38">
        <v>807.15000000000009</v>
      </c>
      <c r="E186" s="38">
        <v>798.20000000000016</v>
      </c>
      <c r="F186" s="38">
        <v>791.7</v>
      </c>
      <c r="G186" s="38">
        <v>782.75000000000011</v>
      </c>
      <c r="H186" s="38">
        <v>813.6500000000002</v>
      </c>
      <c r="I186" s="38">
        <v>822.6</v>
      </c>
      <c r="J186" s="38">
        <v>829.10000000000025</v>
      </c>
      <c r="K186" s="31">
        <v>816.1</v>
      </c>
      <c r="L186" s="31">
        <v>800.65</v>
      </c>
      <c r="M186" s="31">
        <v>3.4630200000000002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991.4</v>
      </c>
      <c r="D187" s="38">
        <v>993.30000000000007</v>
      </c>
      <c r="E187" s="38">
        <v>986.60000000000014</v>
      </c>
      <c r="F187" s="38">
        <v>981.80000000000007</v>
      </c>
      <c r="G187" s="38">
        <v>975.10000000000014</v>
      </c>
      <c r="H187" s="38">
        <v>998.10000000000014</v>
      </c>
      <c r="I187" s="38">
        <v>1004.8000000000002</v>
      </c>
      <c r="J187" s="38">
        <v>1009.6000000000001</v>
      </c>
      <c r="K187" s="31">
        <v>1000</v>
      </c>
      <c r="L187" s="31">
        <v>988.5</v>
      </c>
      <c r="M187" s="31">
        <v>7.0410899999999996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1696.35</v>
      </c>
      <c r="D188" s="38">
        <v>1703.7166666666665</v>
      </c>
      <c r="E188" s="38">
        <v>1685.4833333333329</v>
      </c>
      <c r="F188" s="38">
        <v>1674.6166666666663</v>
      </c>
      <c r="G188" s="38">
        <v>1656.3833333333328</v>
      </c>
      <c r="H188" s="38">
        <v>1714.583333333333</v>
      </c>
      <c r="I188" s="38">
        <v>1732.8166666666666</v>
      </c>
      <c r="J188" s="38">
        <v>1743.6833333333332</v>
      </c>
      <c r="K188" s="31">
        <v>1721.95</v>
      </c>
      <c r="L188" s="31">
        <v>1692.85</v>
      </c>
      <c r="M188" s="31">
        <v>7.0452500000000002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844.25</v>
      </c>
      <c r="D189" s="38">
        <v>841.73333333333323</v>
      </c>
      <c r="E189" s="38">
        <v>837.51666666666642</v>
      </c>
      <c r="F189" s="38">
        <v>830.78333333333319</v>
      </c>
      <c r="G189" s="38">
        <v>826.56666666666638</v>
      </c>
      <c r="H189" s="38">
        <v>848.46666666666647</v>
      </c>
      <c r="I189" s="38">
        <v>852.68333333333339</v>
      </c>
      <c r="J189" s="38">
        <v>859.41666666666652</v>
      </c>
      <c r="K189" s="31">
        <v>845.95</v>
      </c>
      <c r="L189" s="31">
        <v>835</v>
      </c>
      <c r="M189" s="31">
        <v>11.05325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7080.2</v>
      </c>
      <c r="D190" s="38">
        <v>7090.05</v>
      </c>
      <c r="E190" s="38">
        <v>7050.1500000000005</v>
      </c>
      <c r="F190" s="38">
        <v>7020.1</v>
      </c>
      <c r="G190" s="38">
        <v>6980.2000000000007</v>
      </c>
      <c r="H190" s="38">
        <v>7120.1</v>
      </c>
      <c r="I190" s="38">
        <v>7160</v>
      </c>
      <c r="J190" s="38">
        <v>7190.05</v>
      </c>
      <c r="K190" s="31">
        <v>7129.95</v>
      </c>
      <c r="L190" s="31">
        <v>7060</v>
      </c>
      <c r="M190" s="31">
        <v>0.59336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613.75</v>
      </c>
      <c r="D191" s="38">
        <v>615.58333333333337</v>
      </c>
      <c r="E191" s="38">
        <v>609.16666666666674</v>
      </c>
      <c r="F191" s="38">
        <v>604.58333333333337</v>
      </c>
      <c r="G191" s="38">
        <v>598.16666666666674</v>
      </c>
      <c r="H191" s="38">
        <v>620.16666666666674</v>
      </c>
      <c r="I191" s="38">
        <v>626.58333333333348</v>
      </c>
      <c r="J191" s="38">
        <v>631.16666666666674</v>
      </c>
      <c r="K191" s="31">
        <v>622</v>
      </c>
      <c r="L191" s="31">
        <v>611</v>
      </c>
      <c r="M191" s="31">
        <v>121.19293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232.5</v>
      </c>
      <c r="D192" s="38">
        <v>233.41666666666666</v>
      </c>
      <c r="E192" s="38">
        <v>230.98333333333332</v>
      </c>
      <c r="F192" s="38">
        <v>229.46666666666667</v>
      </c>
      <c r="G192" s="38">
        <v>227.03333333333333</v>
      </c>
      <c r="H192" s="38">
        <v>234.93333333333331</v>
      </c>
      <c r="I192" s="38">
        <v>237.36666666666665</v>
      </c>
      <c r="J192" s="38">
        <v>238.8833333333333</v>
      </c>
      <c r="K192" s="31">
        <v>235.85</v>
      </c>
      <c r="L192" s="31">
        <v>231.9</v>
      </c>
      <c r="M192" s="31">
        <v>65.357749999999996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116.05</v>
      </c>
      <c r="D193" s="38">
        <v>115.85000000000001</v>
      </c>
      <c r="E193" s="38">
        <v>114.90000000000002</v>
      </c>
      <c r="F193" s="38">
        <v>113.75000000000001</v>
      </c>
      <c r="G193" s="38">
        <v>112.80000000000003</v>
      </c>
      <c r="H193" s="38">
        <v>117.00000000000001</v>
      </c>
      <c r="I193" s="38">
        <v>117.95</v>
      </c>
      <c r="J193" s="38">
        <v>119.10000000000001</v>
      </c>
      <c r="K193" s="31">
        <v>116.8</v>
      </c>
      <c r="L193" s="31">
        <v>114.7</v>
      </c>
      <c r="M193" s="31">
        <v>284.61865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3435.75</v>
      </c>
      <c r="D194" s="38">
        <v>3436.5833333333335</v>
      </c>
      <c r="E194" s="38">
        <v>3412.3666666666668</v>
      </c>
      <c r="F194" s="38">
        <v>3388.9833333333331</v>
      </c>
      <c r="G194" s="38">
        <v>3364.7666666666664</v>
      </c>
      <c r="H194" s="38">
        <v>3459.9666666666672</v>
      </c>
      <c r="I194" s="38">
        <v>3484.1833333333334</v>
      </c>
      <c r="J194" s="38">
        <v>3507.5666666666675</v>
      </c>
      <c r="K194" s="31">
        <v>3460.8</v>
      </c>
      <c r="L194" s="31">
        <v>3413.2</v>
      </c>
      <c r="M194" s="31">
        <v>18.432410000000001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1231.75</v>
      </c>
      <c r="D195" s="38">
        <v>1226.7333333333333</v>
      </c>
      <c r="E195" s="38">
        <v>1219.5666666666666</v>
      </c>
      <c r="F195" s="38">
        <v>1207.3833333333332</v>
      </c>
      <c r="G195" s="38">
        <v>1200.2166666666665</v>
      </c>
      <c r="H195" s="38">
        <v>1238.9166666666667</v>
      </c>
      <c r="I195" s="38">
        <v>1246.0833333333333</v>
      </c>
      <c r="J195" s="38">
        <v>1258.2666666666669</v>
      </c>
      <c r="K195" s="31">
        <v>1233.9000000000001</v>
      </c>
      <c r="L195" s="31">
        <v>1214.55</v>
      </c>
      <c r="M195" s="31">
        <v>26.36308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2776.15</v>
      </c>
      <c r="D196" s="38">
        <v>2821.3833333333332</v>
      </c>
      <c r="E196" s="38">
        <v>2712.7666666666664</v>
      </c>
      <c r="F196" s="38">
        <v>2649.3833333333332</v>
      </c>
      <c r="G196" s="38">
        <v>2540.7666666666664</v>
      </c>
      <c r="H196" s="38">
        <v>2884.7666666666664</v>
      </c>
      <c r="I196" s="38">
        <v>2993.3833333333332</v>
      </c>
      <c r="J196" s="38">
        <v>3056.7666666666664</v>
      </c>
      <c r="K196" s="31">
        <v>2930</v>
      </c>
      <c r="L196" s="31">
        <v>2758</v>
      </c>
      <c r="M196" s="31">
        <v>2.0241799999999999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3071.75</v>
      </c>
      <c r="D197" s="38">
        <v>3054.4</v>
      </c>
      <c r="E197" s="38">
        <v>3029.3500000000004</v>
      </c>
      <c r="F197" s="38">
        <v>2986.9500000000003</v>
      </c>
      <c r="G197" s="38">
        <v>2961.9000000000005</v>
      </c>
      <c r="H197" s="38">
        <v>3096.8</v>
      </c>
      <c r="I197" s="38">
        <v>3121.8500000000004</v>
      </c>
      <c r="J197" s="38">
        <v>3164.25</v>
      </c>
      <c r="K197" s="31">
        <v>3079.45</v>
      </c>
      <c r="L197" s="31">
        <v>3012</v>
      </c>
      <c r="M197" s="31">
        <v>16.997579999999999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1983.25</v>
      </c>
      <c r="D198" s="38">
        <v>1978.1000000000001</v>
      </c>
      <c r="E198" s="38">
        <v>1966.6500000000003</v>
      </c>
      <c r="F198" s="38">
        <v>1950.0500000000002</v>
      </c>
      <c r="G198" s="38">
        <v>1938.6000000000004</v>
      </c>
      <c r="H198" s="38">
        <v>1994.7000000000003</v>
      </c>
      <c r="I198" s="38">
        <v>2006.15</v>
      </c>
      <c r="J198" s="38">
        <v>2022.7500000000002</v>
      </c>
      <c r="K198" s="31">
        <v>1989.55</v>
      </c>
      <c r="L198" s="31">
        <v>1961.5</v>
      </c>
      <c r="M198" s="31">
        <v>2.4665900000000001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628.70000000000005</v>
      </c>
      <c r="D199" s="38">
        <v>630.4</v>
      </c>
      <c r="E199" s="38">
        <v>623.34999999999991</v>
      </c>
      <c r="F199" s="38">
        <v>617.99999999999989</v>
      </c>
      <c r="G199" s="38">
        <v>610.94999999999982</v>
      </c>
      <c r="H199" s="38">
        <v>635.75</v>
      </c>
      <c r="I199" s="38">
        <v>642.79999999999995</v>
      </c>
      <c r="J199" s="38">
        <v>648.15000000000009</v>
      </c>
      <c r="K199" s="31">
        <v>637.45000000000005</v>
      </c>
      <c r="L199" s="31">
        <v>625.04999999999995</v>
      </c>
      <c r="M199" s="31">
        <v>2.8520699999999999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1974.8</v>
      </c>
      <c r="D200" s="38">
        <v>1973.1166666666668</v>
      </c>
      <c r="E200" s="38">
        <v>1961.6833333333336</v>
      </c>
      <c r="F200" s="38">
        <v>1948.5666666666668</v>
      </c>
      <c r="G200" s="38">
        <v>1937.1333333333337</v>
      </c>
      <c r="H200" s="38">
        <v>1986.2333333333336</v>
      </c>
      <c r="I200" s="38">
        <v>1997.666666666667</v>
      </c>
      <c r="J200" s="38">
        <v>2010.7833333333335</v>
      </c>
      <c r="K200" s="31">
        <v>1984.55</v>
      </c>
      <c r="L200" s="31">
        <v>1960</v>
      </c>
      <c r="M200" s="31">
        <v>9.6909799999999997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32.65</v>
      </c>
      <c r="D201" s="38">
        <v>32.783333333333331</v>
      </c>
      <c r="E201" s="38">
        <v>32.416666666666664</v>
      </c>
      <c r="F201" s="38">
        <v>32.18333333333333</v>
      </c>
      <c r="G201" s="38">
        <v>31.816666666666663</v>
      </c>
      <c r="H201" s="38">
        <v>33.016666666666666</v>
      </c>
      <c r="I201" s="38">
        <v>33.38333333333334</v>
      </c>
      <c r="J201" s="38">
        <v>33.616666666666667</v>
      </c>
      <c r="K201" s="31">
        <v>33.15</v>
      </c>
      <c r="L201" s="31">
        <v>32.549999999999997</v>
      </c>
      <c r="M201" s="31">
        <v>47.083240000000004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77.2</v>
      </c>
      <c r="D202" s="38">
        <v>77.883333333333326</v>
      </c>
      <c r="E202" s="38">
        <v>76.266666666666652</v>
      </c>
      <c r="F202" s="38">
        <v>75.333333333333329</v>
      </c>
      <c r="G202" s="38">
        <v>73.716666666666654</v>
      </c>
      <c r="H202" s="38">
        <v>78.816666666666649</v>
      </c>
      <c r="I202" s="38">
        <v>80.433333333333323</v>
      </c>
      <c r="J202" s="38">
        <v>81.366666666666646</v>
      </c>
      <c r="K202" s="31">
        <v>79.5</v>
      </c>
      <c r="L202" s="31">
        <v>76.95</v>
      </c>
      <c r="M202" s="31">
        <v>27.911539999999999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1336.65</v>
      </c>
      <c r="D203" s="38">
        <v>1333.9</v>
      </c>
      <c r="E203" s="38">
        <v>1326.8500000000001</v>
      </c>
      <c r="F203" s="38">
        <v>1317.05</v>
      </c>
      <c r="G203" s="38">
        <v>1310</v>
      </c>
      <c r="H203" s="38">
        <v>1343.7000000000003</v>
      </c>
      <c r="I203" s="38">
        <v>1350.7500000000005</v>
      </c>
      <c r="J203" s="38">
        <v>1360.5500000000004</v>
      </c>
      <c r="K203" s="31">
        <v>1340.95</v>
      </c>
      <c r="L203" s="31">
        <v>1324.1</v>
      </c>
      <c r="M203" s="31">
        <v>7.0236000000000001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1546.7</v>
      </c>
      <c r="D204" s="38">
        <v>1545.1666666666667</v>
      </c>
      <c r="E204" s="38">
        <v>1535.5833333333335</v>
      </c>
      <c r="F204" s="38">
        <v>1524.4666666666667</v>
      </c>
      <c r="G204" s="38">
        <v>1514.8833333333334</v>
      </c>
      <c r="H204" s="38">
        <v>1556.2833333333335</v>
      </c>
      <c r="I204" s="38">
        <v>1565.866666666667</v>
      </c>
      <c r="J204" s="38">
        <v>1576.9833333333336</v>
      </c>
      <c r="K204" s="31">
        <v>1554.75</v>
      </c>
      <c r="L204" s="31">
        <v>1534.05</v>
      </c>
      <c r="M204" s="31">
        <v>0.57437000000000005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8207.35</v>
      </c>
      <c r="D205" s="38">
        <v>8196.8333333333339</v>
      </c>
      <c r="E205" s="38">
        <v>8160.5666666666675</v>
      </c>
      <c r="F205" s="38">
        <v>8113.7833333333338</v>
      </c>
      <c r="G205" s="38">
        <v>8077.5166666666673</v>
      </c>
      <c r="H205" s="38">
        <v>8243.6166666666686</v>
      </c>
      <c r="I205" s="38">
        <v>8279.883333333335</v>
      </c>
      <c r="J205" s="38">
        <v>8326.6666666666679</v>
      </c>
      <c r="K205" s="31">
        <v>8233.1</v>
      </c>
      <c r="L205" s="31">
        <v>8150.05</v>
      </c>
      <c r="M205" s="31">
        <v>2.4872399999999999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94.5</v>
      </c>
      <c r="D206" s="38">
        <v>94.8</v>
      </c>
      <c r="E206" s="38">
        <v>93.35</v>
      </c>
      <c r="F206" s="38">
        <v>92.2</v>
      </c>
      <c r="G206" s="38">
        <v>90.75</v>
      </c>
      <c r="H206" s="38">
        <v>95.949999999999989</v>
      </c>
      <c r="I206" s="38">
        <v>97.4</v>
      </c>
      <c r="J206" s="38">
        <v>98.549999999999983</v>
      </c>
      <c r="K206" s="31">
        <v>96.25</v>
      </c>
      <c r="L206" s="31">
        <v>93.65</v>
      </c>
      <c r="M206" s="31">
        <v>191.45160999999999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584.95000000000005</v>
      </c>
      <c r="D207" s="38">
        <v>586.75</v>
      </c>
      <c r="E207" s="38">
        <v>582.20000000000005</v>
      </c>
      <c r="F207" s="38">
        <v>579.45000000000005</v>
      </c>
      <c r="G207" s="38">
        <v>574.90000000000009</v>
      </c>
      <c r="H207" s="38">
        <v>589.5</v>
      </c>
      <c r="I207" s="38">
        <v>594.04999999999995</v>
      </c>
      <c r="J207" s="38">
        <v>596.79999999999995</v>
      </c>
      <c r="K207" s="31">
        <v>591.29999999999995</v>
      </c>
      <c r="L207" s="31">
        <v>584</v>
      </c>
      <c r="M207" s="31">
        <v>18.163440000000001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893.65</v>
      </c>
      <c r="D208" s="38">
        <v>901</v>
      </c>
      <c r="E208" s="38">
        <v>867.35</v>
      </c>
      <c r="F208" s="38">
        <v>841.05000000000007</v>
      </c>
      <c r="G208" s="38">
        <v>807.40000000000009</v>
      </c>
      <c r="H208" s="38">
        <v>927.3</v>
      </c>
      <c r="I208" s="38">
        <v>960.95</v>
      </c>
      <c r="J208" s="38">
        <v>987.24999999999989</v>
      </c>
      <c r="K208" s="31">
        <v>934.65</v>
      </c>
      <c r="L208" s="31">
        <v>874.7</v>
      </c>
      <c r="M208" s="31">
        <v>40.359450000000002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234</v>
      </c>
      <c r="D209" s="38">
        <v>234.95000000000002</v>
      </c>
      <c r="E209" s="38">
        <v>232.55000000000004</v>
      </c>
      <c r="F209" s="38">
        <v>231.10000000000002</v>
      </c>
      <c r="G209" s="38">
        <v>228.70000000000005</v>
      </c>
      <c r="H209" s="38">
        <v>236.40000000000003</v>
      </c>
      <c r="I209" s="38">
        <v>238.8</v>
      </c>
      <c r="J209" s="38">
        <v>240.25000000000003</v>
      </c>
      <c r="K209" s="31">
        <v>237.35</v>
      </c>
      <c r="L209" s="31">
        <v>233.5</v>
      </c>
      <c r="M209" s="31">
        <v>61.391530000000003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825.75</v>
      </c>
      <c r="D210" s="38">
        <v>826.51666666666677</v>
      </c>
      <c r="E210" s="38">
        <v>820.03333333333353</v>
      </c>
      <c r="F210" s="38">
        <v>814.31666666666672</v>
      </c>
      <c r="G210" s="38">
        <v>807.83333333333348</v>
      </c>
      <c r="H210" s="38">
        <v>832.23333333333358</v>
      </c>
      <c r="I210" s="38">
        <v>838.71666666666692</v>
      </c>
      <c r="J210" s="38">
        <v>844.43333333333362</v>
      </c>
      <c r="K210" s="31">
        <v>833</v>
      </c>
      <c r="L210" s="31">
        <v>820.8</v>
      </c>
      <c r="M210" s="31">
        <v>11.02613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1583.55</v>
      </c>
      <c r="D211" s="38">
        <v>1574.5333333333335</v>
      </c>
      <c r="E211" s="38">
        <v>1559.0666666666671</v>
      </c>
      <c r="F211" s="38">
        <v>1534.5833333333335</v>
      </c>
      <c r="G211" s="38">
        <v>1519.116666666667</v>
      </c>
      <c r="H211" s="38">
        <v>1599.0166666666671</v>
      </c>
      <c r="I211" s="38">
        <v>1614.4833333333338</v>
      </c>
      <c r="J211" s="38">
        <v>1638.9666666666672</v>
      </c>
      <c r="K211" s="31">
        <v>1590</v>
      </c>
      <c r="L211" s="31">
        <v>1550.05</v>
      </c>
      <c r="M211" s="31">
        <v>1.0163500000000001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417.55</v>
      </c>
      <c r="D212" s="38">
        <v>417.48333333333335</v>
      </c>
      <c r="E212" s="38">
        <v>414.56666666666672</v>
      </c>
      <c r="F212" s="38">
        <v>411.58333333333337</v>
      </c>
      <c r="G212" s="38">
        <v>408.66666666666674</v>
      </c>
      <c r="H212" s="38">
        <v>420.4666666666667</v>
      </c>
      <c r="I212" s="38">
        <v>423.38333333333333</v>
      </c>
      <c r="J212" s="38">
        <v>426.36666666666667</v>
      </c>
      <c r="K212" s="31">
        <v>420.4</v>
      </c>
      <c r="L212" s="31">
        <v>414.5</v>
      </c>
      <c r="M212" s="31">
        <v>31.704799999999999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17</v>
      </c>
      <c r="D213" s="38">
        <v>17.05</v>
      </c>
      <c r="E213" s="38">
        <v>16.8</v>
      </c>
      <c r="F213" s="38">
        <v>16.600000000000001</v>
      </c>
      <c r="G213" s="38">
        <v>16.350000000000001</v>
      </c>
      <c r="H213" s="38">
        <v>17.25</v>
      </c>
      <c r="I213" s="38">
        <v>17.5</v>
      </c>
      <c r="J213" s="38">
        <v>17.7</v>
      </c>
      <c r="K213" s="31">
        <v>17.3</v>
      </c>
      <c r="L213" s="31">
        <v>16.850000000000001</v>
      </c>
      <c r="M213" s="31">
        <v>1100.08087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273.85000000000002</v>
      </c>
      <c r="D214" s="38">
        <v>274</v>
      </c>
      <c r="E214" s="38">
        <v>271.39999999999998</v>
      </c>
      <c r="F214" s="38">
        <v>268.95</v>
      </c>
      <c r="G214" s="38">
        <v>266.34999999999997</v>
      </c>
      <c r="H214" s="38">
        <v>276.45</v>
      </c>
      <c r="I214" s="38">
        <v>279.05</v>
      </c>
      <c r="J214" s="38">
        <v>281.5</v>
      </c>
      <c r="K214" s="31">
        <v>276.60000000000002</v>
      </c>
      <c r="L214" s="31">
        <v>271.55</v>
      </c>
      <c r="M214" s="31">
        <v>87.051490000000001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91.15</v>
      </c>
      <c r="D215" s="38">
        <v>91.633333333333326</v>
      </c>
      <c r="E215" s="38">
        <v>90.016666666666652</v>
      </c>
      <c r="F215" s="38">
        <v>88.883333333333326</v>
      </c>
      <c r="G215" s="38">
        <v>87.266666666666652</v>
      </c>
      <c r="H215" s="38">
        <v>92.766666666666652</v>
      </c>
      <c r="I215" s="38">
        <v>94.383333333333326</v>
      </c>
      <c r="J215" s="38">
        <v>95.516666666666652</v>
      </c>
      <c r="K215" s="31">
        <v>93.25</v>
      </c>
      <c r="L215" s="31">
        <v>90.5</v>
      </c>
      <c r="M215" s="31">
        <v>456.57094999999998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644.85</v>
      </c>
      <c r="D216" s="38">
        <v>649.16666666666663</v>
      </c>
      <c r="E216" s="38">
        <v>638.68333333333328</v>
      </c>
      <c r="F216" s="38">
        <v>632.51666666666665</v>
      </c>
      <c r="G216" s="38">
        <v>622.0333333333333</v>
      </c>
      <c r="H216" s="38">
        <v>655.33333333333326</v>
      </c>
      <c r="I216" s="38">
        <v>665.81666666666661</v>
      </c>
      <c r="J216" s="38">
        <v>671.98333333333323</v>
      </c>
      <c r="K216" s="31">
        <v>659.65</v>
      </c>
      <c r="L216" s="31">
        <v>643</v>
      </c>
      <c r="M216" s="31">
        <v>8.1602999999999994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1"/>
      <c r="B1" s="352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45156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4" t="s">
        <v>16</v>
      </c>
      <c r="B9" s="346" t="s">
        <v>18</v>
      </c>
      <c r="C9" s="350" t="s">
        <v>20</v>
      </c>
      <c r="D9" s="350" t="s">
        <v>21</v>
      </c>
      <c r="E9" s="341" t="s">
        <v>22</v>
      </c>
      <c r="F9" s="342"/>
      <c r="G9" s="343"/>
      <c r="H9" s="341" t="s">
        <v>23</v>
      </c>
      <c r="I9" s="342"/>
      <c r="J9" s="343"/>
      <c r="K9" s="26"/>
      <c r="L9" s="27"/>
      <c r="M9" s="53"/>
      <c r="N9" s="1"/>
      <c r="O9" s="1"/>
    </row>
    <row r="10" spans="1:15" ht="42.75" customHeight="1">
      <c r="A10" s="348"/>
      <c r="B10" s="349"/>
      <c r="C10" s="349"/>
      <c r="D10" s="34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514.65</v>
      </c>
      <c r="D11" s="38">
        <v>516.08333333333337</v>
      </c>
      <c r="E11" s="38">
        <v>510.56666666666672</v>
      </c>
      <c r="F11" s="38">
        <v>506.48333333333335</v>
      </c>
      <c r="G11" s="38">
        <v>500.9666666666667</v>
      </c>
      <c r="H11" s="38">
        <v>520.16666666666674</v>
      </c>
      <c r="I11" s="38">
        <v>525.68333333333339</v>
      </c>
      <c r="J11" s="38">
        <v>529.76666666666677</v>
      </c>
      <c r="K11" s="31">
        <v>521.6</v>
      </c>
      <c r="L11" s="31">
        <v>512</v>
      </c>
      <c r="M11" s="31">
        <v>1.9277200000000001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29174.65</v>
      </c>
      <c r="D12" s="38">
        <v>29050.100000000002</v>
      </c>
      <c r="E12" s="38">
        <v>28817.000000000004</v>
      </c>
      <c r="F12" s="38">
        <v>28459.350000000002</v>
      </c>
      <c r="G12" s="38">
        <v>28226.250000000004</v>
      </c>
      <c r="H12" s="38">
        <v>29407.750000000004</v>
      </c>
      <c r="I12" s="38">
        <v>29640.850000000002</v>
      </c>
      <c r="J12" s="38">
        <v>29998.500000000004</v>
      </c>
      <c r="K12" s="31">
        <v>29283.200000000001</v>
      </c>
      <c r="L12" s="31">
        <v>28692.45</v>
      </c>
      <c r="M12" s="31">
        <v>2.5430000000000001E-2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565.75</v>
      </c>
      <c r="D13" s="38">
        <v>565.2833333333333</v>
      </c>
      <c r="E13" s="38">
        <v>560.61666666666656</v>
      </c>
      <c r="F13" s="38">
        <v>555.48333333333323</v>
      </c>
      <c r="G13" s="38">
        <v>550.81666666666649</v>
      </c>
      <c r="H13" s="38">
        <v>570.41666666666663</v>
      </c>
      <c r="I13" s="38">
        <v>575.08333333333337</v>
      </c>
      <c r="J13" s="38">
        <v>580.2166666666667</v>
      </c>
      <c r="K13" s="31">
        <v>569.95000000000005</v>
      </c>
      <c r="L13" s="31">
        <v>560.15</v>
      </c>
      <c r="M13" s="31">
        <v>1.09582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458.15</v>
      </c>
      <c r="D14" s="38">
        <v>459.15000000000003</v>
      </c>
      <c r="E14" s="38">
        <v>453.95000000000005</v>
      </c>
      <c r="F14" s="38">
        <v>449.75</v>
      </c>
      <c r="G14" s="38">
        <v>444.55</v>
      </c>
      <c r="H14" s="38">
        <v>463.35000000000008</v>
      </c>
      <c r="I14" s="38">
        <v>468.55</v>
      </c>
      <c r="J14" s="38">
        <v>472.75000000000011</v>
      </c>
      <c r="K14" s="31">
        <v>464.35</v>
      </c>
      <c r="L14" s="31">
        <v>454.95</v>
      </c>
      <c r="M14" s="31">
        <v>7.6626399999999997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1571.4</v>
      </c>
      <c r="D15" s="38">
        <v>1571.6666666666667</v>
      </c>
      <c r="E15" s="38">
        <v>1558.4833333333336</v>
      </c>
      <c r="F15" s="38">
        <v>1545.5666666666668</v>
      </c>
      <c r="G15" s="38">
        <v>1532.3833333333337</v>
      </c>
      <c r="H15" s="38">
        <v>1584.5833333333335</v>
      </c>
      <c r="I15" s="38">
        <v>1597.7666666666664</v>
      </c>
      <c r="J15" s="38">
        <v>1610.6833333333334</v>
      </c>
      <c r="K15" s="31">
        <v>1584.85</v>
      </c>
      <c r="L15" s="31">
        <v>1558.75</v>
      </c>
      <c r="M15" s="31">
        <v>1.2361899999999999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4313.7</v>
      </c>
      <c r="D16" s="38">
        <v>4310.3833333333323</v>
      </c>
      <c r="E16" s="38">
        <v>4278.866666666665</v>
      </c>
      <c r="F16" s="38">
        <v>4244.0333333333328</v>
      </c>
      <c r="G16" s="38">
        <v>4212.5166666666655</v>
      </c>
      <c r="H16" s="38">
        <v>4345.2166666666644</v>
      </c>
      <c r="I16" s="38">
        <v>4376.7333333333327</v>
      </c>
      <c r="J16" s="38">
        <v>4411.5666666666639</v>
      </c>
      <c r="K16" s="31">
        <v>4341.8999999999996</v>
      </c>
      <c r="L16" s="31">
        <v>4275.55</v>
      </c>
      <c r="M16" s="31">
        <v>1.83884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23658.75</v>
      </c>
      <c r="D17" s="38">
        <v>23727.566666666666</v>
      </c>
      <c r="E17" s="38">
        <v>23561.183333333331</v>
      </c>
      <c r="F17" s="38">
        <v>23463.616666666665</v>
      </c>
      <c r="G17" s="38">
        <v>23297.23333333333</v>
      </c>
      <c r="H17" s="38">
        <v>23825.133333333331</v>
      </c>
      <c r="I17" s="38">
        <v>23991.516666666663</v>
      </c>
      <c r="J17" s="38">
        <v>24089.083333333332</v>
      </c>
      <c r="K17" s="31">
        <v>23893.95</v>
      </c>
      <c r="L17" s="31">
        <v>23630</v>
      </c>
      <c r="M17" s="31">
        <v>5.8450000000000002E-2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1900.85</v>
      </c>
      <c r="D18" s="38">
        <v>1896.9166666666667</v>
      </c>
      <c r="E18" s="38">
        <v>1884.9333333333334</v>
      </c>
      <c r="F18" s="38">
        <v>1869.0166666666667</v>
      </c>
      <c r="G18" s="38">
        <v>1857.0333333333333</v>
      </c>
      <c r="H18" s="38">
        <v>1912.8333333333335</v>
      </c>
      <c r="I18" s="38">
        <v>1924.8166666666666</v>
      </c>
      <c r="J18" s="38">
        <v>1940.7333333333336</v>
      </c>
      <c r="K18" s="31">
        <v>1908.9</v>
      </c>
      <c r="L18" s="31">
        <v>1881</v>
      </c>
      <c r="M18" s="31">
        <v>2.34693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2479.6999999999998</v>
      </c>
      <c r="D19" s="38">
        <v>2469.65</v>
      </c>
      <c r="E19" s="38">
        <v>2452.1000000000004</v>
      </c>
      <c r="F19" s="38">
        <v>2424.5000000000005</v>
      </c>
      <c r="G19" s="38">
        <v>2406.9500000000007</v>
      </c>
      <c r="H19" s="38">
        <v>2497.25</v>
      </c>
      <c r="I19" s="38">
        <v>2514.8000000000002</v>
      </c>
      <c r="J19" s="38">
        <v>2542.3999999999996</v>
      </c>
      <c r="K19" s="31">
        <v>2487.1999999999998</v>
      </c>
      <c r="L19" s="31">
        <v>2442.0500000000002</v>
      </c>
      <c r="M19" s="31">
        <v>77.694519999999997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933.5</v>
      </c>
      <c r="D20" s="38">
        <v>941.05000000000007</v>
      </c>
      <c r="E20" s="38">
        <v>922.45000000000016</v>
      </c>
      <c r="F20" s="38">
        <v>911.40000000000009</v>
      </c>
      <c r="G20" s="38">
        <v>892.80000000000018</v>
      </c>
      <c r="H20" s="38">
        <v>952.10000000000014</v>
      </c>
      <c r="I20" s="38">
        <v>970.7</v>
      </c>
      <c r="J20" s="38">
        <v>981.75000000000011</v>
      </c>
      <c r="K20" s="31">
        <v>959.65</v>
      </c>
      <c r="L20" s="31">
        <v>930</v>
      </c>
      <c r="M20" s="31">
        <v>12.039440000000001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809.65</v>
      </c>
      <c r="D21" s="38">
        <v>800.0333333333333</v>
      </c>
      <c r="E21" s="38">
        <v>786.46666666666658</v>
      </c>
      <c r="F21" s="38">
        <v>763.2833333333333</v>
      </c>
      <c r="G21" s="38">
        <v>749.71666666666658</v>
      </c>
      <c r="H21" s="38">
        <v>823.21666666666658</v>
      </c>
      <c r="I21" s="38">
        <v>836.78333333333319</v>
      </c>
      <c r="J21" s="38">
        <v>859.96666666666658</v>
      </c>
      <c r="K21" s="31">
        <v>813.6</v>
      </c>
      <c r="L21" s="31">
        <v>776.85</v>
      </c>
      <c r="M21" s="31">
        <v>140.11644000000001</v>
      </c>
      <c r="N21" s="1"/>
      <c r="O21" s="1"/>
    </row>
    <row r="22" spans="1:15" ht="12" customHeight="1">
      <c r="A22" s="33">
        <v>12</v>
      </c>
      <c r="B22" s="58" t="s">
        <v>857</v>
      </c>
      <c r="C22" s="31">
        <v>286.55</v>
      </c>
      <c r="D22" s="38">
        <v>285.68333333333334</v>
      </c>
      <c r="E22" s="38">
        <v>282.86666666666667</v>
      </c>
      <c r="F22" s="38">
        <v>279.18333333333334</v>
      </c>
      <c r="G22" s="38">
        <v>276.36666666666667</v>
      </c>
      <c r="H22" s="38">
        <v>289.36666666666667</v>
      </c>
      <c r="I22" s="38">
        <v>292.18333333333339</v>
      </c>
      <c r="J22" s="38">
        <v>295.86666666666667</v>
      </c>
      <c r="K22" s="31">
        <v>288.5</v>
      </c>
      <c r="L22" s="31">
        <v>282</v>
      </c>
      <c r="M22" s="31">
        <v>181.59548000000001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633.70000000000005</v>
      </c>
      <c r="D23" s="38">
        <v>635.5333333333333</v>
      </c>
      <c r="E23" s="38">
        <v>631.16666666666663</v>
      </c>
      <c r="F23" s="38">
        <v>628.63333333333333</v>
      </c>
      <c r="G23" s="38">
        <v>624.26666666666665</v>
      </c>
      <c r="H23" s="38">
        <v>638.06666666666661</v>
      </c>
      <c r="I23" s="38">
        <v>642.43333333333339</v>
      </c>
      <c r="J23" s="38">
        <v>644.96666666666658</v>
      </c>
      <c r="K23" s="31">
        <v>639.9</v>
      </c>
      <c r="L23" s="31">
        <v>633</v>
      </c>
      <c r="M23" s="31">
        <v>3.62303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822.2</v>
      </c>
      <c r="D24" s="38">
        <v>825.88333333333333</v>
      </c>
      <c r="E24" s="38">
        <v>815.31666666666661</v>
      </c>
      <c r="F24" s="38">
        <v>808.43333333333328</v>
      </c>
      <c r="G24" s="38">
        <v>797.86666666666656</v>
      </c>
      <c r="H24" s="38">
        <v>832.76666666666665</v>
      </c>
      <c r="I24" s="38">
        <v>843.33333333333348</v>
      </c>
      <c r="J24" s="38">
        <v>850.2166666666667</v>
      </c>
      <c r="K24" s="31">
        <v>836.45</v>
      </c>
      <c r="L24" s="31">
        <v>819</v>
      </c>
      <c r="M24" s="31">
        <v>39.586620000000003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368.1</v>
      </c>
      <c r="D25" s="38">
        <v>369.59999999999997</v>
      </c>
      <c r="E25" s="38">
        <v>365.29999999999995</v>
      </c>
      <c r="F25" s="38">
        <v>362.5</v>
      </c>
      <c r="G25" s="38">
        <v>358.2</v>
      </c>
      <c r="H25" s="38">
        <v>372.39999999999992</v>
      </c>
      <c r="I25" s="38">
        <v>376.7</v>
      </c>
      <c r="J25" s="38">
        <v>379.49999999999989</v>
      </c>
      <c r="K25" s="31">
        <v>373.9</v>
      </c>
      <c r="L25" s="31">
        <v>366.8</v>
      </c>
      <c r="M25" s="31">
        <v>12.641579999999999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180.7</v>
      </c>
      <c r="D26" s="38">
        <v>181.25</v>
      </c>
      <c r="E26" s="38">
        <v>179.55</v>
      </c>
      <c r="F26" s="38">
        <v>178.4</v>
      </c>
      <c r="G26" s="38">
        <v>176.70000000000002</v>
      </c>
      <c r="H26" s="38">
        <v>182.4</v>
      </c>
      <c r="I26" s="38">
        <v>184.1</v>
      </c>
      <c r="J26" s="38">
        <v>185.25</v>
      </c>
      <c r="K26" s="31">
        <v>182.95</v>
      </c>
      <c r="L26" s="31">
        <v>180.1</v>
      </c>
      <c r="M26" s="31">
        <v>13.421189999999999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214.1</v>
      </c>
      <c r="D27" s="38">
        <v>213.16666666666666</v>
      </c>
      <c r="E27" s="38">
        <v>210.93333333333331</v>
      </c>
      <c r="F27" s="38">
        <v>207.76666666666665</v>
      </c>
      <c r="G27" s="38">
        <v>205.5333333333333</v>
      </c>
      <c r="H27" s="38">
        <v>216.33333333333331</v>
      </c>
      <c r="I27" s="38">
        <v>218.56666666666666</v>
      </c>
      <c r="J27" s="38">
        <v>221.73333333333332</v>
      </c>
      <c r="K27" s="31">
        <v>215.4</v>
      </c>
      <c r="L27" s="31">
        <v>210</v>
      </c>
      <c r="M27" s="31">
        <v>15.61754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352.85</v>
      </c>
      <c r="D28" s="38">
        <v>357.38333333333338</v>
      </c>
      <c r="E28" s="38">
        <v>346.96666666666675</v>
      </c>
      <c r="F28" s="38">
        <v>341.08333333333337</v>
      </c>
      <c r="G28" s="38">
        <v>330.66666666666674</v>
      </c>
      <c r="H28" s="38">
        <v>363.26666666666677</v>
      </c>
      <c r="I28" s="38">
        <v>373.68333333333339</v>
      </c>
      <c r="J28" s="38">
        <v>379.56666666666678</v>
      </c>
      <c r="K28" s="31">
        <v>367.8</v>
      </c>
      <c r="L28" s="31">
        <v>351.5</v>
      </c>
      <c r="M28" s="31">
        <v>2.6243400000000001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1040.55</v>
      </c>
      <c r="D29" s="38">
        <v>1048.0999999999999</v>
      </c>
      <c r="E29" s="38">
        <v>1025.7999999999997</v>
      </c>
      <c r="F29" s="38">
        <v>1011.0499999999997</v>
      </c>
      <c r="G29" s="38">
        <v>988.74999999999955</v>
      </c>
      <c r="H29" s="38">
        <v>1062.8499999999999</v>
      </c>
      <c r="I29" s="38">
        <v>1085.1500000000001</v>
      </c>
      <c r="J29" s="38">
        <v>1099.9000000000001</v>
      </c>
      <c r="K29" s="31">
        <v>1070.4000000000001</v>
      </c>
      <c r="L29" s="31">
        <v>1033.3499999999999</v>
      </c>
      <c r="M29" s="31">
        <v>0.72292999999999996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1079.95</v>
      </c>
      <c r="D30" s="38">
        <v>1087.95</v>
      </c>
      <c r="E30" s="38">
        <v>1069</v>
      </c>
      <c r="F30" s="38">
        <v>1058.05</v>
      </c>
      <c r="G30" s="38">
        <v>1039.0999999999999</v>
      </c>
      <c r="H30" s="38">
        <v>1098.9000000000001</v>
      </c>
      <c r="I30" s="38">
        <v>1117.8500000000004</v>
      </c>
      <c r="J30" s="38">
        <v>1128.8000000000002</v>
      </c>
      <c r="K30" s="31">
        <v>1106.9000000000001</v>
      </c>
      <c r="L30" s="31">
        <v>1077</v>
      </c>
      <c r="M30" s="31">
        <v>1.73404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3534.45</v>
      </c>
      <c r="D31" s="38">
        <v>3555.3833333333332</v>
      </c>
      <c r="E31" s="38">
        <v>3489.0666666666666</v>
      </c>
      <c r="F31" s="38">
        <v>3443.6833333333334</v>
      </c>
      <c r="G31" s="38">
        <v>3377.3666666666668</v>
      </c>
      <c r="H31" s="38">
        <v>3600.7666666666664</v>
      </c>
      <c r="I31" s="38">
        <v>3667.083333333333</v>
      </c>
      <c r="J31" s="38">
        <v>3712.4666666666662</v>
      </c>
      <c r="K31" s="31">
        <v>3621.7</v>
      </c>
      <c r="L31" s="31">
        <v>3510</v>
      </c>
      <c r="M31" s="31">
        <v>0.26962000000000003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1781.55</v>
      </c>
      <c r="D32" s="38">
        <v>1783.3666666666668</v>
      </c>
      <c r="E32" s="38">
        <v>1761.7333333333336</v>
      </c>
      <c r="F32" s="38">
        <v>1741.9166666666667</v>
      </c>
      <c r="G32" s="38">
        <v>1720.2833333333335</v>
      </c>
      <c r="H32" s="38">
        <v>1803.1833333333336</v>
      </c>
      <c r="I32" s="38">
        <v>1824.8166666666668</v>
      </c>
      <c r="J32" s="38">
        <v>1844.6333333333337</v>
      </c>
      <c r="K32" s="31">
        <v>1805</v>
      </c>
      <c r="L32" s="31">
        <v>1763.55</v>
      </c>
      <c r="M32" s="31">
        <v>0.95716999999999997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746.8</v>
      </c>
      <c r="D33" s="38">
        <v>755.48333333333323</v>
      </c>
      <c r="E33" s="38">
        <v>725.96666666666647</v>
      </c>
      <c r="F33" s="38">
        <v>705.13333333333321</v>
      </c>
      <c r="G33" s="38">
        <v>675.61666666666645</v>
      </c>
      <c r="H33" s="38">
        <v>776.31666666666649</v>
      </c>
      <c r="I33" s="38">
        <v>805.83333333333314</v>
      </c>
      <c r="J33" s="38">
        <v>826.66666666666652</v>
      </c>
      <c r="K33" s="31">
        <v>785</v>
      </c>
      <c r="L33" s="31">
        <v>734.65</v>
      </c>
      <c r="M33" s="31">
        <v>3.4595899999999999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3789.65</v>
      </c>
      <c r="D34" s="38">
        <v>3791.2999999999997</v>
      </c>
      <c r="E34" s="38">
        <v>3766.6999999999994</v>
      </c>
      <c r="F34" s="38">
        <v>3743.7499999999995</v>
      </c>
      <c r="G34" s="38">
        <v>3719.1499999999992</v>
      </c>
      <c r="H34" s="38">
        <v>3814.2499999999995</v>
      </c>
      <c r="I34" s="38">
        <v>3838.85</v>
      </c>
      <c r="J34" s="38">
        <v>3861.7999999999997</v>
      </c>
      <c r="K34" s="31">
        <v>3815.9</v>
      </c>
      <c r="L34" s="31">
        <v>3768.35</v>
      </c>
      <c r="M34" s="31">
        <v>0.29621999999999998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2314.15</v>
      </c>
      <c r="D35" s="38">
        <v>2326.9833333333336</v>
      </c>
      <c r="E35" s="38">
        <v>2292.166666666667</v>
      </c>
      <c r="F35" s="38">
        <v>2270.1833333333334</v>
      </c>
      <c r="G35" s="38">
        <v>2235.3666666666668</v>
      </c>
      <c r="H35" s="38">
        <v>2348.9666666666672</v>
      </c>
      <c r="I35" s="38">
        <v>2383.7833333333338</v>
      </c>
      <c r="J35" s="38">
        <v>2405.7666666666673</v>
      </c>
      <c r="K35" s="31">
        <v>2361.8000000000002</v>
      </c>
      <c r="L35" s="31">
        <v>2305</v>
      </c>
      <c r="M35" s="31">
        <v>0.22731000000000001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622.29999999999995</v>
      </c>
      <c r="D36" s="38">
        <v>622.0333333333333</v>
      </c>
      <c r="E36" s="38">
        <v>617.26666666666665</v>
      </c>
      <c r="F36" s="38">
        <v>612.23333333333335</v>
      </c>
      <c r="G36" s="38">
        <v>607.4666666666667</v>
      </c>
      <c r="H36" s="38">
        <v>627.06666666666661</v>
      </c>
      <c r="I36" s="38">
        <v>631.83333333333326</v>
      </c>
      <c r="J36" s="38">
        <v>636.86666666666656</v>
      </c>
      <c r="K36" s="31">
        <v>626.79999999999995</v>
      </c>
      <c r="L36" s="31">
        <v>617</v>
      </c>
      <c r="M36" s="31">
        <v>6.98956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2837.2</v>
      </c>
      <c r="D37" s="38">
        <v>2767.85</v>
      </c>
      <c r="E37" s="38">
        <v>2656.8999999999996</v>
      </c>
      <c r="F37" s="38">
        <v>2476.6</v>
      </c>
      <c r="G37" s="38">
        <v>2365.6499999999996</v>
      </c>
      <c r="H37" s="38">
        <v>2948.1499999999996</v>
      </c>
      <c r="I37" s="38">
        <v>3059.0999999999995</v>
      </c>
      <c r="J37" s="38">
        <v>3239.3999999999996</v>
      </c>
      <c r="K37" s="31">
        <v>2878.8</v>
      </c>
      <c r="L37" s="31">
        <v>2587.5500000000002</v>
      </c>
      <c r="M37" s="31">
        <v>12.38991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446</v>
      </c>
      <c r="D38" s="38">
        <v>442.2166666666667</v>
      </c>
      <c r="E38" s="38">
        <v>437.43333333333339</v>
      </c>
      <c r="F38" s="38">
        <v>428.86666666666667</v>
      </c>
      <c r="G38" s="38">
        <v>424.08333333333337</v>
      </c>
      <c r="H38" s="38">
        <v>450.78333333333342</v>
      </c>
      <c r="I38" s="38">
        <v>455.56666666666672</v>
      </c>
      <c r="J38" s="38">
        <v>464.13333333333344</v>
      </c>
      <c r="K38" s="31">
        <v>447</v>
      </c>
      <c r="L38" s="31">
        <v>433.65</v>
      </c>
      <c r="M38" s="31">
        <v>21.30151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1779.8</v>
      </c>
      <c r="D39" s="38">
        <v>1781.4833333333333</v>
      </c>
      <c r="E39" s="38">
        <v>1761.0166666666667</v>
      </c>
      <c r="F39" s="38">
        <v>1742.2333333333333</v>
      </c>
      <c r="G39" s="38">
        <v>1721.7666666666667</v>
      </c>
      <c r="H39" s="38">
        <v>1800.2666666666667</v>
      </c>
      <c r="I39" s="38">
        <v>1820.7333333333333</v>
      </c>
      <c r="J39" s="38">
        <v>1839.5166666666667</v>
      </c>
      <c r="K39" s="31">
        <v>1801.95</v>
      </c>
      <c r="L39" s="31">
        <v>1762.7</v>
      </c>
      <c r="M39" s="31">
        <v>3.0608499999999998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941.95</v>
      </c>
      <c r="D40" s="38">
        <v>942.95000000000016</v>
      </c>
      <c r="E40" s="38">
        <v>939.70000000000027</v>
      </c>
      <c r="F40" s="38">
        <v>937.45000000000016</v>
      </c>
      <c r="G40" s="38">
        <v>934.20000000000027</v>
      </c>
      <c r="H40" s="38">
        <v>945.20000000000027</v>
      </c>
      <c r="I40" s="38">
        <v>948.45</v>
      </c>
      <c r="J40" s="38">
        <v>950.70000000000027</v>
      </c>
      <c r="K40" s="31">
        <v>946.2</v>
      </c>
      <c r="L40" s="31">
        <v>940.7</v>
      </c>
      <c r="M40" s="31">
        <v>3.3455300000000001</v>
      </c>
      <c r="N40" s="1"/>
      <c r="O40" s="1"/>
    </row>
    <row r="41" spans="1:15" ht="12.75" customHeight="1">
      <c r="A41" s="33">
        <v>31</v>
      </c>
      <c r="B41" s="58" t="s">
        <v>859</v>
      </c>
      <c r="C41" s="31">
        <v>4715.8999999999996</v>
      </c>
      <c r="D41" s="38">
        <v>4621.583333333333</v>
      </c>
      <c r="E41" s="38">
        <v>4404.3166666666657</v>
      </c>
      <c r="F41" s="38">
        <v>4092.7333333333327</v>
      </c>
      <c r="G41" s="38">
        <v>3875.4666666666653</v>
      </c>
      <c r="H41" s="38">
        <v>4933.1666666666661</v>
      </c>
      <c r="I41" s="38">
        <v>5150.4333333333343</v>
      </c>
      <c r="J41" s="38">
        <v>5462.0166666666664</v>
      </c>
      <c r="K41" s="31">
        <v>4838.8500000000004</v>
      </c>
      <c r="L41" s="31">
        <v>4310</v>
      </c>
      <c r="M41" s="31">
        <v>3.62154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1559.1</v>
      </c>
      <c r="D42" s="38">
        <v>1577.8166666666666</v>
      </c>
      <c r="E42" s="38">
        <v>1535.5833333333333</v>
      </c>
      <c r="F42" s="38">
        <v>1512.0666666666666</v>
      </c>
      <c r="G42" s="38">
        <v>1469.8333333333333</v>
      </c>
      <c r="H42" s="38">
        <v>1601.3333333333333</v>
      </c>
      <c r="I42" s="38">
        <v>1643.5666666666668</v>
      </c>
      <c r="J42" s="38">
        <v>1667.0833333333333</v>
      </c>
      <c r="K42" s="31">
        <v>1620.05</v>
      </c>
      <c r="L42" s="31">
        <v>1554.3</v>
      </c>
      <c r="M42" s="31">
        <v>9.2224699999999995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4892.75</v>
      </c>
      <c r="D43" s="38">
        <v>4908.4333333333334</v>
      </c>
      <c r="E43" s="38">
        <v>4856.8666666666668</v>
      </c>
      <c r="F43" s="38">
        <v>4820.9833333333336</v>
      </c>
      <c r="G43" s="38">
        <v>4769.416666666667</v>
      </c>
      <c r="H43" s="38">
        <v>4944.3166666666666</v>
      </c>
      <c r="I43" s="38">
        <v>4995.8833333333341</v>
      </c>
      <c r="J43" s="38">
        <v>5031.7666666666664</v>
      </c>
      <c r="K43" s="31">
        <v>4960</v>
      </c>
      <c r="L43" s="31">
        <v>4872.55</v>
      </c>
      <c r="M43" s="31">
        <v>3.75779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391.7</v>
      </c>
      <c r="D44" s="38">
        <v>393.34999999999997</v>
      </c>
      <c r="E44" s="38">
        <v>387.79999999999995</v>
      </c>
      <c r="F44" s="38">
        <v>383.9</v>
      </c>
      <c r="G44" s="38">
        <v>378.34999999999997</v>
      </c>
      <c r="H44" s="38">
        <v>397.24999999999994</v>
      </c>
      <c r="I44" s="38">
        <v>402.8</v>
      </c>
      <c r="J44" s="38">
        <v>406.69999999999993</v>
      </c>
      <c r="K44" s="31">
        <v>398.9</v>
      </c>
      <c r="L44" s="31">
        <v>389.45</v>
      </c>
      <c r="M44" s="31">
        <v>17.667809999999999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277.10000000000002</v>
      </c>
      <c r="D45" s="38">
        <v>275.48333333333335</v>
      </c>
      <c r="E45" s="38">
        <v>273.06666666666672</v>
      </c>
      <c r="F45" s="38">
        <v>269.03333333333336</v>
      </c>
      <c r="G45" s="38">
        <v>266.61666666666673</v>
      </c>
      <c r="H45" s="38">
        <v>279.51666666666671</v>
      </c>
      <c r="I45" s="38">
        <v>281.93333333333334</v>
      </c>
      <c r="J45" s="38">
        <v>285.9666666666667</v>
      </c>
      <c r="K45" s="31">
        <v>277.89999999999998</v>
      </c>
      <c r="L45" s="31">
        <v>271.45</v>
      </c>
      <c r="M45" s="31">
        <v>4.6742299999999997</v>
      </c>
      <c r="N45" s="1"/>
      <c r="O45" s="1"/>
    </row>
    <row r="46" spans="1:15" ht="12.75" customHeight="1">
      <c r="A46" s="33">
        <v>36</v>
      </c>
      <c r="B46" s="58" t="s">
        <v>858</v>
      </c>
      <c r="C46" s="31">
        <v>563.29999999999995</v>
      </c>
      <c r="D46" s="38">
        <v>558.76666666666665</v>
      </c>
      <c r="E46" s="38">
        <v>550.23333333333335</v>
      </c>
      <c r="F46" s="38">
        <v>537.16666666666674</v>
      </c>
      <c r="G46" s="38">
        <v>528.63333333333344</v>
      </c>
      <c r="H46" s="38">
        <v>571.83333333333326</v>
      </c>
      <c r="I46" s="38">
        <v>580.36666666666656</v>
      </c>
      <c r="J46" s="38">
        <v>593.43333333333317</v>
      </c>
      <c r="K46" s="31">
        <v>567.29999999999995</v>
      </c>
      <c r="L46" s="31">
        <v>545.70000000000005</v>
      </c>
      <c r="M46" s="31">
        <v>6.6286699999999996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503.25</v>
      </c>
      <c r="D47" s="38">
        <v>503.73333333333335</v>
      </c>
      <c r="E47" s="38">
        <v>500.51666666666671</v>
      </c>
      <c r="F47" s="38">
        <v>497.78333333333336</v>
      </c>
      <c r="G47" s="38">
        <v>494.56666666666672</v>
      </c>
      <c r="H47" s="38">
        <v>506.4666666666667</v>
      </c>
      <c r="I47" s="38">
        <v>509.68333333333339</v>
      </c>
      <c r="J47" s="38">
        <v>512.41666666666674</v>
      </c>
      <c r="K47" s="31">
        <v>506.95</v>
      </c>
      <c r="L47" s="31">
        <v>501</v>
      </c>
      <c r="M47" s="31">
        <v>0.49423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188.9</v>
      </c>
      <c r="D48" s="38">
        <v>189.06666666666669</v>
      </c>
      <c r="E48" s="38">
        <v>187.23333333333338</v>
      </c>
      <c r="F48" s="38">
        <v>185.56666666666669</v>
      </c>
      <c r="G48" s="38">
        <v>183.73333333333338</v>
      </c>
      <c r="H48" s="38">
        <v>190.73333333333338</v>
      </c>
      <c r="I48" s="38">
        <v>192.56666666666669</v>
      </c>
      <c r="J48" s="38">
        <v>194.23333333333338</v>
      </c>
      <c r="K48" s="31">
        <v>190.9</v>
      </c>
      <c r="L48" s="31">
        <v>187.4</v>
      </c>
      <c r="M48" s="31">
        <v>131.47908000000001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3183.25</v>
      </c>
      <c r="D49" s="38">
        <v>3189.75</v>
      </c>
      <c r="E49" s="38">
        <v>3155.5</v>
      </c>
      <c r="F49" s="38">
        <v>3127.75</v>
      </c>
      <c r="G49" s="38">
        <v>3093.5</v>
      </c>
      <c r="H49" s="38">
        <v>3217.5</v>
      </c>
      <c r="I49" s="38">
        <v>3251.75</v>
      </c>
      <c r="J49" s="38">
        <v>3279.5</v>
      </c>
      <c r="K49" s="31">
        <v>3224</v>
      </c>
      <c r="L49" s="31">
        <v>3162</v>
      </c>
      <c r="M49" s="31">
        <v>8.7339199999999995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304.45</v>
      </c>
      <c r="D50" s="38">
        <v>306.98333333333335</v>
      </c>
      <c r="E50" s="38">
        <v>300.16666666666669</v>
      </c>
      <c r="F50" s="38">
        <v>295.88333333333333</v>
      </c>
      <c r="G50" s="38">
        <v>289.06666666666666</v>
      </c>
      <c r="H50" s="38">
        <v>311.26666666666671</v>
      </c>
      <c r="I50" s="38">
        <v>318.08333333333331</v>
      </c>
      <c r="J50" s="38">
        <v>322.36666666666673</v>
      </c>
      <c r="K50" s="31">
        <v>313.8</v>
      </c>
      <c r="L50" s="31">
        <v>302.7</v>
      </c>
      <c r="M50" s="31">
        <v>1.6933100000000001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1991.7</v>
      </c>
      <c r="D51" s="38">
        <v>2006.0833333333333</v>
      </c>
      <c r="E51" s="38">
        <v>1957.1666666666665</v>
      </c>
      <c r="F51" s="38">
        <v>1922.6333333333332</v>
      </c>
      <c r="G51" s="38">
        <v>1873.7166666666665</v>
      </c>
      <c r="H51" s="38">
        <v>2040.6166666666666</v>
      </c>
      <c r="I51" s="38">
        <v>2089.5333333333328</v>
      </c>
      <c r="J51" s="38">
        <v>2124.0666666666666</v>
      </c>
      <c r="K51" s="31">
        <v>2055</v>
      </c>
      <c r="L51" s="31">
        <v>1971.55</v>
      </c>
      <c r="M51" s="31">
        <v>10.348789999999999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6766.15</v>
      </c>
      <c r="D52" s="38">
        <v>6812.666666666667</v>
      </c>
      <c r="E52" s="38">
        <v>6705.4833333333336</v>
      </c>
      <c r="F52" s="38">
        <v>6644.8166666666666</v>
      </c>
      <c r="G52" s="38">
        <v>6537.6333333333332</v>
      </c>
      <c r="H52" s="38">
        <v>6873.3333333333339</v>
      </c>
      <c r="I52" s="38">
        <v>6980.5166666666664</v>
      </c>
      <c r="J52" s="38">
        <v>7041.1833333333343</v>
      </c>
      <c r="K52" s="31">
        <v>6919.85</v>
      </c>
      <c r="L52" s="31">
        <v>6752</v>
      </c>
      <c r="M52" s="31">
        <v>0.29935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698.4</v>
      </c>
      <c r="D53" s="38">
        <v>700.80000000000007</v>
      </c>
      <c r="E53" s="38">
        <v>694.20000000000016</v>
      </c>
      <c r="F53" s="38">
        <v>690.00000000000011</v>
      </c>
      <c r="G53" s="38">
        <v>683.4000000000002</v>
      </c>
      <c r="H53" s="38">
        <v>705.00000000000011</v>
      </c>
      <c r="I53" s="38">
        <v>711.6</v>
      </c>
      <c r="J53" s="38">
        <v>715.80000000000007</v>
      </c>
      <c r="K53" s="31">
        <v>707.4</v>
      </c>
      <c r="L53" s="31">
        <v>696.6</v>
      </c>
      <c r="M53" s="31">
        <v>18.144259999999999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866.5</v>
      </c>
      <c r="D54" s="38">
        <v>871.15</v>
      </c>
      <c r="E54" s="38">
        <v>859.44999999999993</v>
      </c>
      <c r="F54" s="38">
        <v>852.4</v>
      </c>
      <c r="G54" s="38">
        <v>840.69999999999993</v>
      </c>
      <c r="H54" s="38">
        <v>878.19999999999993</v>
      </c>
      <c r="I54" s="38">
        <v>889.9</v>
      </c>
      <c r="J54" s="38">
        <v>896.94999999999993</v>
      </c>
      <c r="K54" s="31">
        <v>882.85</v>
      </c>
      <c r="L54" s="31">
        <v>864.1</v>
      </c>
      <c r="M54" s="31">
        <v>13.92089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407.05</v>
      </c>
      <c r="D55" s="38">
        <v>405.98333333333335</v>
      </c>
      <c r="E55" s="38">
        <v>402.11666666666667</v>
      </c>
      <c r="F55" s="38">
        <v>397.18333333333334</v>
      </c>
      <c r="G55" s="38">
        <v>393.31666666666666</v>
      </c>
      <c r="H55" s="38">
        <v>410.91666666666669</v>
      </c>
      <c r="I55" s="38">
        <v>414.78333333333336</v>
      </c>
      <c r="J55" s="38">
        <v>419.7166666666667</v>
      </c>
      <c r="K55" s="31">
        <v>409.85</v>
      </c>
      <c r="L55" s="31">
        <v>401.05</v>
      </c>
      <c r="M55" s="31">
        <v>1.5516799999999999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3507.65</v>
      </c>
      <c r="D56" s="38">
        <v>3519.8833333333332</v>
      </c>
      <c r="E56" s="38">
        <v>3487.7666666666664</v>
      </c>
      <c r="F56" s="38">
        <v>3467.8833333333332</v>
      </c>
      <c r="G56" s="38">
        <v>3435.7666666666664</v>
      </c>
      <c r="H56" s="38">
        <v>3539.7666666666664</v>
      </c>
      <c r="I56" s="38">
        <v>3571.8833333333332</v>
      </c>
      <c r="J56" s="38">
        <v>3591.7666666666664</v>
      </c>
      <c r="K56" s="31">
        <v>3552</v>
      </c>
      <c r="L56" s="31">
        <v>3500</v>
      </c>
      <c r="M56" s="31">
        <v>8.0581300000000002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936.55</v>
      </c>
      <c r="D57" s="38">
        <v>937.06666666666661</v>
      </c>
      <c r="E57" s="38">
        <v>931.13333333333321</v>
      </c>
      <c r="F57" s="38">
        <v>925.71666666666658</v>
      </c>
      <c r="G57" s="38">
        <v>919.78333333333319</v>
      </c>
      <c r="H57" s="38">
        <v>942.48333333333323</v>
      </c>
      <c r="I57" s="38">
        <v>948.41666666666663</v>
      </c>
      <c r="J57" s="38">
        <v>953.83333333333326</v>
      </c>
      <c r="K57" s="31">
        <v>943</v>
      </c>
      <c r="L57" s="31">
        <v>931.65</v>
      </c>
      <c r="M57" s="31">
        <v>93.36994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4657.8500000000004</v>
      </c>
      <c r="D58" s="38">
        <v>4634.1166666666659</v>
      </c>
      <c r="E58" s="38">
        <v>4599.7833333333319</v>
      </c>
      <c r="F58" s="38">
        <v>4541.7166666666662</v>
      </c>
      <c r="G58" s="38">
        <v>4507.3833333333323</v>
      </c>
      <c r="H58" s="38">
        <v>4692.1833333333316</v>
      </c>
      <c r="I58" s="38">
        <v>4726.5166666666655</v>
      </c>
      <c r="J58" s="38">
        <v>4784.5833333333312</v>
      </c>
      <c r="K58" s="31">
        <v>4668.45</v>
      </c>
      <c r="L58" s="31">
        <v>4576.05</v>
      </c>
      <c r="M58" s="31">
        <v>3.1118399999999999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6923.25</v>
      </c>
      <c r="D59" s="38">
        <v>6948.75</v>
      </c>
      <c r="E59" s="38">
        <v>6877.5</v>
      </c>
      <c r="F59" s="38">
        <v>6831.75</v>
      </c>
      <c r="G59" s="38">
        <v>6760.5</v>
      </c>
      <c r="H59" s="38">
        <v>6994.5</v>
      </c>
      <c r="I59" s="38">
        <v>7065.75</v>
      </c>
      <c r="J59" s="38">
        <v>7111.5</v>
      </c>
      <c r="K59" s="31">
        <v>7020</v>
      </c>
      <c r="L59" s="31">
        <v>6903</v>
      </c>
      <c r="M59" s="31">
        <v>7.1011800000000003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1476.85</v>
      </c>
      <c r="D60" s="38">
        <v>1474.0833333333333</v>
      </c>
      <c r="E60" s="38">
        <v>1468.1666666666665</v>
      </c>
      <c r="F60" s="38">
        <v>1459.4833333333333</v>
      </c>
      <c r="G60" s="38">
        <v>1453.5666666666666</v>
      </c>
      <c r="H60" s="38">
        <v>1482.7666666666664</v>
      </c>
      <c r="I60" s="38">
        <v>1488.6833333333329</v>
      </c>
      <c r="J60" s="38">
        <v>1497.3666666666663</v>
      </c>
      <c r="K60" s="31">
        <v>1480</v>
      </c>
      <c r="L60" s="31">
        <v>1465.4</v>
      </c>
      <c r="M60" s="31">
        <v>10.48714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7147</v>
      </c>
      <c r="D61" s="38">
        <v>7223.25</v>
      </c>
      <c r="E61" s="38">
        <v>7023.75</v>
      </c>
      <c r="F61" s="38">
        <v>6900.5</v>
      </c>
      <c r="G61" s="38">
        <v>6701</v>
      </c>
      <c r="H61" s="38">
        <v>7346.5</v>
      </c>
      <c r="I61" s="38">
        <v>7546</v>
      </c>
      <c r="J61" s="38">
        <v>7669.25</v>
      </c>
      <c r="K61" s="31">
        <v>7422.75</v>
      </c>
      <c r="L61" s="31">
        <v>7100</v>
      </c>
      <c r="M61" s="31">
        <v>0.44949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2038.55</v>
      </c>
      <c r="D62" s="38">
        <v>2055.5</v>
      </c>
      <c r="E62" s="38">
        <v>2011.5</v>
      </c>
      <c r="F62" s="38">
        <v>1984.45</v>
      </c>
      <c r="G62" s="38">
        <v>1940.45</v>
      </c>
      <c r="H62" s="38">
        <v>2082.5500000000002</v>
      </c>
      <c r="I62" s="38">
        <v>2126.5500000000002</v>
      </c>
      <c r="J62" s="38">
        <v>2153.6</v>
      </c>
      <c r="K62" s="31">
        <v>2099.5</v>
      </c>
      <c r="L62" s="31">
        <v>2028.45</v>
      </c>
      <c r="M62" s="31">
        <v>1.6631499999999999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2353.25</v>
      </c>
      <c r="D63" s="38">
        <v>2356.5833333333335</v>
      </c>
      <c r="E63" s="38">
        <v>2339.0666666666671</v>
      </c>
      <c r="F63" s="38">
        <v>2324.8833333333337</v>
      </c>
      <c r="G63" s="38">
        <v>2307.3666666666672</v>
      </c>
      <c r="H63" s="38">
        <v>2370.7666666666669</v>
      </c>
      <c r="I63" s="38">
        <v>2388.2833333333333</v>
      </c>
      <c r="J63" s="38">
        <v>2402.4666666666667</v>
      </c>
      <c r="K63" s="31">
        <v>2374.1</v>
      </c>
      <c r="L63" s="31">
        <v>2342.4</v>
      </c>
      <c r="M63" s="31">
        <v>2.0003899999999999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394.6</v>
      </c>
      <c r="D64" s="38">
        <v>394.05</v>
      </c>
      <c r="E64" s="38">
        <v>392.1</v>
      </c>
      <c r="F64" s="38">
        <v>389.6</v>
      </c>
      <c r="G64" s="38">
        <v>387.65000000000003</v>
      </c>
      <c r="H64" s="38">
        <v>396.55</v>
      </c>
      <c r="I64" s="38">
        <v>398.49999999999994</v>
      </c>
      <c r="J64" s="38">
        <v>401</v>
      </c>
      <c r="K64" s="31">
        <v>396</v>
      </c>
      <c r="L64" s="31">
        <v>391.55</v>
      </c>
      <c r="M64" s="31">
        <v>8.58432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229.55</v>
      </c>
      <c r="D65" s="38">
        <v>228.1</v>
      </c>
      <c r="E65" s="38">
        <v>224.95</v>
      </c>
      <c r="F65" s="38">
        <v>220.35</v>
      </c>
      <c r="G65" s="38">
        <v>217.2</v>
      </c>
      <c r="H65" s="38">
        <v>232.7</v>
      </c>
      <c r="I65" s="38">
        <v>235.85000000000002</v>
      </c>
      <c r="J65" s="38">
        <v>240.45</v>
      </c>
      <c r="K65" s="31">
        <v>231.25</v>
      </c>
      <c r="L65" s="31">
        <v>223.5</v>
      </c>
      <c r="M65" s="31">
        <v>86.640460000000004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189.9</v>
      </c>
      <c r="D66" s="38">
        <v>188.85</v>
      </c>
      <c r="E66" s="38">
        <v>187.04999999999998</v>
      </c>
      <c r="F66" s="38">
        <v>184.2</v>
      </c>
      <c r="G66" s="38">
        <v>182.39999999999998</v>
      </c>
      <c r="H66" s="38">
        <v>191.7</v>
      </c>
      <c r="I66" s="38">
        <v>193.5</v>
      </c>
      <c r="J66" s="38">
        <v>196.35</v>
      </c>
      <c r="K66" s="31">
        <v>190.65</v>
      </c>
      <c r="L66" s="31">
        <v>186</v>
      </c>
      <c r="M66" s="31">
        <v>188.43898999999999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89.35</v>
      </c>
      <c r="D67" s="38">
        <v>89.766666666666666</v>
      </c>
      <c r="E67" s="38">
        <v>88.583333333333329</v>
      </c>
      <c r="F67" s="38">
        <v>87.816666666666663</v>
      </c>
      <c r="G67" s="38">
        <v>86.633333333333326</v>
      </c>
      <c r="H67" s="38">
        <v>90.533333333333331</v>
      </c>
      <c r="I67" s="38">
        <v>91.716666666666669</v>
      </c>
      <c r="J67" s="38">
        <v>92.483333333333334</v>
      </c>
      <c r="K67" s="31">
        <v>90.95</v>
      </c>
      <c r="L67" s="31">
        <v>89</v>
      </c>
      <c r="M67" s="31">
        <v>137.24576999999999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38.65</v>
      </c>
      <c r="D68" s="38">
        <v>38.633333333333333</v>
      </c>
      <c r="E68" s="38">
        <v>38.066666666666663</v>
      </c>
      <c r="F68" s="38">
        <v>37.483333333333327</v>
      </c>
      <c r="G68" s="38">
        <v>36.916666666666657</v>
      </c>
      <c r="H68" s="38">
        <v>39.216666666666669</v>
      </c>
      <c r="I68" s="38">
        <v>39.783333333333346</v>
      </c>
      <c r="J68" s="38">
        <v>40.366666666666674</v>
      </c>
      <c r="K68" s="31">
        <v>39.200000000000003</v>
      </c>
      <c r="L68" s="31">
        <v>38.049999999999997</v>
      </c>
      <c r="M68" s="31">
        <v>419.82875999999999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2501.65</v>
      </c>
      <c r="D69" s="38">
        <v>2503.7000000000003</v>
      </c>
      <c r="E69" s="38">
        <v>2487.9500000000007</v>
      </c>
      <c r="F69" s="38">
        <v>2474.2500000000005</v>
      </c>
      <c r="G69" s="38">
        <v>2458.5000000000009</v>
      </c>
      <c r="H69" s="38">
        <v>2517.4000000000005</v>
      </c>
      <c r="I69" s="38">
        <v>2533.1499999999996</v>
      </c>
      <c r="J69" s="38">
        <v>2546.8500000000004</v>
      </c>
      <c r="K69" s="31">
        <v>2519.4499999999998</v>
      </c>
      <c r="L69" s="31">
        <v>2490</v>
      </c>
      <c r="M69" s="31">
        <v>5.7779999999999998E-2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1733.55</v>
      </c>
      <c r="D70" s="38">
        <v>1712.6000000000001</v>
      </c>
      <c r="E70" s="38">
        <v>1657.2000000000003</v>
      </c>
      <c r="F70" s="38">
        <v>1580.8500000000001</v>
      </c>
      <c r="G70" s="38">
        <v>1525.4500000000003</v>
      </c>
      <c r="H70" s="38">
        <v>1788.9500000000003</v>
      </c>
      <c r="I70" s="38">
        <v>1844.3500000000004</v>
      </c>
      <c r="J70" s="38">
        <v>1920.7000000000003</v>
      </c>
      <c r="K70" s="31">
        <v>1768</v>
      </c>
      <c r="L70" s="31">
        <v>1636.25</v>
      </c>
      <c r="M70" s="31">
        <v>29.181750000000001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4818.3500000000004</v>
      </c>
      <c r="D71" s="38">
        <v>4810.4333333333334</v>
      </c>
      <c r="E71" s="38">
        <v>4776.2666666666664</v>
      </c>
      <c r="F71" s="38">
        <v>4734.1833333333334</v>
      </c>
      <c r="G71" s="38">
        <v>4700.0166666666664</v>
      </c>
      <c r="H71" s="38">
        <v>4852.5166666666664</v>
      </c>
      <c r="I71" s="38">
        <v>4886.6833333333325</v>
      </c>
      <c r="J71" s="38">
        <v>4928.7666666666664</v>
      </c>
      <c r="K71" s="31">
        <v>4844.6000000000004</v>
      </c>
      <c r="L71" s="31">
        <v>4768.3500000000004</v>
      </c>
      <c r="M71" s="31">
        <v>0.17269999999999999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2041.55</v>
      </c>
      <c r="D72" s="38">
        <v>2010.3833333333332</v>
      </c>
      <c r="E72" s="38">
        <v>1957.0666666666666</v>
      </c>
      <c r="F72" s="38">
        <v>1872.5833333333335</v>
      </c>
      <c r="G72" s="38">
        <v>1819.2666666666669</v>
      </c>
      <c r="H72" s="38">
        <v>2094.8666666666663</v>
      </c>
      <c r="I72" s="38">
        <v>2148.1833333333329</v>
      </c>
      <c r="J72" s="38">
        <v>2232.6666666666661</v>
      </c>
      <c r="K72" s="31">
        <v>2063.6999999999998</v>
      </c>
      <c r="L72" s="31">
        <v>1925.9</v>
      </c>
      <c r="M72" s="31">
        <v>9.6610800000000001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705.05</v>
      </c>
      <c r="D73" s="38">
        <v>702.05000000000007</v>
      </c>
      <c r="E73" s="38">
        <v>697.10000000000014</v>
      </c>
      <c r="F73" s="38">
        <v>689.15000000000009</v>
      </c>
      <c r="G73" s="38">
        <v>684.20000000000016</v>
      </c>
      <c r="H73" s="38">
        <v>710.00000000000011</v>
      </c>
      <c r="I73" s="38">
        <v>714.95000000000016</v>
      </c>
      <c r="J73" s="38">
        <v>722.90000000000009</v>
      </c>
      <c r="K73" s="31">
        <v>707</v>
      </c>
      <c r="L73" s="31">
        <v>694.1</v>
      </c>
      <c r="M73" s="31">
        <v>6.1976899999999997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1133.55</v>
      </c>
      <c r="D74" s="38">
        <v>1136.8833333333334</v>
      </c>
      <c r="E74" s="38">
        <v>1120.7666666666669</v>
      </c>
      <c r="F74" s="38">
        <v>1107.9833333333333</v>
      </c>
      <c r="G74" s="38">
        <v>1091.8666666666668</v>
      </c>
      <c r="H74" s="38">
        <v>1149.666666666667</v>
      </c>
      <c r="I74" s="38">
        <v>1165.7833333333333</v>
      </c>
      <c r="J74" s="38">
        <v>1178.5666666666671</v>
      </c>
      <c r="K74" s="31">
        <v>1153</v>
      </c>
      <c r="L74" s="31">
        <v>1124.0999999999999</v>
      </c>
      <c r="M74" s="31">
        <v>2.4767299999999999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128.69999999999999</v>
      </c>
      <c r="D75" s="38">
        <v>129.51666666666665</v>
      </c>
      <c r="E75" s="38">
        <v>127.43333333333331</v>
      </c>
      <c r="F75" s="38">
        <v>126.16666666666666</v>
      </c>
      <c r="G75" s="38">
        <v>124.08333333333331</v>
      </c>
      <c r="H75" s="38">
        <v>130.7833333333333</v>
      </c>
      <c r="I75" s="38">
        <v>132.86666666666667</v>
      </c>
      <c r="J75" s="38">
        <v>134.1333333333333</v>
      </c>
      <c r="K75" s="31">
        <v>131.6</v>
      </c>
      <c r="L75" s="31">
        <v>128.25</v>
      </c>
      <c r="M75" s="31">
        <v>71.621179999999995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956.2</v>
      </c>
      <c r="D76" s="38">
        <v>960.46666666666658</v>
      </c>
      <c r="E76" s="38">
        <v>948.53333333333319</v>
      </c>
      <c r="F76" s="38">
        <v>940.86666666666656</v>
      </c>
      <c r="G76" s="38">
        <v>928.93333333333317</v>
      </c>
      <c r="H76" s="38">
        <v>968.13333333333321</v>
      </c>
      <c r="I76" s="38">
        <v>980.06666666666661</v>
      </c>
      <c r="J76" s="38">
        <v>987.73333333333323</v>
      </c>
      <c r="K76" s="31">
        <v>972.4</v>
      </c>
      <c r="L76" s="31">
        <v>952.8</v>
      </c>
      <c r="M76" s="31">
        <v>8.7543500000000005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99.9</v>
      </c>
      <c r="D77" s="38">
        <v>100.41666666666667</v>
      </c>
      <c r="E77" s="38">
        <v>99.083333333333343</v>
      </c>
      <c r="F77" s="38">
        <v>98.266666666666666</v>
      </c>
      <c r="G77" s="38">
        <v>96.933333333333337</v>
      </c>
      <c r="H77" s="38">
        <v>101.23333333333335</v>
      </c>
      <c r="I77" s="38">
        <v>102.56666666666669</v>
      </c>
      <c r="J77" s="38">
        <v>103.38333333333335</v>
      </c>
      <c r="K77" s="31">
        <v>101.75</v>
      </c>
      <c r="L77" s="31">
        <v>99.6</v>
      </c>
      <c r="M77" s="31">
        <v>110.91212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356.95</v>
      </c>
      <c r="D78" s="38">
        <v>357.2</v>
      </c>
      <c r="E78" s="38">
        <v>354.09999999999997</v>
      </c>
      <c r="F78" s="38">
        <v>351.25</v>
      </c>
      <c r="G78" s="38">
        <v>348.15</v>
      </c>
      <c r="H78" s="38">
        <v>360.04999999999995</v>
      </c>
      <c r="I78" s="38">
        <v>363.15</v>
      </c>
      <c r="J78" s="38">
        <v>365.99999999999994</v>
      </c>
      <c r="K78" s="31">
        <v>360.3</v>
      </c>
      <c r="L78" s="31">
        <v>354.35</v>
      </c>
      <c r="M78" s="31">
        <v>23.89303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856.7</v>
      </c>
      <c r="D79" s="38">
        <v>855.51666666666677</v>
      </c>
      <c r="E79" s="38">
        <v>851.18333333333351</v>
      </c>
      <c r="F79" s="38">
        <v>845.66666666666674</v>
      </c>
      <c r="G79" s="38">
        <v>841.33333333333348</v>
      </c>
      <c r="H79" s="38">
        <v>861.03333333333353</v>
      </c>
      <c r="I79" s="38">
        <v>865.36666666666679</v>
      </c>
      <c r="J79" s="38">
        <v>870.88333333333355</v>
      </c>
      <c r="K79" s="31">
        <v>859.85</v>
      </c>
      <c r="L79" s="31">
        <v>850</v>
      </c>
      <c r="M79" s="31">
        <v>30.130189999999999</v>
      </c>
      <c r="N79" s="1"/>
      <c r="O79" s="1"/>
    </row>
    <row r="80" spans="1:15" ht="12.75" customHeight="1">
      <c r="A80" s="33">
        <v>70</v>
      </c>
      <c r="B80" s="58" t="s">
        <v>860</v>
      </c>
      <c r="C80" s="31">
        <v>476.25</v>
      </c>
      <c r="D80" s="38">
        <v>477.8</v>
      </c>
      <c r="E80" s="38">
        <v>472.6</v>
      </c>
      <c r="F80" s="38">
        <v>468.95</v>
      </c>
      <c r="G80" s="38">
        <v>463.75</v>
      </c>
      <c r="H80" s="38">
        <v>481.45000000000005</v>
      </c>
      <c r="I80" s="38">
        <v>486.65</v>
      </c>
      <c r="J80" s="38">
        <v>490.30000000000007</v>
      </c>
      <c r="K80" s="31">
        <v>483</v>
      </c>
      <c r="L80" s="31">
        <v>474.15</v>
      </c>
      <c r="M80" s="31">
        <v>1.7266999999999999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255.85</v>
      </c>
      <c r="D81" s="38">
        <v>256.31666666666666</v>
      </c>
      <c r="E81" s="38">
        <v>254.63333333333333</v>
      </c>
      <c r="F81" s="38">
        <v>253.41666666666666</v>
      </c>
      <c r="G81" s="38">
        <v>251.73333333333332</v>
      </c>
      <c r="H81" s="38">
        <v>257.5333333333333</v>
      </c>
      <c r="I81" s="38">
        <v>259.21666666666658</v>
      </c>
      <c r="J81" s="38">
        <v>260.43333333333334</v>
      </c>
      <c r="K81" s="31">
        <v>258</v>
      </c>
      <c r="L81" s="31">
        <v>255.1</v>
      </c>
      <c r="M81" s="31">
        <v>19.82358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1089.75</v>
      </c>
      <c r="D82" s="38">
        <v>1091.8500000000001</v>
      </c>
      <c r="E82" s="38">
        <v>1079.7000000000003</v>
      </c>
      <c r="F82" s="38">
        <v>1069.6500000000001</v>
      </c>
      <c r="G82" s="38">
        <v>1057.5000000000002</v>
      </c>
      <c r="H82" s="38">
        <v>1101.9000000000003</v>
      </c>
      <c r="I82" s="38">
        <v>1114.0500000000004</v>
      </c>
      <c r="J82" s="38">
        <v>1124.1000000000004</v>
      </c>
      <c r="K82" s="31">
        <v>1104</v>
      </c>
      <c r="L82" s="31">
        <v>1081.8</v>
      </c>
      <c r="M82" s="31">
        <v>0.82306999999999997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470.1</v>
      </c>
      <c r="D83" s="38">
        <v>464.7</v>
      </c>
      <c r="E83" s="38">
        <v>457.4</v>
      </c>
      <c r="F83" s="38">
        <v>444.7</v>
      </c>
      <c r="G83" s="38">
        <v>437.4</v>
      </c>
      <c r="H83" s="38">
        <v>477.4</v>
      </c>
      <c r="I83" s="38">
        <v>484.70000000000005</v>
      </c>
      <c r="J83" s="38">
        <v>497.4</v>
      </c>
      <c r="K83" s="31">
        <v>472</v>
      </c>
      <c r="L83" s="31">
        <v>452</v>
      </c>
      <c r="M83" s="31">
        <v>59.421239999999997</v>
      </c>
      <c r="N83" s="1"/>
      <c r="O83" s="1"/>
    </row>
    <row r="84" spans="1:15" ht="12.75" customHeight="1">
      <c r="A84" s="33">
        <v>74</v>
      </c>
      <c r="B84" s="58" t="s">
        <v>861</v>
      </c>
      <c r="C84" s="31">
        <v>254.5</v>
      </c>
      <c r="D84" s="38">
        <v>251.71666666666667</v>
      </c>
      <c r="E84" s="38">
        <v>247.68333333333334</v>
      </c>
      <c r="F84" s="38">
        <v>240.86666666666667</v>
      </c>
      <c r="G84" s="38">
        <v>236.83333333333334</v>
      </c>
      <c r="H84" s="38">
        <v>258.5333333333333</v>
      </c>
      <c r="I84" s="38">
        <v>262.56666666666672</v>
      </c>
      <c r="J84" s="38">
        <v>269.38333333333333</v>
      </c>
      <c r="K84" s="31">
        <v>255.75</v>
      </c>
      <c r="L84" s="31">
        <v>244.9</v>
      </c>
      <c r="M84" s="31">
        <v>38.910870000000003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6375.1</v>
      </c>
      <c r="D85" s="38">
        <v>6388.0333333333328</v>
      </c>
      <c r="E85" s="38">
        <v>6287.0666666666657</v>
      </c>
      <c r="F85" s="38">
        <v>6199.0333333333328</v>
      </c>
      <c r="G85" s="38">
        <v>6098.0666666666657</v>
      </c>
      <c r="H85" s="38">
        <v>6476.0666666666657</v>
      </c>
      <c r="I85" s="38">
        <v>6577.0333333333328</v>
      </c>
      <c r="J85" s="38">
        <v>6665.0666666666657</v>
      </c>
      <c r="K85" s="31">
        <v>6489</v>
      </c>
      <c r="L85" s="31">
        <v>6300</v>
      </c>
      <c r="M85" s="31">
        <v>0.34382000000000001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744.35</v>
      </c>
      <c r="D86" s="38">
        <v>743.93333333333339</v>
      </c>
      <c r="E86" s="38">
        <v>737.96666666666681</v>
      </c>
      <c r="F86" s="38">
        <v>731.58333333333337</v>
      </c>
      <c r="G86" s="38">
        <v>725.61666666666679</v>
      </c>
      <c r="H86" s="38">
        <v>750.31666666666683</v>
      </c>
      <c r="I86" s="38">
        <v>756.28333333333353</v>
      </c>
      <c r="J86" s="38">
        <v>762.66666666666686</v>
      </c>
      <c r="K86" s="31">
        <v>749.9</v>
      </c>
      <c r="L86" s="31">
        <v>737.55</v>
      </c>
      <c r="M86" s="31">
        <v>0.73340000000000005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1013.55</v>
      </c>
      <c r="D87" s="38">
        <v>1011.3499999999999</v>
      </c>
      <c r="E87" s="38">
        <v>998.79999999999984</v>
      </c>
      <c r="F87" s="38">
        <v>984.05</v>
      </c>
      <c r="G87" s="38">
        <v>971.49999999999989</v>
      </c>
      <c r="H87" s="38">
        <v>1026.0999999999999</v>
      </c>
      <c r="I87" s="38">
        <v>1038.6500000000001</v>
      </c>
      <c r="J87" s="38">
        <v>1053.3999999999996</v>
      </c>
      <c r="K87" s="31">
        <v>1023.9</v>
      </c>
      <c r="L87" s="31">
        <v>996.6</v>
      </c>
      <c r="M87" s="31">
        <v>0.76929000000000003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460.2</v>
      </c>
      <c r="D88" s="38">
        <v>462.7833333333333</v>
      </c>
      <c r="E88" s="38">
        <v>456.26666666666659</v>
      </c>
      <c r="F88" s="38">
        <v>452.33333333333331</v>
      </c>
      <c r="G88" s="38">
        <v>445.81666666666661</v>
      </c>
      <c r="H88" s="38">
        <v>466.71666666666658</v>
      </c>
      <c r="I88" s="38">
        <v>473.23333333333323</v>
      </c>
      <c r="J88" s="38">
        <v>477.16666666666657</v>
      </c>
      <c r="K88" s="31">
        <v>469.3</v>
      </c>
      <c r="L88" s="31">
        <v>458.85</v>
      </c>
      <c r="M88" s="31">
        <v>1.1445700000000001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18210.150000000001</v>
      </c>
      <c r="D89" s="38">
        <v>18229.100000000002</v>
      </c>
      <c r="E89" s="38">
        <v>18143.300000000003</v>
      </c>
      <c r="F89" s="38">
        <v>18076.45</v>
      </c>
      <c r="G89" s="38">
        <v>17990.650000000001</v>
      </c>
      <c r="H89" s="38">
        <v>18295.950000000004</v>
      </c>
      <c r="I89" s="38">
        <v>18381.75</v>
      </c>
      <c r="J89" s="38">
        <v>18448.600000000006</v>
      </c>
      <c r="K89" s="31">
        <v>18314.900000000001</v>
      </c>
      <c r="L89" s="31">
        <v>18162.25</v>
      </c>
      <c r="M89" s="31">
        <v>0.19189999999999999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584.20000000000005</v>
      </c>
      <c r="D90" s="38">
        <v>580.7833333333333</v>
      </c>
      <c r="E90" s="38">
        <v>573.41666666666663</v>
      </c>
      <c r="F90" s="38">
        <v>562.63333333333333</v>
      </c>
      <c r="G90" s="38">
        <v>555.26666666666665</v>
      </c>
      <c r="H90" s="38">
        <v>591.56666666666661</v>
      </c>
      <c r="I90" s="38">
        <v>598.93333333333339</v>
      </c>
      <c r="J90" s="38">
        <v>609.71666666666658</v>
      </c>
      <c r="K90" s="31">
        <v>588.15</v>
      </c>
      <c r="L90" s="31">
        <v>570</v>
      </c>
      <c r="M90" s="31">
        <v>1.6051800000000001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26.45</v>
      </c>
      <c r="D91" s="38">
        <v>26.25</v>
      </c>
      <c r="E91" s="38">
        <v>26</v>
      </c>
      <c r="F91" s="38">
        <v>25.55</v>
      </c>
      <c r="G91" s="38">
        <v>25.3</v>
      </c>
      <c r="H91" s="38">
        <v>26.7</v>
      </c>
      <c r="I91" s="38">
        <v>26.95</v>
      </c>
      <c r="J91" s="38">
        <v>27.4</v>
      </c>
      <c r="K91" s="31">
        <v>26.5</v>
      </c>
      <c r="L91" s="31">
        <v>25.8</v>
      </c>
      <c r="M91" s="31">
        <v>422.47507999999999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4501.6000000000004</v>
      </c>
      <c r="D92" s="38">
        <v>4499.6333333333341</v>
      </c>
      <c r="E92" s="38">
        <v>4474.2666666666682</v>
      </c>
      <c r="F92" s="38">
        <v>4446.9333333333343</v>
      </c>
      <c r="G92" s="38">
        <v>4421.5666666666684</v>
      </c>
      <c r="H92" s="38">
        <v>4526.9666666666681</v>
      </c>
      <c r="I92" s="38">
        <v>4552.3333333333348</v>
      </c>
      <c r="J92" s="38">
        <v>4579.6666666666679</v>
      </c>
      <c r="K92" s="31">
        <v>4525</v>
      </c>
      <c r="L92" s="31">
        <v>4472.3</v>
      </c>
      <c r="M92" s="31">
        <v>3.9400200000000001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861.45</v>
      </c>
      <c r="D93" s="38">
        <v>858.43333333333339</v>
      </c>
      <c r="E93" s="38">
        <v>842.86666666666679</v>
      </c>
      <c r="F93" s="38">
        <v>824.28333333333342</v>
      </c>
      <c r="G93" s="38">
        <v>808.71666666666681</v>
      </c>
      <c r="H93" s="38">
        <v>877.01666666666677</v>
      </c>
      <c r="I93" s="38">
        <v>892.58333333333337</v>
      </c>
      <c r="J93" s="38">
        <v>911.16666666666674</v>
      </c>
      <c r="K93" s="31">
        <v>874</v>
      </c>
      <c r="L93" s="31">
        <v>839.85</v>
      </c>
      <c r="M93" s="31">
        <v>13.331810000000001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1658.15</v>
      </c>
      <c r="D94" s="38">
        <v>1658.2</v>
      </c>
      <c r="E94" s="38">
        <v>1644.1000000000001</v>
      </c>
      <c r="F94" s="38">
        <v>1630.0500000000002</v>
      </c>
      <c r="G94" s="38">
        <v>1615.9500000000003</v>
      </c>
      <c r="H94" s="38">
        <v>1672.25</v>
      </c>
      <c r="I94" s="38">
        <v>1686.35</v>
      </c>
      <c r="J94" s="38">
        <v>1700.3999999999999</v>
      </c>
      <c r="K94" s="31">
        <v>1672.3</v>
      </c>
      <c r="L94" s="31">
        <v>1644.15</v>
      </c>
      <c r="M94" s="31">
        <v>0.96296999999999999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293.60000000000002</v>
      </c>
      <c r="D95" s="38">
        <v>294.76666666666665</v>
      </c>
      <c r="E95" s="38">
        <v>291.33333333333331</v>
      </c>
      <c r="F95" s="38">
        <v>289.06666666666666</v>
      </c>
      <c r="G95" s="38">
        <v>285.63333333333333</v>
      </c>
      <c r="H95" s="38">
        <v>297.0333333333333</v>
      </c>
      <c r="I95" s="38">
        <v>300.4666666666667</v>
      </c>
      <c r="J95" s="38">
        <v>302.73333333333329</v>
      </c>
      <c r="K95" s="31">
        <v>298.2</v>
      </c>
      <c r="L95" s="31">
        <v>292.5</v>
      </c>
      <c r="M95" s="31">
        <v>9.0971299999999999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735.35</v>
      </c>
      <c r="D96" s="38">
        <v>738.45000000000016</v>
      </c>
      <c r="E96" s="38">
        <v>728.95000000000027</v>
      </c>
      <c r="F96" s="38">
        <v>722.55000000000007</v>
      </c>
      <c r="G96" s="38">
        <v>713.05000000000018</v>
      </c>
      <c r="H96" s="38">
        <v>744.85000000000036</v>
      </c>
      <c r="I96" s="38">
        <v>754.35000000000014</v>
      </c>
      <c r="J96" s="38">
        <v>760.75000000000045</v>
      </c>
      <c r="K96" s="31">
        <v>747.95</v>
      </c>
      <c r="L96" s="31">
        <v>732.05</v>
      </c>
      <c r="M96" s="31">
        <v>7.9635400000000001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329.85</v>
      </c>
      <c r="D97" s="38">
        <v>329.88333333333333</v>
      </c>
      <c r="E97" s="38">
        <v>326.56666666666666</v>
      </c>
      <c r="F97" s="38">
        <v>323.28333333333336</v>
      </c>
      <c r="G97" s="38">
        <v>319.9666666666667</v>
      </c>
      <c r="H97" s="38">
        <v>333.16666666666663</v>
      </c>
      <c r="I97" s="38">
        <v>336.48333333333323</v>
      </c>
      <c r="J97" s="38">
        <v>339.76666666666659</v>
      </c>
      <c r="K97" s="31">
        <v>333.2</v>
      </c>
      <c r="L97" s="31">
        <v>326.60000000000002</v>
      </c>
      <c r="M97" s="31">
        <v>66.245779999999996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765.75</v>
      </c>
      <c r="D98" s="38">
        <v>772.43333333333339</v>
      </c>
      <c r="E98" s="38">
        <v>754.66666666666674</v>
      </c>
      <c r="F98" s="38">
        <v>743.58333333333337</v>
      </c>
      <c r="G98" s="38">
        <v>725.81666666666672</v>
      </c>
      <c r="H98" s="38">
        <v>783.51666666666677</v>
      </c>
      <c r="I98" s="38">
        <v>801.28333333333342</v>
      </c>
      <c r="J98" s="38">
        <v>812.36666666666679</v>
      </c>
      <c r="K98" s="31">
        <v>790.2</v>
      </c>
      <c r="L98" s="31">
        <v>761.35</v>
      </c>
      <c r="M98" s="31">
        <v>0.99833000000000005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1063.9000000000001</v>
      </c>
      <c r="D99" s="38">
        <v>1073.3999999999999</v>
      </c>
      <c r="E99" s="38">
        <v>1044.9499999999998</v>
      </c>
      <c r="F99" s="38">
        <v>1026</v>
      </c>
      <c r="G99" s="38">
        <v>997.55</v>
      </c>
      <c r="H99" s="38">
        <v>1092.3499999999997</v>
      </c>
      <c r="I99" s="38">
        <v>1120.8</v>
      </c>
      <c r="J99" s="38">
        <v>1139.7499999999995</v>
      </c>
      <c r="K99" s="31">
        <v>1101.8499999999999</v>
      </c>
      <c r="L99" s="31">
        <v>1054.45</v>
      </c>
      <c r="M99" s="31">
        <v>5.6725199999999996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144.1</v>
      </c>
      <c r="D100" s="38">
        <v>145.43333333333331</v>
      </c>
      <c r="E100" s="38">
        <v>142.26666666666662</v>
      </c>
      <c r="F100" s="38">
        <v>140.43333333333331</v>
      </c>
      <c r="G100" s="38">
        <v>137.26666666666662</v>
      </c>
      <c r="H100" s="38">
        <v>147.26666666666662</v>
      </c>
      <c r="I100" s="38">
        <v>150.43333333333331</v>
      </c>
      <c r="J100" s="38">
        <v>152.26666666666662</v>
      </c>
      <c r="K100" s="31">
        <v>148.6</v>
      </c>
      <c r="L100" s="31">
        <v>143.6</v>
      </c>
      <c r="M100" s="31">
        <v>14.17121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615.65</v>
      </c>
      <c r="D101" s="38">
        <v>612.2833333333333</v>
      </c>
      <c r="E101" s="38">
        <v>607.36666666666656</v>
      </c>
      <c r="F101" s="38">
        <v>599.08333333333326</v>
      </c>
      <c r="G101" s="38">
        <v>594.16666666666652</v>
      </c>
      <c r="H101" s="38">
        <v>620.56666666666661</v>
      </c>
      <c r="I101" s="38">
        <v>625.48333333333335</v>
      </c>
      <c r="J101" s="38">
        <v>633.76666666666665</v>
      </c>
      <c r="K101" s="31">
        <v>617.20000000000005</v>
      </c>
      <c r="L101" s="31">
        <v>604</v>
      </c>
      <c r="M101" s="31">
        <v>0.90793999999999997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2347.4499999999998</v>
      </c>
      <c r="D102" s="38">
        <v>2355.2666666666664</v>
      </c>
      <c r="E102" s="38">
        <v>2322.333333333333</v>
      </c>
      <c r="F102" s="38">
        <v>2297.2166666666667</v>
      </c>
      <c r="G102" s="38">
        <v>2264.2833333333333</v>
      </c>
      <c r="H102" s="38">
        <v>2380.3833333333328</v>
      </c>
      <c r="I102" s="38">
        <v>2413.3166666666662</v>
      </c>
      <c r="J102" s="38">
        <v>2438.4333333333325</v>
      </c>
      <c r="K102" s="31">
        <v>2388.1999999999998</v>
      </c>
      <c r="L102" s="31">
        <v>2330.15</v>
      </c>
      <c r="M102" s="31">
        <v>0.95730999999999999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34.549999999999997</v>
      </c>
      <c r="D103" s="38">
        <v>34.81666666666667</v>
      </c>
      <c r="E103" s="38">
        <v>33.933333333333337</v>
      </c>
      <c r="F103" s="38">
        <v>33.31666666666667</v>
      </c>
      <c r="G103" s="38">
        <v>32.433333333333337</v>
      </c>
      <c r="H103" s="38">
        <v>35.433333333333337</v>
      </c>
      <c r="I103" s="38">
        <v>36.316666666666677</v>
      </c>
      <c r="J103" s="38">
        <v>36.933333333333337</v>
      </c>
      <c r="K103" s="31">
        <v>35.700000000000003</v>
      </c>
      <c r="L103" s="31">
        <v>34.200000000000003</v>
      </c>
      <c r="M103" s="31">
        <v>273.55914999999999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1158.8</v>
      </c>
      <c r="D104" s="38">
        <v>1161.8833333333332</v>
      </c>
      <c r="E104" s="38">
        <v>1146.9166666666665</v>
      </c>
      <c r="F104" s="38">
        <v>1135.0333333333333</v>
      </c>
      <c r="G104" s="38">
        <v>1120.0666666666666</v>
      </c>
      <c r="H104" s="38">
        <v>1173.7666666666664</v>
      </c>
      <c r="I104" s="38">
        <v>1188.7333333333331</v>
      </c>
      <c r="J104" s="38">
        <v>1200.6166666666663</v>
      </c>
      <c r="K104" s="31">
        <v>1176.8499999999999</v>
      </c>
      <c r="L104" s="31">
        <v>1150</v>
      </c>
      <c r="M104" s="31">
        <v>3.1361400000000001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616.79999999999995</v>
      </c>
      <c r="D105" s="38">
        <v>616</v>
      </c>
      <c r="E105" s="38">
        <v>611</v>
      </c>
      <c r="F105" s="38">
        <v>605.20000000000005</v>
      </c>
      <c r="G105" s="38">
        <v>600.20000000000005</v>
      </c>
      <c r="H105" s="38">
        <v>621.79999999999995</v>
      </c>
      <c r="I105" s="38">
        <v>626.79999999999995</v>
      </c>
      <c r="J105" s="38">
        <v>632.59999999999991</v>
      </c>
      <c r="K105" s="31">
        <v>621</v>
      </c>
      <c r="L105" s="31">
        <v>610.20000000000005</v>
      </c>
      <c r="M105" s="31">
        <v>0.50446999999999997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1018.6</v>
      </c>
      <c r="D106" s="38">
        <v>1018.0500000000001</v>
      </c>
      <c r="E106" s="38">
        <v>1002.5500000000002</v>
      </c>
      <c r="F106" s="38">
        <v>986.50000000000011</v>
      </c>
      <c r="G106" s="38">
        <v>971.00000000000023</v>
      </c>
      <c r="H106" s="38">
        <v>1034.1000000000001</v>
      </c>
      <c r="I106" s="38">
        <v>1049.5999999999999</v>
      </c>
      <c r="J106" s="38">
        <v>1065.6500000000001</v>
      </c>
      <c r="K106" s="31">
        <v>1033.55</v>
      </c>
      <c r="L106" s="31">
        <v>1002</v>
      </c>
      <c r="M106" s="31">
        <v>1.4633700000000001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8285.2000000000007</v>
      </c>
      <c r="D107" s="38">
        <v>8320.0666666666675</v>
      </c>
      <c r="E107" s="38">
        <v>8215.133333333335</v>
      </c>
      <c r="F107" s="38">
        <v>8145.0666666666675</v>
      </c>
      <c r="G107" s="38">
        <v>8040.133333333335</v>
      </c>
      <c r="H107" s="38">
        <v>8390.133333333335</v>
      </c>
      <c r="I107" s="38">
        <v>8495.0666666666657</v>
      </c>
      <c r="J107" s="38">
        <v>8565.133333333335</v>
      </c>
      <c r="K107" s="31">
        <v>8425</v>
      </c>
      <c r="L107" s="31">
        <v>8250</v>
      </c>
      <c r="M107" s="31">
        <v>7.3529999999999998E-2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77.55</v>
      </c>
      <c r="D108" s="38">
        <v>77.95</v>
      </c>
      <c r="E108" s="38">
        <v>76.95</v>
      </c>
      <c r="F108" s="38">
        <v>76.349999999999994</v>
      </c>
      <c r="G108" s="38">
        <v>75.349999999999994</v>
      </c>
      <c r="H108" s="38">
        <v>78.550000000000011</v>
      </c>
      <c r="I108" s="38">
        <v>79.550000000000011</v>
      </c>
      <c r="J108" s="38">
        <v>80.15000000000002</v>
      </c>
      <c r="K108" s="31">
        <v>78.95</v>
      </c>
      <c r="L108" s="31">
        <v>77.349999999999994</v>
      </c>
      <c r="M108" s="31">
        <v>22.398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412.4</v>
      </c>
      <c r="D109" s="38">
        <v>414.61666666666662</v>
      </c>
      <c r="E109" s="38">
        <v>403.73333333333323</v>
      </c>
      <c r="F109" s="38">
        <v>395.06666666666661</v>
      </c>
      <c r="G109" s="38">
        <v>384.18333333333322</v>
      </c>
      <c r="H109" s="38">
        <v>423.28333333333325</v>
      </c>
      <c r="I109" s="38">
        <v>434.16666666666657</v>
      </c>
      <c r="J109" s="38">
        <v>442.83333333333326</v>
      </c>
      <c r="K109" s="31">
        <v>425.5</v>
      </c>
      <c r="L109" s="31">
        <v>405.95</v>
      </c>
      <c r="M109" s="31">
        <v>25.231079999999999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482.2</v>
      </c>
      <c r="D110" s="38">
        <v>483.9666666666667</v>
      </c>
      <c r="E110" s="38">
        <v>477.33333333333337</v>
      </c>
      <c r="F110" s="38">
        <v>472.4666666666667</v>
      </c>
      <c r="G110" s="38">
        <v>465.83333333333337</v>
      </c>
      <c r="H110" s="38">
        <v>488.83333333333337</v>
      </c>
      <c r="I110" s="38">
        <v>495.4666666666667</v>
      </c>
      <c r="J110" s="38">
        <v>500.33333333333337</v>
      </c>
      <c r="K110" s="31">
        <v>490.6</v>
      </c>
      <c r="L110" s="31">
        <v>479.1</v>
      </c>
      <c r="M110" s="31">
        <v>5.2336400000000003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263.7</v>
      </c>
      <c r="D111" s="38">
        <v>260.23333333333335</v>
      </c>
      <c r="E111" s="38">
        <v>255.9666666666667</v>
      </c>
      <c r="F111" s="38">
        <v>248.23333333333335</v>
      </c>
      <c r="G111" s="38">
        <v>243.9666666666667</v>
      </c>
      <c r="H111" s="38">
        <v>267.9666666666667</v>
      </c>
      <c r="I111" s="38">
        <v>272.23333333333335</v>
      </c>
      <c r="J111" s="38">
        <v>279.9666666666667</v>
      </c>
      <c r="K111" s="31">
        <v>264.5</v>
      </c>
      <c r="L111" s="31">
        <v>252.5</v>
      </c>
      <c r="M111" s="31">
        <v>21.728850000000001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443.1</v>
      </c>
      <c r="D112" s="38">
        <v>442.36666666666673</v>
      </c>
      <c r="E112" s="38">
        <v>439.93333333333345</v>
      </c>
      <c r="F112" s="38">
        <v>436.76666666666671</v>
      </c>
      <c r="G112" s="38">
        <v>434.33333333333343</v>
      </c>
      <c r="H112" s="38">
        <v>445.53333333333347</v>
      </c>
      <c r="I112" s="38">
        <v>447.96666666666675</v>
      </c>
      <c r="J112" s="38">
        <v>451.1333333333335</v>
      </c>
      <c r="K112" s="31">
        <v>444.8</v>
      </c>
      <c r="L112" s="31">
        <v>439.2</v>
      </c>
      <c r="M112" s="31">
        <v>0.50527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916.8</v>
      </c>
      <c r="D113" s="38">
        <v>918.75</v>
      </c>
      <c r="E113" s="38">
        <v>904.55</v>
      </c>
      <c r="F113" s="38">
        <v>892.3</v>
      </c>
      <c r="G113" s="38">
        <v>878.09999999999991</v>
      </c>
      <c r="H113" s="38">
        <v>931</v>
      </c>
      <c r="I113" s="38">
        <v>945.2</v>
      </c>
      <c r="J113" s="38">
        <v>957.45</v>
      </c>
      <c r="K113" s="31">
        <v>932.95</v>
      </c>
      <c r="L113" s="31">
        <v>906.5</v>
      </c>
      <c r="M113" s="31">
        <v>0.53041000000000005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1020.8</v>
      </c>
      <c r="D114" s="38">
        <v>1024.0333333333333</v>
      </c>
      <c r="E114" s="38">
        <v>1011.7666666666667</v>
      </c>
      <c r="F114" s="38">
        <v>1002.7333333333333</v>
      </c>
      <c r="G114" s="38">
        <v>990.4666666666667</v>
      </c>
      <c r="H114" s="38">
        <v>1033.0666666666666</v>
      </c>
      <c r="I114" s="38">
        <v>1045.333333333333</v>
      </c>
      <c r="J114" s="38">
        <v>1054.3666666666666</v>
      </c>
      <c r="K114" s="31">
        <v>1036.3</v>
      </c>
      <c r="L114" s="31">
        <v>1015</v>
      </c>
      <c r="M114" s="31">
        <v>8.7566100000000002</v>
      </c>
      <c r="N114" s="1"/>
      <c r="O114" s="1"/>
    </row>
    <row r="115" spans="1:15" ht="12.75" customHeight="1">
      <c r="A115" s="33">
        <v>105</v>
      </c>
      <c r="B115" s="58" t="s">
        <v>856</v>
      </c>
      <c r="C115" s="31">
        <v>480.2</v>
      </c>
      <c r="D115" s="38">
        <v>478.23333333333335</v>
      </c>
      <c r="E115" s="38">
        <v>474.01666666666671</v>
      </c>
      <c r="F115" s="38">
        <v>467.83333333333337</v>
      </c>
      <c r="G115" s="38">
        <v>463.61666666666673</v>
      </c>
      <c r="H115" s="38">
        <v>484.41666666666669</v>
      </c>
      <c r="I115" s="38">
        <v>488.63333333333338</v>
      </c>
      <c r="J115" s="38">
        <v>494.81666666666666</v>
      </c>
      <c r="K115" s="31">
        <v>482.45</v>
      </c>
      <c r="L115" s="31">
        <v>472.05</v>
      </c>
      <c r="M115" s="31">
        <v>4.4702299999999999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1241</v>
      </c>
      <c r="D116" s="38">
        <v>1237.6333333333332</v>
      </c>
      <c r="E116" s="38">
        <v>1229.4166666666665</v>
      </c>
      <c r="F116" s="38">
        <v>1217.8333333333333</v>
      </c>
      <c r="G116" s="38">
        <v>1209.6166666666666</v>
      </c>
      <c r="H116" s="38">
        <v>1249.2166666666665</v>
      </c>
      <c r="I116" s="38">
        <v>1257.4333333333332</v>
      </c>
      <c r="J116" s="38">
        <v>1269.0166666666664</v>
      </c>
      <c r="K116" s="31">
        <v>1245.8499999999999</v>
      </c>
      <c r="L116" s="31">
        <v>1226.05</v>
      </c>
      <c r="M116" s="31">
        <v>18.55386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122.6</v>
      </c>
      <c r="D117" s="38">
        <v>122.86666666666667</v>
      </c>
      <c r="E117" s="38">
        <v>121.88333333333335</v>
      </c>
      <c r="F117" s="38">
        <v>121.16666666666669</v>
      </c>
      <c r="G117" s="38">
        <v>120.18333333333337</v>
      </c>
      <c r="H117" s="38">
        <v>123.58333333333334</v>
      </c>
      <c r="I117" s="38">
        <v>124.56666666666666</v>
      </c>
      <c r="J117" s="38">
        <v>125.28333333333333</v>
      </c>
      <c r="K117" s="31">
        <v>123.85</v>
      </c>
      <c r="L117" s="31">
        <v>122.15</v>
      </c>
      <c r="M117" s="31">
        <v>24.194379999999999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1384.4</v>
      </c>
      <c r="D118" s="38">
        <v>1392.1333333333332</v>
      </c>
      <c r="E118" s="38">
        <v>1374.2666666666664</v>
      </c>
      <c r="F118" s="38">
        <v>1364.1333333333332</v>
      </c>
      <c r="G118" s="38">
        <v>1346.2666666666664</v>
      </c>
      <c r="H118" s="38">
        <v>1402.2666666666664</v>
      </c>
      <c r="I118" s="38">
        <v>1420.1333333333332</v>
      </c>
      <c r="J118" s="38">
        <v>1430.2666666666664</v>
      </c>
      <c r="K118" s="31">
        <v>1410</v>
      </c>
      <c r="L118" s="31">
        <v>1382</v>
      </c>
      <c r="M118" s="31">
        <v>0.95925000000000005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232.3</v>
      </c>
      <c r="D119" s="38">
        <v>232.43333333333337</v>
      </c>
      <c r="E119" s="38">
        <v>230.96666666666673</v>
      </c>
      <c r="F119" s="38">
        <v>229.63333333333335</v>
      </c>
      <c r="G119" s="38">
        <v>228.16666666666671</v>
      </c>
      <c r="H119" s="38">
        <v>233.76666666666674</v>
      </c>
      <c r="I119" s="38">
        <v>235.23333333333338</v>
      </c>
      <c r="J119" s="38">
        <v>236.56666666666675</v>
      </c>
      <c r="K119" s="31">
        <v>233.9</v>
      </c>
      <c r="L119" s="31">
        <v>231.1</v>
      </c>
      <c r="M119" s="31">
        <v>56.021320000000003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875.7</v>
      </c>
      <c r="D120" s="38">
        <v>863.93333333333339</v>
      </c>
      <c r="E120" s="38">
        <v>823.41666666666674</v>
      </c>
      <c r="F120" s="38">
        <v>771.13333333333333</v>
      </c>
      <c r="G120" s="38">
        <v>730.61666666666667</v>
      </c>
      <c r="H120" s="38">
        <v>916.21666666666681</v>
      </c>
      <c r="I120" s="38">
        <v>956.73333333333346</v>
      </c>
      <c r="J120" s="38">
        <v>1009.0166666666669</v>
      </c>
      <c r="K120" s="31">
        <v>904.45</v>
      </c>
      <c r="L120" s="31">
        <v>811.65</v>
      </c>
      <c r="M120" s="31">
        <v>253.96803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5005.2</v>
      </c>
      <c r="D121" s="38">
        <v>5033.05</v>
      </c>
      <c r="E121" s="38">
        <v>4939.1500000000005</v>
      </c>
      <c r="F121" s="38">
        <v>4873.1000000000004</v>
      </c>
      <c r="G121" s="38">
        <v>4779.2000000000007</v>
      </c>
      <c r="H121" s="38">
        <v>5099.1000000000004</v>
      </c>
      <c r="I121" s="38">
        <v>5193</v>
      </c>
      <c r="J121" s="38">
        <v>5259.05</v>
      </c>
      <c r="K121" s="31">
        <v>5126.95</v>
      </c>
      <c r="L121" s="31">
        <v>4967</v>
      </c>
      <c r="M121" s="31">
        <v>7.1334400000000002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2005.8</v>
      </c>
      <c r="D122" s="38">
        <v>2009.7</v>
      </c>
      <c r="E122" s="38">
        <v>1996.25</v>
      </c>
      <c r="F122" s="38">
        <v>1986.7</v>
      </c>
      <c r="G122" s="38">
        <v>1973.25</v>
      </c>
      <c r="H122" s="38">
        <v>2019.25</v>
      </c>
      <c r="I122" s="38">
        <v>2032.7000000000003</v>
      </c>
      <c r="J122" s="38">
        <v>2042.25</v>
      </c>
      <c r="K122" s="31">
        <v>2023.15</v>
      </c>
      <c r="L122" s="31">
        <v>2000.15</v>
      </c>
      <c r="M122" s="31">
        <v>7.9575300000000002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2536.4</v>
      </c>
      <c r="D123" s="38">
        <v>2522.1833333333334</v>
      </c>
      <c r="E123" s="38">
        <v>2504.4666666666667</v>
      </c>
      <c r="F123" s="38">
        <v>2472.5333333333333</v>
      </c>
      <c r="G123" s="38">
        <v>2454.8166666666666</v>
      </c>
      <c r="H123" s="38">
        <v>2554.1166666666668</v>
      </c>
      <c r="I123" s="38">
        <v>2571.8333333333339</v>
      </c>
      <c r="J123" s="38">
        <v>2603.7666666666669</v>
      </c>
      <c r="K123" s="31">
        <v>2539.9</v>
      </c>
      <c r="L123" s="31">
        <v>2490.25</v>
      </c>
      <c r="M123" s="31">
        <v>1.74468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661.05</v>
      </c>
      <c r="D124" s="38">
        <v>659.66666666666663</v>
      </c>
      <c r="E124" s="38">
        <v>653.38333333333321</v>
      </c>
      <c r="F124" s="38">
        <v>645.71666666666658</v>
      </c>
      <c r="G124" s="38">
        <v>639.43333333333317</v>
      </c>
      <c r="H124" s="38">
        <v>667.33333333333326</v>
      </c>
      <c r="I124" s="38">
        <v>673.61666666666679</v>
      </c>
      <c r="J124" s="38">
        <v>681.2833333333333</v>
      </c>
      <c r="K124" s="31">
        <v>665.95</v>
      </c>
      <c r="L124" s="31">
        <v>652</v>
      </c>
      <c r="M124" s="31">
        <v>11.172169999999999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1069.9000000000001</v>
      </c>
      <c r="D125" s="38">
        <v>1068.4333333333334</v>
      </c>
      <c r="E125" s="38">
        <v>1062.7666666666669</v>
      </c>
      <c r="F125" s="38">
        <v>1055.6333333333334</v>
      </c>
      <c r="G125" s="38">
        <v>1049.9666666666669</v>
      </c>
      <c r="H125" s="38">
        <v>1075.5666666666668</v>
      </c>
      <c r="I125" s="38">
        <v>1081.2333333333333</v>
      </c>
      <c r="J125" s="38">
        <v>1088.3666666666668</v>
      </c>
      <c r="K125" s="31">
        <v>1074.0999999999999</v>
      </c>
      <c r="L125" s="31">
        <v>1061.3</v>
      </c>
      <c r="M125" s="31">
        <v>1.2846200000000001</v>
      </c>
      <c r="N125" s="1"/>
      <c r="O125" s="1"/>
    </row>
    <row r="126" spans="1:15" ht="12.75" customHeight="1">
      <c r="A126" s="33">
        <v>116</v>
      </c>
      <c r="B126" s="58" t="s">
        <v>862</v>
      </c>
      <c r="C126" s="31">
        <v>4899.3500000000004</v>
      </c>
      <c r="D126" s="38">
        <v>4927.3666666666659</v>
      </c>
      <c r="E126" s="38">
        <v>4860.0333333333319</v>
      </c>
      <c r="F126" s="38">
        <v>4820.7166666666662</v>
      </c>
      <c r="G126" s="38">
        <v>4753.3833333333323</v>
      </c>
      <c r="H126" s="38">
        <v>4966.6833333333316</v>
      </c>
      <c r="I126" s="38">
        <v>5034.0166666666655</v>
      </c>
      <c r="J126" s="38">
        <v>5073.3333333333312</v>
      </c>
      <c r="K126" s="31">
        <v>4994.7</v>
      </c>
      <c r="L126" s="31">
        <v>4888.05</v>
      </c>
      <c r="M126" s="31">
        <v>0.36887999999999999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1404.9</v>
      </c>
      <c r="D127" s="38">
        <v>1416.45</v>
      </c>
      <c r="E127" s="38">
        <v>1387.45</v>
      </c>
      <c r="F127" s="38">
        <v>1370</v>
      </c>
      <c r="G127" s="38">
        <v>1341</v>
      </c>
      <c r="H127" s="38">
        <v>1433.9</v>
      </c>
      <c r="I127" s="38">
        <v>1462.9</v>
      </c>
      <c r="J127" s="38">
        <v>1480.3500000000001</v>
      </c>
      <c r="K127" s="31">
        <v>1445.45</v>
      </c>
      <c r="L127" s="31">
        <v>1399</v>
      </c>
      <c r="M127" s="31">
        <v>1.5362199999999999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3871.5</v>
      </c>
      <c r="D128" s="38">
        <v>3876.3833333333332</v>
      </c>
      <c r="E128" s="38">
        <v>3852.8666666666663</v>
      </c>
      <c r="F128" s="38">
        <v>3834.2333333333331</v>
      </c>
      <c r="G128" s="38">
        <v>3810.7166666666662</v>
      </c>
      <c r="H128" s="38">
        <v>3895.0166666666664</v>
      </c>
      <c r="I128" s="38">
        <v>3918.5333333333328</v>
      </c>
      <c r="J128" s="38">
        <v>3937.1666666666665</v>
      </c>
      <c r="K128" s="31">
        <v>3899.9</v>
      </c>
      <c r="L128" s="31">
        <v>3857.75</v>
      </c>
      <c r="M128" s="31">
        <v>8.0689999999999998E-2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290.45</v>
      </c>
      <c r="D129" s="38">
        <v>287.78333333333336</v>
      </c>
      <c r="E129" s="38">
        <v>283.81666666666672</v>
      </c>
      <c r="F129" s="38">
        <v>277.18333333333334</v>
      </c>
      <c r="G129" s="38">
        <v>273.2166666666667</v>
      </c>
      <c r="H129" s="38">
        <v>294.41666666666674</v>
      </c>
      <c r="I129" s="38">
        <v>298.38333333333333</v>
      </c>
      <c r="J129" s="38">
        <v>305.01666666666677</v>
      </c>
      <c r="K129" s="31">
        <v>291.75</v>
      </c>
      <c r="L129" s="31">
        <v>281.14999999999998</v>
      </c>
      <c r="M129" s="31">
        <v>41.716430000000003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302.25</v>
      </c>
      <c r="D130" s="38">
        <v>304.34999999999997</v>
      </c>
      <c r="E130" s="38">
        <v>298.89999999999992</v>
      </c>
      <c r="F130" s="38">
        <v>295.54999999999995</v>
      </c>
      <c r="G130" s="38">
        <v>290.09999999999991</v>
      </c>
      <c r="H130" s="38">
        <v>307.69999999999993</v>
      </c>
      <c r="I130" s="38">
        <v>313.14999999999998</v>
      </c>
      <c r="J130" s="38">
        <v>316.49999999999994</v>
      </c>
      <c r="K130" s="31">
        <v>309.8</v>
      </c>
      <c r="L130" s="31">
        <v>301</v>
      </c>
      <c r="M130" s="31">
        <v>1.7253700000000001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1743.8</v>
      </c>
      <c r="D131" s="38">
        <v>1746.4666666666665</v>
      </c>
      <c r="E131" s="38">
        <v>1728.9333333333329</v>
      </c>
      <c r="F131" s="38">
        <v>1714.0666666666664</v>
      </c>
      <c r="G131" s="38">
        <v>1696.5333333333328</v>
      </c>
      <c r="H131" s="38">
        <v>1761.333333333333</v>
      </c>
      <c r="I131" s="38">
        <v>1778.8666666666663</v>
      </c>
      <c r="J131" s="38">
        <v>1793.7333333333331</v>
      </c>
      <c r="K131" s="31">
        <v>1764</v>
      </c>
      <c r="L131" s="31">
        <v>1731.6</v>
      </c>
      <c r="M131" s="31">
        <v>10.13325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1546.25</v>
      </c>
      <c r="D132" s="38">
        <v>1543.45</v>
      </c>
      <c r="E132" s="38">
        <v>1532.9</v>
      </c>
      <c r="F132" s="38">
        <v>1519.55</v>
      </c>
      <c r="G132" s="38">
        <v>1509</v>
      </c>
      <c r="H132" s="38">
        <v>1556.8000000000002</v>
      </c>
      <c r="I132" s="38">
        <v>1567.35</v>
      </c>
      <c r="J132" s="38">
        <v>1580.7000000000003</v>
      </c>
      <c r="K132" s="31">
        <v>1554</v>
      </c>
      <c r="L132" s="31">
        <v>1530.1</v>
      </c>
      <c r="M132" s="31">
        <v>2.04636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561.20000000000005</v>
      </c>
      <c r="D133" s="38">
        <v>560.98333333333346</v>
      </c>
      <c r="E133" s="38">
        <v>556.6166666666669</v>
      </c>
      <c r="F133" s="38">
        <v>552.03333333333342</v>
      </c>
      <c r="G133" s="38">
        <v>547.66666666666686</v>
      </c>
      <c r="H133" s="38">
        <v>565.56666666666695</v>
      </c>
      <c r="I133" s="38">
        <v>569.93333333333351</v>
      </c>
      <c r="J133" s="38">
        <v>574.51666666666699</v>
      </c>
      <c r="K133" s="31">
        <v>565.35</v>
      </c>
      <c r="L133" s="31">
        <v>556.4</v>
      </c>
      <c r="M133" s="31">
        <v>21.727879999999999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1904.1</v>
      </c>
      <c r="D134" s="38">
        <v>1900.3666666666668</v>
      </c>
      <c r="E134" s="38">
        <v>1892.8333333333335</v>
      </c>
      <c r="F134" s="38">
        <v>1881.5666666666666</v>
      </c>
      <c r="G134" s="38">
        <v>1874.0333333333333</v>
      </c>
      <c r="H134" s="38">
        <v>1911.6333333333337</v>
      </c>
      <c r="I134" s="38">
        <v>1919.166666666667</v>
      </c>
      <c r="J134" s="38">
        <v>1930.4333333333338</v>
      </c>
      <c r="K134" s="31">
        <v>1907.9</v>
      </c>
      <c r="L134" s="31">
        <v>1889.1</v>
      </c>
      <c r="M134" s="31">
        <v>1.6243000000000001</v>
      </c>
      <c r="N134" s="1"/>
      <c r="O134" s="1"/>
    </row>
    <row r="135" spans="1:15" ht="12.75" customHeight="1">
      <c r="A135" s="33">
        <v>125</v>
      </c>
      <c r="B135" s="58" t="s">
        <v>863</v>
      </c>
      <c r="C135" s="31">
        <v>2228.3000000000002</v>
      </c>
      <c r="D135" s="38">
        <v>2223.25</v>
      </c>
      <c r="E135" s="38">
        <v>2178.5500000000002</v>
      </c>
      <c r="F135" s="38">
        <v>2128.8000000000002</v>
      </c>
      <c r="G135" s="38">
        <v>2084.1000000000004</v>
      </c>
      <c r="H135" s="38">
        <v>2273</v>
      </c>
      <c r="I135" s="38">
        <v>2317.6999999999998</v>
      </c>
      <c r="J135" s="38">
        <v>2367.4499999999998</v>
      </c>
      <c r="K135" s="31">
        <v>2267.9499999999998</v>
      </c>
      <c r="L135" s="31">
        <v>2173.5</v>
      </c>
      <c r="M135" s="31">
        <v>3.2092100000000001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902.9</v>
      </c>
      <c r="D136" s="38">
        <v>903.5333333333333</v>
      </c>
      <c r="E136" s="38">
        <v>898.46666666666658</v>
      </c>
      <c r="F136" s="38">
        <v>894.0333333333333</v>
      </c>
      <c r="G136" s="38">
        <v>888.96666666666658</v>
      </c>
      <c r="H136" s="38">
        <v>907.96666666666658</v>
      </c>
      <c r="I136" s="38">
        <v>913.03333333333319</v>
      </c>
      <c r="J136" s="38">
        <v>917.46666666666658</v>
      </c>
      <c r="K136" s="31">
        <v>908.6</v>
      </c>
      <c r="L136" s="31">
        <v>899.1</v>
      </c>
      <c r="M136" s="31">
        <v>0.22108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550.5</v>
      </c>
      <c r="D137" s="38">
        <v>547.01666666666665</v>
      </c>
      <c r="E137" s="38">
        <v>540.0333333333333</v>
      </c>
      <c r="F137" s="38">
        <v>529.56666666666661</v>
      </c>
      <c r="G137" s="38">
        <v>522.58333333333326</v>
      </c>
      <c r="H137" s="38">
        <v>557.48333333333335</v>
      </c>
      <c r="I137" s="38">
        <v>564.4666666666667</v>
      </c>
      <c r="J137" s="38">
        <v>574.93333333333339</v>
      </c>
      <c r="K137" s="31">
        <v>554</v>
      </c>
      <c r="L137" s="31">
        <v>536.54999999999995</v>
      </c>
      <c r="M137" s="31">
        <v>4.3624099999999997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1999.25</v>
      </c>
      <c r="D138" s="38">
        <v>2016.2166666666665</v>
      </c>
      <c r="E138" s="38">
        <v>1978.0333333333328</v>
      </c>
      <c r="F138" s="38">
        <v>1956.8166666666664</v>
      </c>
      <c r="G138" s="38">
        <v>1918.6333333333328</v>
      </c>
      <c r="H138" s="38">
        <v>2037.4333333333329</v>
      </c>
      <c r="I138" s="38">
        <v>2075.6166666666668</v>
      </c>
      <c r="J138" s="38">
        <v>2096.833333333333</v>
      </c>
      <c r="K138" s="31">
        <v>2054.4</v>
      </c>
      <c r="L138" s="31">
        <v>1995</v>
      </c>
      <c r="M138" s="31">
        <v>2.6494399999999998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423.35</v>
      </c>
      <c r="D139" s="38">
        <v>423.0333333333333</v>
      </c>
      <c r="E139" s="38">
        <v>419.66666666666663</v>
      </c>
      <c r="F139" s="38">
        <v>415.98333333333335</v>
      </c>
      <c r="G139" s="38">
        <v>412.61666666666667</v>
      </c>
      <c r="H139" s="38">
        <v>426.71666666666658</v>
      </c>
      <c r="I139" s="38">
        <v>430.08333333333326</v>
      </c>
      <c r="J139" s="38">
        <v>433.76666666666654</v>
      </c>
      <c r="K139" s="31">
        <v>426.4</v>
      </c>
      <c r="L139" s="31">
        <v>419.35</v>
      </c>
      <c r="M139" s="31">
        <v>9.7697599999999998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182.5</v>
      </c>
      <c r="D140" s="38">
        <v>182.80000000000004</v>
      </c>
      <c r="E140" s="38">
        <v>181.75000000000009</v>
      </c>
      <c r="F140" s="38">
        <v>181.00000000000006</v>
      </c>
      <c r="G140" s="38">
        <v>179.9500000000001</v>
      </c>
      <c r="H140" s="38">
        <v>183.55000000000007</v>
      </c>
      <c r="I140" s="38">
        <v>184.60000000000002</v>
      </c>
      <c r="J140" s="38">
        <v>185.35000000000005</v>
      </c>
      <c r="K140" s="31">
        <v>183.85</v>
      </c>
      <c r="L140" s="31">
        <v>182.05</v>
      </c>
      <c r="M140" s="31">
        <v>11.25081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199.75</v>
      </c>
      <c r="D141" s="38">
        <v>199.6</v>
      </c>
      <c r="E141" s="38">
        <v>198.2</v>
      </c>
      <c r="F141" s="38">
        <v>196.65</v>
      </c>
      <c r="G141" s="38">
        <v>195.25</v>
      </c>
      <c r="H141" s="38">
        <v>201.14999999999998</v>
      </c>
      <c r="I141" s="38">
        <v>202.55</v>
      </c>
      <c r="J141" s="38">
        <v>204.09999999999997</v>
      </c>
      <c r="K141" s="31">
        <v>201</v>
      </c>
      <c r="L141" s="31">
        <v>198.05</v>
      </c>
      <c r="M141" s="31">
        <v>12.45266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3654.75</v>
      </c>
      <c r="D142" s="38">
        <v>3668.3166666666671</v>
      </c>
      <c r="E142" s="38">
        <v>3622.5333333333342</v>
      </c>
      <c r="F142" s="38">
        <v>3590.3166666666671</v>
      </c>
      <c r="G142" s="38">
        <v>3544.5333333333342</v>
      </c>
      <c r="H142" s="38">
        <v>3700.5333333333342</v>
      </c>
      <c r="I142" s="38">
        <v>3746.3166666666671</v>
      </c>
      <c r="J142" s="38">
        <v>3778.5333333333342</v>
      </c>
      <c r="K142" s="31">
        <v>3714.1</v>
      </c>
      <c r="L142" s="31">
        <v>3636.1</v>
      </c>
      <c r="M142" s="31">
        <v>4.53444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4682.5</v>
      </c>
      <c r="D143" s="38">
        <v>4721.166666666667</v>
      </c>
      <c r="E143" s="38">
        <v>4632.3333333333339</v>
      </c>
      <c r="F143" s="38">
        <v>4582.166666666667</v>
      </c>
      <c r="G143" s="38">
        <v>4493.3333333333339</v>
      </c>
      <c r="H143" s="38">
        <v>4771.3333333333339</v>
      </c>
      <c r="I143" s="38">
        <v>4860.1666666666679</v>
      </c>
      <c r="J143" s="38">
        <v>4910.3333333333339</v>
      </c>
      <c r="K143" s="31">
        <v>4810</v>
      </c>
      <c r="L143" s="31">
        <v>4671</v>
      </c>
      <c r="M143" s="31">
        <v>5.8461600000000002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477.7</v>
      </c>
      <c r="D144" s="38">
        <v>478.13333333333338</v>
      </c>
      <c r="E144" s="38">
        <v>473.06666666666678</v>
      </c>
      <c r="F144" s="38">
        <v>468.43333333333339</v>
      </c>
      <c r="G144" s="38">
        <v>463.36666666666679</v>
      </c>
      <c r="H144" s="38">
        <v>482.76666666666677</v>
      </c>
      <c r="I144" s="38">
        <v>487.83333333333337</v>
      </c>
      <c r="J144" s="38">
        <v>492.46666666666675</v>
      </c>
      <c r="K144" s="31">
        <v>483.2</v>
      </c>
      <c r="L144" s="31">
        <v>473.5</v>
      </c>
      <c r="M144" s="31">
        <v>28.638030000000001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2258.35</v>
      </c>
      <c r="D145" s="38">
        <v>2272.65</v>
      </c>
      <c r="E145" s="38">
        <v>2239.75</v>
      </c>
      <c r="F145" s="38">
        <v>2221.15</v>
      </c>
      <c r="G145" s="38">
        <v>2188.25</v>
      </c>
      <c r="H145" s="38">
        <v>2291.25</v>
      </c>
      <c r="I145" s="38">
        <v>2324.1500000000005</v>
      </c>
      <c r="J145" s="38">
        <v>2342.75</v>
      </c>
      <c r="K145" s="31">
        <v>2305.5500000000002</v>
      </c>
      <c r="L145" s="31">
        <v>2254.0500000000002</v>
      </c>
      <c r="M145" s="31">
        <v>0.93372999999999995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5880.65</v>
      </c>
      <c r="D146" s="38">
        <v>5881.2</v>
      </c>
      <c r="E146" s="38">
        <v>5855.3499999999995</v>
      </c>
      <c r="F146" s="38">
        <v>5830.0499999999993</v>
      </c>
      <c r="G146" s="38">
        <v>5804.1999999999989</v>
      </c>
      <c r="H146" s="38">
        <v>5906.5</v>
      </c>
      <c r="I146" s="38">
        <v>5932.35</v>
      </c>
      <c r="J146" s="38">
        <v>5957.6500000000005</v>
      </c>
      <c r="K146" s="31">
        <v>5907.05</v>
      </c>
      <c r="L146" s="31">
        <v>5855.9</v>
      </c>
      <c r="M146" s="31">
        <v>4.2761399999999998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462.15</v>
      </c>
      <c r="D147" s="38">
        <v>463.81666666666666</v>
      </c>
      <c r="E147" s="38">
        <v>459.38333333333333</v>
      </c>
      <c r="F147" s="38">
        <v>456.61666666666667</v>
      </c>
      <c r="G147" s="38">
        <v>452.18333333333334</v>
      </c>
      <c r="H147" s="38">
        <v>466.58333333333331</v>
      </c>
      <c r="I147" s="38">
        <v>471.01666666666659</v>
      </c>
      <c r="J147" s="38">
        <v>473.7833333333333</v>
      </c>
      <c r="K147" s="31">
        <v>468.25</v>
      </c>
      <c r="L147" s="31">
        <v>461.05</v>
      </c>
      <c r="M147" s="31">
        <v>1.7153099999999999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38.450000000000003</v>
      </c>
      <c r="D148" s="38">
        <v>38.9</v>
      </c>
      <c r="E148" s="38">
        <v>37.799999999999997</v>
      </c>
      <c r="F148" s="38">
        <v>37.15</v>
      </c>
      <c r="G148" s="38">
        <v>36.049999999999997</v>
      </c>
      <c r="H148" s="38">
        <v>39.549999999999997</v>
      </c>
      <c r="I148" s="38">
        <v>40.650000000000006</v>
      </c>
      <c r="J148" s="38">
        <v>41.3</v>
      </c>
      <c r="K148" s="31">
        <v>40</v>
      </c>
      <c r="L148" s="31">
        <v>38.25</v>
      </c>
      <c r="M148" s="31">
        <v>201.88167000000001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1650.25</v>
      </c>
      <c r="D149" s="38">
        <v>1644.4166666666667</v>
      </c>
      <c r="E149" s="38">
        <v>1622.8333333333335</v>
      </c>
      <c r="F149" s="38">
        <v>1595.4166666666667</v>
      </c>
      <c r="G149" s="38">
        <v>1573.8333333333335</v>
      </c>
      <c r="H149" s="38">
        <v>1671.8333333333335</v>
      </c>
      <c r="I149" s="38">
        <v>1693.416666666667</v>
      </c>
      <c r="J149" s="38">
        <v>1720.8333333333335</v>
      </c>
      <c r="K149" s="31">
        <v>1666</v>
      </c>
      <c r="L149" s="31">
        <v>1617</v>
      </c>
      <c r="M149" s="31">
        <v>0.58045999999999998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3298.45</v>
      </c>
      <c r="D150" s="38">
        <v>3304.4</v>
      </c>
      <c r="E150" s="38">
        <v>3285.8</v>
      </c>
      <c r="F150" s="38">
        <v>3273.15</v>
      </c>
      <c r="G150" s="38">
        <v>3254.55</v>
      </c>
      <c r="H150" s="38">
        <v>3317.05</v>
      </c>
      <c r="I150" s="38">
        <v>3335.6499999999996</v>
      </c>
      <c r="J150" s="38">
        <v>3348.3</v>
      </c>
      <c r="K150" s="31">
        <v>3323</v>
      </c>
      <c r="L150" s="31">
        <v>3291.75</v>
      </c>
      <c r="M150" s="31">
        <v>4.8457699999999999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214.95</v>
      </c>
      <c r="D151" s="38">
        <v>213.51666666666665</v>
      </c>
      <c r="E151" s="38">
        <v>211.6333333333333</v>
      </c>
      <c r="F151" s="38">
        <v>208.31666666666663</v>
      </c>
      <c r="G151" s="38">
        <v>206.43333333333328</v>
      </c>
      <c r="H151" s="38">
        <v>216.83333333333331</v>
      </c>
      <c r="I151" s="38">
        <v>218.71666666666664</v>
      </c>
      <c r="J151" s="38">
        <v>222.03333333333333</v>
      </c>
      <c r="K151" s="31">
        <v>215.4</v>
      </c>
      <c r="L151" s="31">
        <v>210.2</v>
      </c>
      <c r="M151" s="31">
        <v>11.33563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501.05</v>
      </c>
      <c r="D152" s="38">
        <v>498.33333333333331</v>
      </c>
      <c r="E152" s="38">
        <v>492.71666666666664</v>
      </c>
      <c r="F152" s="38">
        <v>484.38333333333333</v>
      </c>
      <c r="G152" s="38">
        <v>478.76666666666665</v>
      </c>
      <c r="H152" s="38">
        <v>506.66666666666663</v>
      </c>
      <c r="I152" s="38">
        <v>512.2833333333333</v>
      </c>
      <c r="J152" s="38">
        <v>520.61666666666656</v>
      </c>
      <c r="K152" s="31">
        <v>503.95</v>
      </c>
      <c r="L152" s="31">
        <v>490</v>
      </c>
      <c r="M152" s="31">
        <v>2.4825699999999999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509.1</v>
      </c>
      <c r="D153" s="38">
        <v>512.0333333333333</v>
      </c>
      <c r="E153" s="38">
        <v>499.06666666666661</v>
      </c>
      <c r="F153" s="38">
        <v>489.0333333333333</v>
      </c>
      <c r="G153" s="38">
        <v>476.06666666666661</v>
      </c>
      <c r="H153" s="38">
        <v>522.06666666666661</v>
      </c>
      <c r="I153" s="38">
        <v>535.0333333333333</v>
      </c>
      <c r="J153" s="38">
        <v>545.06666666666661</v>
      </c>
      <c r="K153" s="31">
        <v>525</v>
      </c>
      <c r="L153" s="31">
        <v>502</v>
      </c>
      <c r="M153" s="31">
        <v>5.2725200000000001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1602.2</v>
      </c>
      <c r="D154" s="38">
        <v>1608.55</v>
      </c>
      <c r="E154" s="38">
        <v>1587.1499999999999</v>
      </c>
      <c r="F154" s="38">
        <v>1572.1</v>
      </c>
      <c r="G154" s="38">
        <v>1550.6999999999998</v>
      </c>
      <c r="H154" s="38">
        <v>1623.6</v>
      </c>
      <c r="I154" s="38">
        <v>1645</v>
      </c>
      <c r="J154" s="38">
        <v>1660.05</v>
      </c>
      <c r="K154" s="31">
        <v>1629.95</v>
      </c>
      <c r="L154" s="31">
        <v>1593.5</v>
      </c>
      <c r="M154" s="31">
        <v>0.26088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150.35</v>
      </c>
      <c r="D155" s="38">
        <v>150.18333333333334</v>
      </c>
      <c r="E155" s="38">
        <v>148.36666666666667</v>
      </c>
      <c r="F155" s="38">
        <v>146.38333333333333</v>
      </c>
      <c r="G155" s="38">
        <v>144.56666666666666</v>
      </c>
      <c r="H155" s="38">
        <v>152.16666666666669</v>
      </c>
      <c r="I155" s="38">
        <v>153.98333333333335</v>
      </c>
      <c r="J155" s="38">
        <v>155.9666666666667</v>
      </c>
      <c r="K155" s="31">
        <v>152</v>
      </c>
      <c r="L155" s="31">
        <v>148.19999999999999</v>
      </c>
      <c r="M155" s="31">
        <v>23.420999999999999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191.6</v>
      </c>
      <c r="D156" s="38">
        <v>193.19999999999996</v>
      </c>
      <c r="E156" s="38">
        <v>189.19999999999993</v>
      </c>
      <c r="F156" s="38">
        <v>186.79999999999998</v>
      </c>
      <c r="G156" s="38">
        <v>182.79999999999995</v>
      </c>
      <c r="H156" s="38">
        <v>195.59999999999991</v>
      </c>
      <c r="I156" s="38">
        <v>199.59999999999997</v>
      </c>
      <c r="J156" s="38">
        <v>201.99999999999989</v>
      </c>
      <c r="K156" s="31">
        <v>197.2</v>
      </c>
      <c r="L156" s="31">
        <v>190.8</v>
      </c>
      <c r="M156" s="31">
        <v>10.139290000000001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83.15</v>
      </c>
      <c r="D157" s="38">
        <v>83.683333333333337</v>
      </c>
      <c r="E157" s="38">
        <v>82.366666666666674</v>
      </c>
      <c r="F157" s="38">
        <v>81.583333333333343</v>
      </c>
      <c r="G157" s="38">
        <v>80.26666666666668</v>
      </c>
      <c r="H157" s="38">
        <v>84.466666666666669</v>
      </c>
      <c r="I157" s="38">
        <v>85.783333333333331</v>
      </c>
      <c r="J157" s="38">
        <v>86.566666666666663</v>
      </c>
      <c r="K157" s="31">
        <v>85</v>
      </c>
      <c r="L157" s="31">
        <v>82.9</v>
      </c>
      <c r="M157" s="31">
        <v>47.008459999999999</v>
      </c>
      <c r="N157" s="1"/>
      <c r="O157" s="1"/>
    </row>
    <row r="158" spans="1:15" ht="12.75" customHeight="1">
      <c r="A158" s="33">
        <v>148</v>
      </c>
      <c r="B158" s="58" t="s">
        <v>864</v>
      </c>
      <c r="C158" s="31">
        <v>794.15</v>
      </c>
      <c r="D158" s="38">
        <v>799.73333333333323</v>
      </c>
      <c r="E158" s="38">
        <v>785.41666666666652</v>
      </c>
      <c r="F158" s="38">
        <v>776.68333333333328</v>
      </c>
      <c r="G158" s="38">
        <v>762.36666666666656</v>
      </c>
      <c r="H158" s="38">
        <v>808.46666666666647</v>
      </c>
      <c r="I158" s="38">
        <v>822.7833333333333</v>
      </c>
      <c r="J158" s="38">
        <v>831.51666666666642</v>
      </c>
      <c r="K158" s="31">
        <v>814.05</v>
      </c>
      <c r="L158" s="31">
        <v>791</v>
      </c>
      <c r="M158" s="31">
        <v>1.5692600000000001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2790.4</v>
      </c>
      <c r="D159" s="38">
        <v>2763.1833333333329</v>
      </c>
      <c r="E159" s="38">
        <v>2719.516666666666</v>
      </c>
      <c r="F159" s="38">
        <v>2648.6333333333332</v>
      </c>
      <c r="G159" s="38">
        <v>2604.9666666666662</v>
      </c>
      <c r="H159" s="38">
        <v>2834.0666666666657</v>
      </c>
      <c r="I159" s="38">
        <v>2877.7333333333327</v>
      </c>
      <c r="J159" s="38">
        <v>2948.6166666666654</v>
      </c>
      <c r="K159" s="31">
        <v>2806.85</v>
      </c>
      <c r="L159" s="31">
        <v>2692.3</v>
      </c>
      <c r="M159" s="31">
        <v>8.3512699999999995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266.5</v>
      </c>
      <c r="D160" s="38">
        <v>266.5</v>
      </c>
      <c r="E160" s="38">
        <v>264.10000000000002</v>
      </c>
      <c r="F160" s="38">
        <v>261.70000000000005</v>
      </c>
      <c r="G160" s="38">
        <v>259.30000000000007</v>
      </c>
      <c r="H160" s="38">
        <v>268.89999999999998</v>
      </c>
      <c r="I160" s="38">
        <v>271.29999999999995</v>
      </c>
      <c r="J160" s="38">
        <v>273.69999999999993</v>
      </c>
      <c r="K160" s="31">
        <v>268.89999999999998</v>
      </c>
      <c r="L160" s="31">
        <v>264.10000000000002</v>
      </c>
      <c r="M160" s="31">
        <v>20.43018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389.9</v>
      </c>
      <c r="D161" s="38">
        <v>393.51666666666665</v>
      </c>
      <c r="E161" s="38">
        <v>384.38333333333333</v>
      </c>
      <c r="F161" s="38">
        <v>378.86666666666667</v>
      </c>
      <c r="G161" s="38">
        <v>369.73333333333335</v>
      </c>
      <c r="H161" s="38">
        <v>399.0333333333333</v>
      </c>
      <c r="I161" s="38">
        <v>408.16666666666663</v>
      </c>
      <c r="J161" s="38">
        <v>413.68333333333328</v>
      </c>
      <c r="K161" s="31">
        <v>402.65</v>
      </c>
      <c r="L161" s="31">
        <v>388</v>
      </c>
      <c r="M161" s="31">
        <v>5.6053100000000002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134.6</v>
      </c>
      <c r="D162" s="38">
        <v>133.86666666666667</v>
      </c>
      <c r="E162" s="38">
        <v>132.73333333333335</v>
      </c>
      <c r="F162" s="38">
        <v>130.86666666666667</v>
      </c>
      <c r="G162" s="38">
        <v>129.73333333333335</v>
      </c>
      <c r="H162" s="38">
        <v>135.73333333333335</v>
      </c>
      <c r="I162" s="38">
        <v>136.86666666666667</v>
      </c>
      <c r="J162" s="38">
        <v>138.73333333333335</v>
      </c>
      <c r="K162" s="31">
        <v>135</v>
      </c>
      <c r="L162" s="31">
        <v>132</v>
      </c>
      <c r="M162" s="31">
        <v>145.92871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461.85</v>
      </c>
      <c r="D163" s="38">
        <v>462.73333333333335</v>
      </c>
      <c r="E163" s="38">
        <v>456.81666666666672</v>
      </c>
      <c r="F163" s="38">
        <v>451.78333333333336</v>
      </c>
      <c r="G163" s="38">
        <v>445.86666666666673</v>
      </c>
      <c r="H163" s="38">
        <v>467.76666666666671</v>
      </c>
      <c r="I163" s="38">
        <v>473.68333333333334</v>
      </c>
      <c r="J163" s="38">
        <v>478.7166666666667</v>
      </c>
      <c r="K163" s="31">
        <v>468.65</v>
      </c>
      <c r="L163" s="31">
        <v>457.7</v>
      </c>
      <c r="M163" s="31">
        <v>10.63167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4540.75</v>
      </c>
      <c r="D164" s="38">
        <v>4555.583333333333</v>
      </c>
      <c r="E164" s="38">
        <v>4516.1666666666661</v>
      </c>
      <c r="F164" s="38">
        <v>4491.583333333333</v>
      </c>
      <c r="G164" s="38">
        <v>4452.1666666666661</v>
      </c>
      <c r="H164" s="38">
        <v>4580.1666666666661</v>
      </c>
      <c r="I164" s="38">
        <v>4619.5833333333321</v>
      </c>
      <c r="J164" s="38">
        <v>4644.1666666666661</v>
      </c>
      <c r="K164" s="31">
        <v>4595</v>
      </c>
      <c r="L164" s="31">
        <v>4531</v>
      </c>
      <c r="M164" s="31">
        <v>0.13336000000000001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1028.2</v>
      </c>
      <c r="D165" s="38">
        <v>1035.1166666666666</v>
      </c>
      <c r="E165" s="38">
        <v>1017.9333333333332</v>
      </c>
      <c r="F165" s="38">
        <v>1007.6666666666665</v>
      </c>
      <c r="G165" s="38">
        <v>990.48333333333312</v>
      </c>
      <c r="H165" s="38">
        <v>1045.3833333333332</v>
      </c>
      <c r="I165" s="38">
        <v>1062.5666666666666</v>
      </c>
      <c r="J165" s="38">
        <v>1072.8333333333333</v>
      </c>
      <c r="K165" s="31">
        <v>1052.3</v>
      </c>
      <c r="L165" s="31">
        <v>1024.8499999999999</v>
      </c>
      <c r="M165" s="31">
        <v>1.88544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204.2</v>
      </c>
      <c r="D166" s="38">
        <v>205.73333333333335</v>
      </c>
      <c r="E166" s="38">
        <v>202.06666666666669</v>
      </c>
      <c r="F166" s="38">
        <v>199.93333333333334</v>
      </c>
      <c r="G166" s="38">
        <v>196.26666666666668</v>
      </c>
      <c r="H166" s="38">
        <v>207.8666666666667</v>
      </c>
      <c r="I166" s="38">
        <v>211.53333333333333</v>
      </c>
      <c r="J166" s="38">
        <v>213.66666666666671</v>
      </c>
      <c r="K166" s="31">
        <v>209.4</v>
      </c>
      <c r="L166" s="31">
        <v>203.6</v>
      </c>
      <c r="M166" s="31">
        <v>3.2062200000000001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147.80000000000001</v>
      </c>
      <c r="D167" s="38">
        <v>148.6</v>
      </c>
      <c r="E167" s="38">
        <v>146.69999999999999</v>
      </c>
      <c r="F167" s="38">
        <v>145.6</v>
      </c>
      <c r="G167" s="38">
        <v>143.69999999999999</v>
      </c>
      <c r="H167" s="38">
        <v>149.69999999999999</v>
      </c>
      <c r="I167" s="38">
        <v>151.60000000000002</v>
      </c>
      <c r="J167" s="38">
        <v>152.69999999999999</v>
      </c>
      <c r="K167" s="31">
        <v>150.5</v>
      </c>
      <c r="L167" s="31">
        <v>147.5</v>
      </c>
      <c r="M167" s="31">
        <v>12.67027</v>
      </c>
      <c r="N167" s="1"/>
      <c r="O167" s="1"/>
    </row>
    <row r="168" spans="1:15" ht="12.75" customHeight="1">
      <c r="A168" s="33">
        <v>158</v>
      </c>
      <c r="B168" s="58" t="s">
        <v>865</v>
      </c>
      <c r="C168" s="31">
        <v>799.6</v>
      </c>
      <c r="D168" s="38">
        <v>799.61666666666679</v>
      </c>
      <c r="E168" s="38">
        <v>788.28333333333353</v>
      </c>
      <c r="F168" s="38">
        <v>776.9666666666667</v>
      </c>
      <c r="G168" s="38">
        <v>765.63333333333344</v>
      </c>
      <c r="H168" s="38">
        <v>810.93333333333362</v>
      </c>
      <c r="I168" s="38">
        <v>822.26666666666688</v>
      </c>
      <c r="J168" s="38">
        <v>833.58333333333371</v>
      </c>
      <c r="K168" s="31">
        <v>810.95</v>
      </c>
      <c r="L168" s="31">
        <v>788.3</v>
      </c>
      <c r="M168" s="31">
        <v>2.1939299999999999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318.05</v>
      </c>
      <c r="D169" s="38">
        <v>317.45</v>
      </c>
      <c r="E169" s="38">
        <v>311.89999999999998</v>
      </c>
      <c r="F169" s="38">
        <v>305.75</v>
      </c>
      <c r="G169" s="38">
        <v>300.2</v>
      </c>
      <c r="H169" s="38">
        <v>323.59999999999997</v>
      </c>
      <c r="I169" s="38">
        <v>329.15000000000003</v>
      </c>
      <c r="J169" s="38">
        <v>335.29999999999995</v>
      </c>
      <c r="K169" s="31">
        <v>323</v>
      </c>
      <c r="L169" s="31">
        <v>311.3</v>
      </c>
      <c r="M169" s="31">
        <v>17.386590000000002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133.15</v>
      </c>
      <c r="D170" s="38">
        <v>133.25</v>
      </c>
      <c r="E170" s="38">
        <v>131.9</v>
      </c>
      <c r="F170" s="38">
        <v>130.65</v>
      </c>
      <c r="G170" s="38">
        <v>129.30000000000001</v>
      </c>
      <c r="H170" s="38">
        <v>134.5</v>
      </c>
      <c r="I170" s="38">
        <v>135.85000000000002</v>
      </c>
      <c r="J170" s="38">
        <v>137.1</v>
      </c>
      <c r="K170" s="31">
        <v>134.6</v>
      </c>
      <c r="L170" s="31">
        <v>132</v>
      </c>
      <c r="M170" s="31">
        <v>37.455129999999997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1238.0999999999999</v>
      </c>
      <c r="D171" s="38">
        <v>1242</v>
      </c>
      <c r="E171" s="38">
        <v>1216.0999999999999</v>
      </c>
      <c r="F171" s="38">
        <v>1194.0999999999999</v>
      </c>
      <c r="G171" s="38">
        <v>1168.1999999999998</v>
      </c>
      <c r="H171" s="38">
        <v>1264</v>
      </c>
      <c r="I171" s="38">
        <v>1289.9000000000001</v>
      </c>
      <c r="J171" s="38">
        <v>1311.9</v>
      </c>
      <c r="K171" s="31">
        <v>1267.9000000000001</v>
      </c>
      <c r="L171" s="31">
        <v>1220</v>
      </c>
      <c r="M171" s="31">
        <v>0.25729000000000002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113.35</v>
      </c>
      <c r="D172" s="38">
        <v>113.66666666666667</v>
      </c>
      <c r="E172" s="38">
        <v>112.68333333333334</v>
      </c>
      <c r="F172" s="38">
        <v>112.01666666666667</v>
      </c>
      <c r="G172" s="38">
        <v>111.03333333333333</v>
      </c>
      <c r="H172" s="38">
        <v>114.33333333333334</v>
      </c>
      <c r="I172" s="38">
        <v>115.31666666666666</v>
      </c>
      <c r="J172" s="38">
        <v>115.98333333333335</v>
      </c>
      <c r="K172" s="31">
        <v>114.65</v>
      </c>
      <c r="L172" s="31">
        <v>113</v>
      </c>
      <c r="M172" s="31">
        <v>57.087510000000002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2650.05</v>
      </c>
      <c r="D173" s="38">
        <v>2628.2666666666669</v>
      </c>
      <c r="E173" s="38">
        <v>2593.5833333333339</v>
      </c>
      <c r="F173" s="38">
        <v>2537.1166666666672</v>
      </c>
      <c r="G173" s="38">
        <v>2502.4333333333343</v>
      </c>
      <c r="H173" s="38">
        <v>2684.7333333333336</v>
      </c>
      <c r="I173" s="38">
        <v>2719.416666666667</v>
      </c>
      <c r="J173" s="38">
        <v>2775.8833333333332</v>
      </c>
      <c r="K173" s="31">
        <v>2662.95</v>
      </c>
      <c r="L173" s="31">
        <v>2571.8000000000002</v>
      </c>
      <c r="M173" s="31">
        <v>0.26595000000000002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3199.15</v>
      </c>
      <c r="D174" s="38">
        <v>3195.1166666666668</v>
      </c>
      <c r="E174" s="38">
        <v>3163.1333333333337</v>
      </c>
      <c r="F174" s="38">
        <v>3127.1166666666668</v>
      </c>
      <c r="G174" s="38">
        <v>3095.1333333333337</v>
      </c>
      <c r="H174" s="38">
        <v>3231.1333333333337</v>
      </c>
      <c r="I174" s="38">
        <v>3263.1166666666672</v>
      </c>
      <c r="J174" s="38">
        <v>3299.1333333333337</v>
      </c>
      <c r="K174" s="31">
        <v>3227.1</v>
      </c>
      <c r="L174" s="31">
        <v>3159.1</v>
      </c>
      <c r="M174" s="31">
        <v>8.8209999999999997E-2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202.45</v>
      </c>
      <c r="D175" s="38">
        <v>201.01666666666665</v>
      </c>
      <c r="E175" s="38">
        <v>198.43333333333331</v>
      </c>
      <c r="F175" s="38">
        <v>194.41666666666666</v>
      </c>
      <c r="G175" s="38">
        <v>191.83333333333331</v>
      </c>
      <c r="H175" s="38">
        <v>205.0333333333333</v>
      </c>
      <c r="I175" s="38">
        <v>207.61666666666667</v>
      </c>
      <c r="J175" s="38">
        <v>211.6333333333333</v>
      </c>
      <c r="K175" s="31">
        <v>203.6</v>
      </c>
      <c r="L175" s="31">
        <v>197</v>
      </c>
      <c r="M175" s="31">
        <v>7.5712999999999999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1617.55</v>
      </c>
      <c r="D176" s="38">
        <v>1602.95</v>
      </c>
      <c r="E176" s="38">
        <v>1541.25</v>
      </c>
      <c r="F176" s="38">
        <v>1464.95</v>
      </c>
      <c r="G176" s="38">
        <v>1403.25</v>
      </c>
      <c r="H176" s="38">
        <v>1679.25</v>
      </c>
      <c r="I176" s="38">
        <v>1740.9500000000003</v>
      </c>
      <c r="J176" s="38">
        <v>1817.25</v>
      </c>
      <c r="K176" s="31">
        <v>1664.65</v>
      </c>
      <c r="L176" s="31">
        <v>1526.65</v>
      </c>
      <c r="M176" s="31">
        <v>5.5403599999999997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1408.85</v>
      </c>
      <c r="D177" s="38">
        <v>1412.0333333333335</v>
      </c>
      <c r="E177" s="38">
        <v>1401.8166666666671</v>
      </c>
      <c r="F177" s="38">
        <v>1394.7833333333335</v>
      </c>
      <c r="G177" s="38">
        <v>1384.5666666666671</v>
      </c>
      <c r="H177" s="38">
        <v>1419.0666666666671</v>
      </c>
      <c r="I177" s="38">
        <v>1429.2833333333338</v>
      </c>
      <c r="J177" s="38">
        <v>1436.3166666666671</v>
      </c>
      <c r="K177" s="31">
        <v>1422.25</v>
      </c>
      <c r="L177" s="31">
        <v>1405</v>
      </c>
      <c r="M177" s="31">
        <v>0.17477000000000001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779.3</v>
      </c>
      <c r="D178" s="38">
        <v>786.63333333333321</v>
      </c>
      <c r="E178" s="38">
        <v>768.86666666666645</v>
      </c>
      <c r="F178" s="38">
        <v>758.43333333333328</v>
      </c>
      <c r="G178" s="38">
        <v>740.66666666666652</v>
      </c>
      <c r="H178" s="38">
        <v>797.06666666666638</v>
      </c>
      <c r="I178" s="38">
        <v>814.83333333333326</v>
      </c>
      <c r="J178" s="38">
        <v>825.26666666666631</v>
      </c>
      <c r="K178" s="31">
        <v>804.4</v>
      </c>
      <c r="L178" s="31">
        <v>776.2</v>
      </c>
      <c r="M178" s="31">
        <v>7.26647</v>
      </c>
      <c r="N178" s="1"/>
      <c r="O178" s="1"/>
    </row>
    <row r="179" spans="1:15" ht="12.75" customHeight="1">
      <c r="A179" s="33">
        <v>169</v>
      </c>
      <c r="B179" s="58" t="s">
        <v>871</v>
      </c>
      <c r="C179" s="31">
        <v>687.3</v>
      </c>
      <c r="D179" s="38">
        <v>687.68333333333328</v>
      </c>
      <c r="E179" s="38">
        <v>681.71666666666658</v>
      </c>
      <c r="F179" s="38">
        <v>676.13333333333333</v>
      </c>
      <c r="G179" s="38">
        <v>670.16666666666663</v>
      </c>
      <c r="H179" s="38">
        <v>693.26666666666654</v>
      </c>
      <c r="I179" s="38">
        <v>699.23333333333323</v>
      </c>
      <c r="J179" s="38">
        <v>704.81666666666649</v>
      </c>
      <c r="K179" s="31">
        <v>693.65</v>
      </c>
      <c r="L179" s="31">
        <v>682.1</v>
      </c>
      <c r="M179" s="31">
        <v>2.57538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1522.15</v>
      </c>
      <c r="D180" s="38">
        <v>1531.7166666666665</v>
      </c>
      <c r="E180" s="38">
        <v>1490.4333333333329</v>
      </c>
      <c r="F180" s="38">
        <v>1458.7166666666665</v>
      </c>
      <c r="G180" s="38">
        <v>1417.4333333333329</v>
      </c>
      <c r="H180" s="38">
        <v>1563.4333333333329</v>
      </c>
      <c r="I180" s="38">
        <v>1604.7166666666662</v>
      </c>
      <c r="J180" s="38">
        <v>1636.4333333333329</v>
      </c>
      <c r="K180" s="31">
        <v>1573</v>
      </c>
      <c r="L180" s="31">
        <v>1500</v>
      </c>
      <c r="M180" s="31">
        <v>3.4058799999999998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53.65</v>
      </c>
      <c r="D181" s="38">
        <v>53.383333333333333</v>
      </c>
      <c r="E181" s="38">
        <v>53.016666666666666</v>
      </c>
      <c r="F181" s="38">
        <v>52.383333333333333</v>
      </c>
      <c r="G181" s="38">
        <v>52.016666666666666</v>
      </c>
      <c r="H181" s="38">
        <v>54.016666666666666</v>
      </c>
      <c r="I181" s="38">
        <v>54.383333333333326</v>
      </c>
      <c r="J181" s="38">
        <v>55.016666666666666</v>
      </c>
      <c r="K181" s="31">
        <v>53.75</v>
      </c>
      <c r="L181" s="31">
        <v>52.75</v>
      </c>
      <c r="M181" s="31">
        <v>60.531489999999998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1252.0999999999999</v>
      </c>
      <c r="D182" s="38">
        <v>1255.3</v>
      </c>
      <c r="E182" s="38">
        <v>1241.6999999999998</v>
      </c>
      <c r="F182" s="38">
        <v>1231.3</v>
      </c>
      <c r="G182" s="38">
        <v>1217.6999999999998</v>
      </c>
      <c r="H182" s="38">
        <v>1265.6999999999998</v>
      </c>
      <c r="I182" s="38">
        <v>1279.2999999999997</v>
      </c>
      <c r="J182" s="38">
        <v>1289.6999999999998</v>
      </c>
      <c r="K182" s="31">
        <v>1268.9000000000001</v>
      </c>
      <c r="L182" s="31">
        <v>1244.9000000000001</v>
      </c>
      <c r="M182" s="31">
        <v>0.67327000000000004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2090.9499999999998</v>
      </c>
      <c r="D183" s="38">
        <v>2074.1</v>
      </c>
      <c r="E183" s="38">
        <v>2052.3999999999996</v>
      </c>
      <c r="F183" s="38">
        <v>2013.8499999999997</v>
      </c>
      <c r="G183" s="38">
        <v>1992.1499999999994</v>
      </c>
      <c r="H183" s="38">
        <v>2112.6499999999996</v>
      </c>
      <c r="I183" s="38">
        <v>2134.3499999999995</v>
      </c>
      <c r="J183" s="38">
        <v>2172.9</v>
      </c>
      <c r="K183" s="31">
        <v>2095.8000000000002</v>
      </c>
      <c r="L183" s="31">
        <v>2035.55</v>
      </c>
      <c r="M183" s="31">
        <v>0.67042000000000002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474.5</v>
      </c>
      <c r="D184" s="38">
        <v>476.2833333333333</v>
      </c>
      <c r="E184" s="38">
        <v>471.31666666666661</v>
      </c>
      <c r="F184" s="38">
        <v>468.13333333333333</v>
      </c>
      <c r="G184" s="38">
        <v>463.16666666666663</v>
      </c>
      <c r="H184" s="38">
        <v>479.46666666666658</v>
      </c>
      <c r="I184" s="38">
        <v>484.43333333333328</v>
      </c>
      <c r="J184" s="38">
        <v>487.61666666666656</v>
      </c>
      <c r="K184" s="31">
        <v>481.25</v>
      </c>
      <c r="L184" s="31">
        <v>473.1</v>
      </c>
      <c r="M184" s="31">
        <v>0.52344000000000002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1025.0999999999999</v>
      </c>
      <c r="D185" s="38">
        <v>1029.4333333333332</v>
      </c>
      <c r="E185" s="38">
        <v>1017.8166666666664</v>
      </c>
      <c r="F185" s="38">
        <v>1010.5333333333332</v>
      </c>
      <c r="G185" s="38">
        <v>998.9166666666664</v>
      </c>
      <c r="H185" s="38">
        <v>1036.7166666666662</v>
      </c>
      <c r="I185" s="38">
        <v>1048.333333333333</v>
      </c>
      <c r="J185" s="38">
        <v>1055.6166666666663</v>
      </c>
      <c r="K185" s="31">
        <v>1041.05</v>
      </c>
      <c r="L185" s="31">
        <v>1022.15</v>
      </c>
      <c r="M185" s="31">
        <v>6.7922399999999996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507.8</v>
      </c>
      <c r="D186" s="38">
        <v>508.34999999999997</v>
      </c>
      <c r="E186" s="38">
        <v>503.69999999999993</v>
      </c>
      <c r="F186" s="38">
        <v>499.59999999999997</v>
      </c>
      <c r="G186" s="38">
        <v>494.94999999999993</v>
      </c>
      <c r="H186" s="38">
        <v>512.44999999999993</v>
      </c>
      <c r="I186" s="38">
        <v>517.09999999999991</v>
      </c>
      <c r="J186" s="38">
        <v>521.19999999999993</v>
      </c>
      <c r="K186" s="31">
        <v>513</v>
      </c>
      <c r="L186" s="31">
        <v>504.25</v>
      </c>
      <c r="M186" s="31">
        <v>1.6609799999999999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1547.75</v>
      </c>
      <c r="D187" s="38">
        <v>1550.95</v>
      </c>
      <c r="E187" s="38">
        <v>1536.9</v>
      </c>
      <c r="F187" s="38">
        <v>1526.05</v>
      </c>
      <c r="G187" s="38">
        <v>1512</v>
      </c>
      <c r="H187" s="38">
        <v>1561.8000000000002</v>
      </c>
      <c r="I187" s="38">
        <v>1575.85</v>
      </c>
      <c r="J187" s="38">
        <v>1586.7000000000003</v>
      </c>
      <c r="K187" s="31">
        <v>1565</v>
      </c>
      <c r="L187" s="31">
        <v>1540.1</v>
      </c>
      <c r="M187" s="31">
        <v>3.49532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294.05</v>
      </c>
      <c r="D188" s="38">
        <v>293.88333333333338</v>
      </c>
      <c r="E188" s="38">
        <v>291.36666666666679</v>
      </c>
      <c r="F188" s="38">
        <v>288.68333333333339</v>
      </c>
      <c r="G188" s="38">
        <v>286.1666666666668</v>
      </c>
      <c r="H188" s="38">
        <v>296.56666666666678</v>
      </c>
      <c r="I188" s="38">
        <v>299.08333333333331</v>
      </c>
      <c r="J188" s="38">
        <v>301.76666666666677</v>
      </c>
      <c r="K188" s="31">
        <v>296.39999999999998</v>
      </c>
      <c r="L188" s="31">
        <v>291.2</v>
      </c>
      <c r="M188" s="31">
        <v>8.0066299999999995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431.15</v>
      </c>
      <c r="D189" s="38">
        <v>432.25</v>
      </c>
      <c r="E189" s="38">
        <v>422.2</v>
      </c>
      <c r="F189" s="38">
        <v>413.25</v>
      </c>
      <c r="G189" s="38">
        <v>403.2</v>
      </c>
      <c r="H189" s="38">
        <v>441.2</v>
      </c>
      <c r="I189" s="38">
        <v>451.24999999999994</v>
      </c>
      <c r="J189" s="38">
        <v>460.2</v>
      </c>
      <c r="K189" s="31">
        <v>442.3</v>
      </c>
      <c r="L189" s="31">
        <v>423.3</v>
      </c>
      <c r="M189" s="31">
        <v>5.3506099999999996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1800.85</v>
      </c>
      <c r="D190" s="38">
        <v>1802.3333333333333</v>
      </c>
      <c r="E190" s="38">
        <v>1792.2166666666665</v>
      </c>
      <c r="F190" s="38">
        <v>1783.5833333333333</v>
      </c>
      <c r="G190" s="38">
        <v>1773.4666666666665</v>
      </c>
      <c r="H190" s="38">
        <v>1810.9666666666665</v>
      </c>
      <c r="I190" s="38">
        <v>1821.0833333333333</v>
      </c>
      <c r="J190" s="38">
        <v>1829.7166666666665</v>
      </c>
      <c r="K190" s="31">
        <v>1812.45</v>
      </c>
      <c r="L190" s="31">
        <v>1793.7</v>
      </c>
      <c r="M190" s="31">
        <v>4.9510399999999999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771.15</v>
      </c>
      <c r="D191" s="38">
        <v>772.33333333333337</v>
      </c>
      <c r="E191" s="38">
        <v>751.86666666666679</v>
      </c>
      <c r="F191" s="38">
        <v>732.58333333333337</v>
      </c>
      <c r="G191" s="38">
        <v>712.11666666666679</v>
      </c>
      <c r="H191" s="38">
        <v>791.61666666666679</v>
      </c>
      <c r="I191" s="38">
        <v>812.08333333333326</v>
      </c>
      <c r="J191" s="38">
        <v>831.36666666666679</v>
      </c>
      <c r="K191" s="31">
        <v>792.8</v>
      </c>
      <c r="L191" s="31">
        <v>753.05</v>
      </c>
      <c r="M191" s="31">
        <v>8.61646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334.15</v>
      </c>
      <c r="D192" s="38">
        <v>336.13333333333333</v>
      </c>
      <c r="E192" s="38">
        <v>329.11666666666667</v>
      </c>
      <c r="F192" s="38">
        <v>324.08333333333337</v>
      </c>
      <c r="G192" s="38">
        <v>317.06666666666672</v>
      </c>
      <c r="H192" s="38">
        <v>341.16666666666663</v>
      </c>
      <c r="I192" s="38">
        <v>348.18333333333328</v>
      </c>
      <c r="J192" s="38">
        <v>353.21666666666658</v>
      </c>
      <c r="K192" s="31">
        <v>343.15</v>
      </c>
      <c r="L192" s="31">
        <v>331.1</v>
      </c>
      <c r="M192" s="31">
        <v>1.91937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2235.6</v>
      </c>
      <c r="D193" s="38">
        <v>2239.3000000000002</v>
      </c>
      <c r="E193" s="38">
        <v>2186.3500000000004</v>
      </c>
      <c r="F193" s="38">
        <v>2137.1000000000004</v>
      </c>
      <c r="G193" s="38">
        <v>2084.1500000000005</v>
      </c>
      <c r="H193" s="38">
        <v>2288.5500000000002</v>
      </c>
      <c r="I193" s="38">
        <v>2341.5</v>
      </c>
      <c r="J193" s="38">
        <v>2390.75</v>
      </c>
      <c r="K193" s="31">
        <v>2292.25</v>
      </c>
      <c r="L193" s="31">
        <v>2190.0500000000002</v>
      </c>
      <c r="M193" s="31">
        <v>0.76422000000000001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629.35</v>
      </c>
      <c r="D194" s="38">
        <v>631.30000000000007</v>
      </c>
      <c r="E194" s="38">
        <v>625.05000000000018</v>
      </c>
      <c r="F194" s="38">
        <v>620.75000000000011</v>
      </c>
      <c r="G194" s="38">
        <v>614.50000000000023</v>
      </c>
      <c r="H194" s="38">
        <v>635.60000000000014</v>
      </c>
      <c r="I194" s="38">
        <v>641.84999999999991</v>
      </c>
      <c r="J194" s="38">
        <v>646.15000000000009</v>
      </c>
      <c r="K194" s="31">
        <v>637.54999999999995</v>
      </c>
      <c r="L194" s="31">
        <v>627</v>
      </c>
      <c r="M194" s="31">
        <v>0.45895999999999998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239.55</v>
      </c>
      <c r="D195" s="38">
        <v>239.28333333333333</v>
      </c>
      <c r="E195" s="38">
        <v>237.81666666666666</v>
      </c>
      <c r="F195" s="38">
        <v>236.08333333333334</v>
      </c>
      <c r="G195" s="38">
        <v>234.61666666666667</v>
      </c>
      <c r="H195" s="38">
        <v>241.01666666666665</v>
      </c>
      <c r="I195" s="38">
        <v>242.48333333333329</v>
      </c>
      <c r="J195" s="38">
        <v>244.21666666666664</v>
      </c>
      <c r="K195" s="31">
        <v>240.75</v>
      </c>
      <c r="L195" s="31">
        <v>237.55</v>
      </c>
      <c r="M195" s="31">
        <v>1.39747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2865.65</v>
      </c>
      <c r="D196" s="38">
        <v>2852.7166666666667</v>
      </c>
      <c r="E196" s="38">
        <v>2816.5833333333335</v>
      </c>
      <c r="F196" s="38">
        <v>2767.5166666666669</v>
      </c>
      <c r="G196" s="38">
        <v>2731.3833333333337</v>
      </c>
      <c r="H196" s="38">
        <v>2901.7833333333333</v>
      </c>
      <c r="I196" s="38">
        <v>2937.9166666666665</v>
      </c>
      <c r="J196" s="38">
        <v>2986.9833333333331</v>
      </c>
      <c r="K196" s="31">
        <v>2888.85</v>
      </c>
      <c r="L196" s="31">
        <v>2803.65</v>
      </c>
      <c r="M196" s="31">
        <v>0.80291000000000001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454.2</v>
      </c>
      <c r="D197" s="38">
        <v>454.05</v>
      </c>
      <c r="E197" s="38">
        <v>451.25</v>
      </c>
      <c r="F197" s="38">
        <v>448.3</v>
      </c>
      <c r="G197" s="38">
        <v>445.5</v>
      </c>
      <c r="H197" s="38">
        <v>457</v>
      </c>
      <c r="I197" s="38">
        <v>459.80000000000007</v>
      </c>
      <c r="J197" s="38">
        <v>462.75</v>
      </c>
      <c r="K197" s="31">
        <v>456.85</v>
      </c>
      <c r="L197" s="31">
        <v>451.1</v>
      </c>
      <c r="M197" s="31">
        <v>8.2447199999999992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542.35</v>
      </c>
      <c r="D198" s="38">
        <v>543.26666666666665</v>
      </c>
      <c r="E198" s="38">
        <v>540.2833333333333</v>
      </c>
      <c r="F198" s="38">
        <v>538.2166666666667</v>
      </c>
      <c r="G198" s="38">
        <v>535.23333333333335</v>
      </c>
      <c r="H198" s="38">
        <v>545.33333333333326</v>
      </c>
      <c r="I198" s="38">
        <v>548.31666666666661</v>
      </c>
      <c r="J198" s="38">
        <v>550.38333333333321</v>
      </c>
      <c r="K198" s="31">
        <v>546.25</v>
      </c>
      <c r="L198" s="31">
        <v>541.20000000000005</v>
      </c>
      <c r="M198" s="31">
        <v>2.8272499999999998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120.15</v>
      </c>
      <c r="D199" s="38">
        <v>119.10000000000001</v>
      </c>
      <c r="E199" s="38">
        <v>117.20000000000002</v>
      </c>
      <c r="F199" s="38">
        <v>114.25000000000001</v>
      </c>
      <c r="G199" s="38">
        <v>112.35000000000002</v>
      </c>
      <c r="H199" s="38">
        <v>122.05000000000001</v>
      </c>
      <c r="I199" s="38">
        <v>123.95000000000002</v>
      </c>
      <c r="J199" s="38">
        <v>126.9</v>
      </c>
      <c r="K199" s="31">
        <v>121</v>
      </c>
      <c r="L199" s="31">
        <v>116.15</v>
      </c>
      <c r="M199" s="31">
        <v>9.2225800000000007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152.65</v>
      </c>
      <c r="D200" s="38">
        <v>152.61666666666667</v>
      </c>
      <c r="E200" s="38">
        <v>150.93333333333334</v>
      </c>
      <c r="F200" s="38">
        <v>149.21666666666667</v>
      </c>
      <c r="G200" s="38">
        <v>147.53333333333333</v>
      </c>
      <c r="H200" s="38">
        <v>154.33333333333334</v>
      </c>
      <c r="I200" s="38">
        <v>156.01666666666668</v>
      </c>
      <c r="J200" s="38">
        <v>157.73333333333335</v>
      </c>
      <c r="K200" s="31">
        <v>154.30000000000001</v>
      </c>
      <c r="L200" s="31">
        <v>150.9</v>
      </c>
      <c r="M200" s="31">
        <v>11.037459999999999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271.25</v>
      </c>
      <c r="D201" s="38">
        <v>270.76666666666665</v>
      </c>
      <c r="E201" s="38">
        <v>268.5333333333333</v>
      </c>
      <c r="F201" s="38">
        <v>265.81666666666666</v>
      </c>
      <c r="G201" s="38">
        <v>263.58333333333331</v>
      </c>
      <c r="H201" s="38">
        <v>273.48333333333329</v>
      </c>
      <c r="I201" s="38">
        <v>275.71666666666664</v>
      </c>
      <c r="J201" s="38">
        <v>278.43333333333328</v>
      </c>
      <c r="K201" s="31">
        <v>273</v>
      </c>
      <c r="L201" s="31">
        <v>268.05</v>
      </c>
      <c r="M201" s="31">
        <v>2.8610199999999999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1718.4</v>
      </c>
      <c r="D202" s="38">
        <v>1731.8</v>
      </c>
      <c r="E202" s="38">
        <v>1698.6</v>
      </c>
      <c r="F202" s="38">
        <v>1678.8</v>
      </c>
      <c r="G202" s="38">
        <v>1645.6</v>
      </c>
      <c r="H202" s="38">
        <v>1751.6</v>
      </c>
      <c r="I202" s="38">
        <v>1784.8000000000002</v>
      </c>
      <c r="J202" s="38">
        <v>1804.6</v>
      </c>
      <c r="K202" s="31">
        <v>1765</v>
      </c>
      <c r="L202" s="31">
        <v>1712</v>
      </c>
      <c r="M202" s="31">
        <v>1.47627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897</v>
      </c>
      <c r="D203" s="38">
        <v>902.61666666666667</v>
      </c>
      <c r="E203" s="38">
        <v>888.23333333333335</v>
      </c>
      <c r="F203" s="38">
        <v>879.4666666666667</v>
      </c>
      <c r="G203" s="38">
        <v>865.08333333333337</v>
      </c>
      <c r="H203" s="38">
        <v>911.38333333333333</v>
      </c>
      <c r="I203" s="38">
        <v>925.76666666666677</v>
      </c>
      <c r="J203" s="38">
        <v>934.5333333333333</v>
      </c>
      <c r="K203" s="31">
        <v>917</v>
      </c>
      <c r="L203" s="31">
        <v>893.85</v>
      </c>
      <c r="M203" s="31">
        <v>2.4564400000000002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1296.3</v>
      </c>
      <c r="D204" s="38">
        <v>1288</v>
      </c>
      <c r="E204" s="38">
        <v>1278.05</v>
      </c>
      <c r="F204" s="38">
        <v>1259.8</v>
      </c>
      <c r="G204" s="38">
        <v>1249.8499999999999</v>
      </c>
      <c r="H204" s="38">
        <v>1306.25</v>
      </c>
      <c r="I204" s="38">
        <v>1316.1999999999998</v>
      </c>
      <c r="J204" s="38">
        <v>1334.45</v>
      </c>
      <c r="K204" s="31">
        <v>1297.95</v>
      </c>
      <c r="L204" s="31">
        <v>1269.75</v>
      </c>
      <c r="M204" s="31">
        <v>7.3324699999999998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1176.7</v>
      </c>
      <c r="D205" s="38">
        <v>1173.8666666666668</v>
      </c>
      <c r="E205" s="38">
        <v>1166.7833333333335</v>
      </c>
      <c r="F205" s="38">
        <v>1156.8666666666668</v>
      </c>
      <c r="G205" s="38">
        <v>1149.7833333333335</v>
      </c>
      <c r="H205" s="38">
        <v>1183.7833333333335</v>
      </c>
      <c r="I205" s="38">
        <v>1190.8666666666666</v>
      </c>
      <c r="J205" s="38">
        <v>1200.7833333333335</v>
      </c>
      <c r="K205" s="31">
        <v>1180.95</v>
      </c>
      <c r="L205" s="31">
        <v>1163.95</v>
      </c>
      <c r="M205" s="31">
        <v>23.312560000000001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2544.85</v>
      </c>
      <c r="D206" s="38">
        <v>2546.4999999999995</v>
      </c>
      <c r="E206" s="38">
        <v>2527.0499999999993</v>
      </c>
      <c r="F206" s="38">
        <v>2509.2499999999995</v>
      </c>
      <c r="G206" s="38">
        <v>2489.7999999999993</v>
      </c>
      <c r="H206" s="38">
        <v>2564.2999999999993</v>
      </c>
      <c r="I206" s="38">
        <v>2583.7499999999991</v>
      </c>
      <c r="J206" s="38">
        <v>2601.5499999999993</v>
      </c>
      <c r="K206" s="31">
        <v>2565.9499999999998</v>
      </c>
      <c r="L206" s="31">
        <v>2528.6999999999998</v>
      </c>
      <c r="M206" s="31">
        <v>4.8803400000000003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1597.3</v>
      </c>
      <c r="D207" s="38">
        <v>1600.3999999999999</v>
      </c>
      <c r="E207" s="38">
        <v>1590.8999999999996</v>
      </c>
      <c r="F207" s="38">
        <v>1584.4999999999998</v>
      </c>
      <c r="G207" s="38">
        <v>1574.9999999999995</v>
      </c>
      <c r="H207" s="38">
        <v>1606.7999999999997</v>
      </c>
      <c r="I207" s="38">
        <v>1616.3000000000002</v>
      </c>
      <c r="J207" s="38">
        <v>1622.6999999999998</v>
      </c>
      <c r="K207" s="31">
        <v>1609.9</v>
      </c>
      <c r="L207" s="31">
        <v>1594</v>
      </c>
      <c r="M207" s="31">
        <v>264.42020000000002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628.4</v>
      </c>
      <c r="D208" s="38">
        <v>627.18333333333328</v>
      </c>
      <c r="E208" s="38">
        <v>623.41666666666652</v>
      </c>
      <c r="F208" s="38">
        <v>618.43333333333328</v>
      </c>
      <c r="G208" s="38">
        <v>614.66666666666652</v>
      </c>
      <c r="H208" s="38">
        <v>632.16666666666652</v>
      </c>
      <c r="I208" s="38">
        <v>635.93333333333317</v>
      </c>
      <c r="J208" s="38">
        <v>640.91666666666652</v>
      </c>
      <c r="K208" s="31">
        <v>630.95000000000005</v>
      </c>
      <c r="L208" s="31">
        <v>622.20000000000005</v>
      </c>
      <c r="M208" s="31">
        <v>18.000920000000001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2991.05</v>
      </c>
      <c r="D209" s="38">
        <v>2983.0666666666671</v>
      </c>
      <c r="E209" s="38">
        <v>2968.733333333334</v>
      </c>
      <c r="F209" s="38">
        <v>2946.416666666667</v>
      </c>
      <c r="G209" s="38">
        <v>2932.0833333333339</v>
      </c>
      <c r="H209" s="38">
        <v>3005.3833333333341</v>
      </c>
      <c r="I209" s="38">
        <v>3019.7166666666672</v>
      </c>
      <c r="J209" s="38">
        <v>3042.0333333333342</v>
      </c>
      <c r="K209" s="31">
        <v>2997.4</v>
      </c>
      <c r="L209" s="31">
        <v>2960.75</v>
      </c>
      <c r="M209" s="31">
        <v>5.6597299999999997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68</v>
      </c>
      <c r="D210" s="38">
        <v>68.283333333333346</v>
      </c>
      <c r="E210" s="38">
        <v>67.266666666666694</v>
      </c>
      <c r="F210" s="38">
        <v>66.533333333333346</v>
      </c>
      <c r="G210" s="38">
        <v>65.516666666666694</v>
      </c>
      <c r="H210" s="38">
        <v>69.016666666666694</v>
      </c>
      <c r="I210" s="38">
        <v>70.033333333333346</v>
      </c>
      <c r="J210" s="38">
        <v>70.766666666666694</v>
      </c>
      <c r="K210" s="31">
        <v>69.3</v>
      </c>
      <c r="L210" s="31">
        <v>67.55</v>
      </c>
      <c r="M210" s="31">
        <v>35.055889999999998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286.8</v>
      </c>
      <c r="D211" s="38">
        <v>288.2</v>
      </c>
      <c r="E211" s="38">
        <v>284.45</v>
      </c>
      <c r="F211" s="38">
        <v>282.10000000000002</v>
      </c>
      <c r="G211" s="38">
        <v>278.35000000000002</v>
      </c>
      <c r="H211" s="38">
        <v>290.54999999999995</v>
      </c>
      <c r="I211" s="38">
        <v>294.29999999999995</v>
      </c>
      <c r="J211" s="38">
        <v>296.64999999999992</v>
      </c>
      <c r="K211" s="31">
        <v>291.95</v>
      </c>
      <c r="L211" s="31">
        <v>285.85000000000002</v>
      </c>
      <c r="M211" s="31">
        <v>1.65822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447.6</v>
      </c>
      <c r="D212" s="38">
        <v>445.7833333333333</v>
      </c>
      <c r="E212" s="38">
        <v>442.31666666666661</v>
      </c>
      <c r="F212" s="38">
        <v>437.0333333333333</v>
      </c>
      <c r="G212" s="38">
        <v>433.56666666666661</v>
      </c>
      <c r="H212" s="38">
        <v>451.06666666666661</v>
      </c>
      <c r="I212" s="38">
        <v>454.5333333333333</v>
      </c>
      <c r="J212" s="38">
        <v>459.81666666666661</v>
      </c>
      <c r="K212" s="31">
        <v>449.25</v>
      </c>
      <c r="L212" s="31">
        <v>440.5</v>
      </c>
      <c r="M212" s="31">
        <v>35.582099999999997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1011</v>
      </c>
      <c r="D213" s="38">
        <v>1014.65</v>
      </c>
      <c r="E213" s="38">
        <v>1006.3499999999999</v>
      </c>
      <c r="F213" s="38">
        <v>1001.6999999999999</v>
      </c>
      <c r="G213" s="38">
        <v>993.39999999999986</v>
      </c>
      <c r="H213" s="38">
        <v>1019.3</v>
      </c>
      <c r="I213" s="38">
        <v>1027.5999999999999</v>
      </c>
      <c r="J213" s="38">
        <v>1032.25</v>
      </c>
      <c r="K213" s="31">
        <v>1022.95</v>
      </c>
      <c r="L213" s="31">
        <v>1010</v>
      </c>
      <c r="M213" s="31">
        <v>0.22156999999999999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3869.25</v>
      </c>
      <c r="D214" s="38">
        <v>3886.2999999999997</v>
      </c>
      <c r="E214" s="38">
        <v>3844.3499999999995</v>
      </c>
      <c r="F214" s="38">
        <v>3819.45</v>
      </c>
      <c r="G214" s="38">
        <v>3777.4999999999995</v>
      </c>
      <c r="H214" s="38">
        <v>3911.1999999999994</v>
      </c>
      <c r="I214" s="38">
        <v>3953.1499999999992</v>
      </c>
      <c r="J214" s="38">
        <v>3978.0499999999993</v>
      </c>
      <c r="K214" s="31">
        <v>3928.25</v>
      </c>
      <c r="L214" s="31">
        <v>3861.4</v>
      </c>
      <c r="M214" s="31">
        <v>5.5838599999999996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142.55000000000001</v>
      </c>
      <c r="D215" s="38">
        <v>143.28333333333333</v>
      </c>
      <c r="E215" s="38">
        <v>141.06666666666666</v>
      </c>
      <c r="F215" s="38">
        <v>139.58333333333334</v>
      </c>
      <c r="G215" s="38">
        <v>137.36666666666667</v>
      </c>
      <c r="H215" s="38">
        <v>144.76666666666665</v>
      </c>
      <c r="I215" s="38">
        <v>146.98333333333329</v>
      </c>
      <c r="J215" s="38">
        <v>148.46666666666664</v>
      </c>
      <c r="K215" s="31">
        <v>145.5</v>
      </c>
      <c r="L215" s="31">
        <v>141.80000000000001</v>
      </c>
      <c r="M215" s="31">
        <v>67.586740000000006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261.75</v>
      </c>
      <c r="D216" s="38">
        <v>261.98333333333335</v>
      </c>
      <c r="E216" s="38">
        <v>259.9666666666667</v>
      </c>
      <c r="F216" s="38">
        <v>258.18333333333334</v>
      </c>
      <c r="G216" s="38">
        <v>256.16666666666669</v>
      </c>
      <c r="H216" s="38">
        <v>263.76666666666671</v>
      </c>
      <c r="I216" s="38">
        <v>265.78333333333336</v>
      </c>
      <c r="J216" s="38">
        <v>267.56666666666672</v>
      </c>
      <c r="K216" s="31">
        <v>264</v>
      </c>
      <c r="L216" s="31">
        <v>260.2</v>
      </c>
      <c r="M216" s="31">
        <v>19.087669999999999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2543.25</v>
      </c>
      <c r="D217" s="38">
        <v>2545.6333333333332</v>
      </c>
      <c r="E217" s="38">
        <v>2530.6166666666663</v>
      </c>
      <c r="F217" s="38">
        <v>2517.9833333333331</v>
      </c>
      <c r="G217" s="38">
        <v>2502.9666666666662</v>
      </c>
      <c r="H217" s="38">
        <v>2558.2666666666664</v>
      </c>
      <c r="I217" s="38">
        <v>2573.2833333333328</v>
      </c>
      <c r="J217" s="38">
        <v>2585.9166666666665</v>
      </c>
      <c r="K217" s="31">
        <v>2560.65</v>
      </c>
      <c r="L217" s="31">
        <v>2533</v>
      </c>
      <c r="M217" s="31">
        <v>15.32873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314</v>
      </c>
      <c r="D218" s="38">
        <v>314.7833333333333</v>
      </c>
      <c r="E218" s="38">
        <v>312.26666666666659</v>
      </c>
      <c r="F218" s="38">
        <v>310.5333333333333</v>
      </c>
      <c r="G218" s="38">
        <v>308.01666666666659</v>
      </c>
      <c r="H218" s="38">
        <v>316.51666666666659</v>
      </c>
      <c r="I218" s="38">
        <v>319.03333333333325</v>
      </c>
      <c r="J218" s="38">
        <v>320.76666666666659</v>
      </c>
      <c r="K218" s="31">
        <v>317.3</v>
      </c>
      <c r="L218" s="31">
        <v>313.05</v>
      </c>
      <c r="M218" s="31">
        <v>2.31013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4327.8999999999996</v>
      </c>
      <c r="D219" s="38">
        <v>4325.7833333333328</v>
      </c>
      <c r="E219" s="38">
        <v>4213.6166666666659</v>
      </c>
      <c r="F219" s="38">
        <v>4099.333333333333</v>
      </c>
      <c r="G219" s="38">
        <v>3987.1666666666661</v>
      </c>
      <c r="H219" s="38">
        <v>4440.0666666666657</v>
      </c>
      <c r="I219" s="38">
        <v>4552.2333333333336</v>
      </c>
      <c r="J219" s="38">
        <v>4666.5166666666655</v>
      </c>
      <c r="K219" s="31">
        <v>4437.95</v>
      </c>
      <c r="L219" s="31">
        <v>4211.5</v>
      </c>
      <c r="M219" s="31">
        <v>0.15351999999999999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578.15</v>
      </c>
      <c r="D220" s="38">
        <v>579.06666666666672</v>
      </c>
      <c r="E220" s="38">
        <v>573.13333333333344</v>
      </c>
      <c r="F220" s="38">
        <v>568.11666666666667</v>
      </c>
      <c r="G220" s="38">
        <v>562.18333333333339</v>
      </c>
      <c r="H220" s="38">
        <v>584.08333333333348</v>
      </c>
      <c r="I220" s="38">
        <v>590.01666666666665</v>
      </c>
      <c r="J220" s="38">
        <v>595.03333333333353</v>
      </c>
      <c r="K220" s="31">
        <v>585</v>
      </c>
      <c r="L220" s="31">
        <v>574.04999999999995</v>
      </c>
      <c r="M220" s="31">
        <v>0.42664000000000002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867.55</v>
      </c>
      <c r="D221" s="38">
        <v>877.61666666666667</v>
      </c>
      <c r="E221" s="38">
        <v>833.23333333333335</v>
      </c>
      <c r="F221" s="38">
        <v>798.91666666666663</v>
      </c>
      <c r="G221" s="38">
        <v>754.5333333333333</v>
      </c>
      <c r="H221" s="38">
        <v>911.93333333333339</v>
      </c>
      <c r="I221" s="38">
        <v>956.31666666666683</v>
      </c>
      <c r="J221" s="38">
        <v>990.63333333333344</v>
      </c>
      <c r="K221" s="31">
        <v>922</v>
      </c>
      <c r="L221" s="31">
        <v>843.3</v>
      </c>
      <c r="M221" s="31">
        <v>10.022399999999999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40407.65</v>
      </c>
      <c r="D222" s="38">
        <v>40420.950000000004</v>
      </c>
      <c r="E222" s="38">
        <v>40061.950000000012</v>
      </c>
      <c r="F222" s="38">
        <v>39716.250000000007</v>
      </c>
      <c r="G222" s="38">
        <v>39357.250000000015</v>
      </c>
      <c r="H222" s="38">
        <v>40766.650000000009</v>
      </c>
      <c r="I222" s="38">
        <v>41125.649999999994</v>
      </c>
      <c r="J222" s="38">
        <v>41471.350000000006</v>
      </c>
      <c r="K222" s="31">
        <v>40779.949999999997</v>
      </c>
      <c r="L222" s="31">
        <v>40075.25</v>
      </c>
      <c r="M222" s="31">
        <v>1.8919999999999999E-2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70.599999999999994</v>
      </c>
      <c r="D223" s="38">
        <v>70.233333333333334</v>
      </c>
      <c r="E223" s="38">
        <v>68.666666666666671</v>
      </c>
      <c r="F223" s="38">
        <v>66.733333333333334</v>
      </c>
      <c r="G223" s="38">
        <v>65.166666666666671</v>
      </c>
      <c r="H223" s="38">
        <v>72.166666666666671</v>
      </c>
      <c r="I223" s="38">
        <v>73.733333333333334</v>
      </c>
      <c r="J223" s="38">
        <v>75.666666666666671</v>
      </c>
      <c r="K223" s="31">
        <v>71.8</v>
      </c>
      <c r="L223" s="31">
        <v>68.3</v>
      </c>
      <c r="M223" s="31">
        <v>246.42957999999999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951.65</v>
      </c>
      <c r="D224" s="38">
        <v>951.96666666666658</v>
      </c>
      <c r="E224" s="38">
        <v>946.13333333333321</v>
      </c>
      <c r="F224" s="38">
        <v>940.61666666666667</v>
      </c>
      <c r="G224" s="38">
        <v>934.7833333333333</v>
      </c>
      <c r="H224" s="38">
        <v>957.48333333333312</v>
      </c>
      <c r="I224" s="38">
        <v>963.31666666666638</v>
      </c>
      <c r="J224" s="38">
        <v>968.83333333333303</v>
      </c>
      <c r="K224" s="31">
        <v>957.8</v>
      </c>
      <c r="L224" s="31">
        <v>946.45</v>
      </c>
      <c r="M224" s="31">
        <v>270.77611000000002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1344.65</v>
      </c>
      <c r="D225" s="38">
        <v>1346.3666666666668</v>
      </c>
      <c r="E225" s="38">
        <v>1332.7333333333336</v>
      </c>
      <c r="F225" s="38">
        <v>1320.8166666666668</v>
      </c>
      <c r="G225" s="38">
        <v>1307.1833333333336</v>
      </c>
      <c r="H225" s="38">
        <v>1358.2833333333335</v>
      </c>
      <c r="I225" s="38">
        <v>1371.9166666666667</v>
      </c>
      <c r="J225" s="38">
        <v>1383.8333333333335</v>
      </c>
      <c r="K225" s="31">
        <v>1360</v>
      </c>
      <c r="L225" s="31">
        <v>1334.45</v>
      </c>
      <c r="M225" s="31">
        <v>2.2084800000000002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543.35</v>
      </c>
      <c r="D226" s="38">
        <v>544.26666666666665</v>
      </c>
      <c r="E226" s="38">
        <v>539.7833333333333</v>
      </c>
      <c r="F226" s="38">
        <v>536.2166666666667</v>
      </c>
      <c r="G226" s="38">
        <v>531.73333333333335</v>
      </c>
      <c r="H226" s="38">
        <v>547.83333333333326</v>
      </c>
      <c r="I226" s="38">
        <v>552.31666666666661</v>
      </c>
      <c r="J226" s="38">
        <v>555.88333333333321</v>
      </c>
      <c r="K226" s="31">
        <v>548.75</v>
      </c>
      <c r="L226" s="31">
        <v>540.70000000000005</v>
      </c>
      <c r="M226" s="31">
        <v>7.1468999999999996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620.5</v>
      </c>
      <c r="D227" s="38">
        <v>619</v>
      </c>
      <c r="E227" s="38">
        <v>617</v>
      </c>
      <c r="F227" s="38">
        <v>613.5</v>
      </c>
      <c r="G227" s="38">
        <v>611.5</v>
      </c>
      <c r="H227" s="38">
        <v>622.5</v>
      </c>
      <c r="I227" s="38">
        <v>624.5</v>
      </c>
      <c r="J227" s="38">
        <v>628</v>
      </c>
      <c r="K227" s="31">
        <v>621</v>
      </c>
      <c r="L227" s="31">
        <v>615.5</v>
      </c>
      <c r="M227" s="31">
        <v>1.29355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61.4</v>
      </c>
      <c r="D228" s="38">
        <v>61.733333333333327</v>
      </c>
      <c r="E228" s="38">
        <v>60.766666666666652</v>
      </c>
      <c r="F228" s="38">
        <v>60.133333333333326</v>
      </c>
      <c r="G228" s="38">
        <v>59.16666666666665</v>
      </c>
      <c r="H228" s="38">
        <v>62.366666666666653</v>
      </c>
      <c r="I228" s="38">
        <v>63.333333333333336</v>
      </c>
      <c r="J228" s="38">
        <v>63.966666666666654</v>
      </c>
      <c r="K228" s="31">
        <v>62.7</v>
      </c>
      <c r="L228" s="31">
        <v>61.1</v>
      </c>
      <c r="M228" s="31">
        <v>107.99762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88.55</v>
      </c>
      <c r="D229" s="38">
        <v>88.866666666666674</v>
      </c>
      <c r="E229" s="38">
        <v>87.733333333333348</v>
      </c>
      <c r="F229" s="38">
        <v>86.916666666666671</v>
      </c>
      <c r="G229" s="38">
        <v>85.783333333333346</v>
      </c>
      <c r="H229" s="38">
        <v>89.683333333333351</v>
      </c>
      <c r="I229" s="38">
        <v>90.816666666666677</v>
      </c>
      <c r="J229" s="38">
        <v>91.633333333333354</v>
      </c>
      <c r="K229" s="31">
        <v>90</v>
      </c>
      <c r="L229" s="31">
        <v>88.05</v>
      </c>
      <c r="M229" s="31">
        <v>367.36849999999998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119.15</v>
      </c>
      <c r="D230" s="38">
        <v>119.64999999999999</v>
      </c>
      <c r="E230" s="38">
        <v>118.19999999999999</v>
      </c>
      <c r="F230" s="38">
        <v>117.25</v>
      </c>
      <c r="G230" s="38">
        <v>115.8</v>
      </c>
      <c r="H230" s="38">
        <v>120.59999999999998</v>
      </c>
      <c r="I230" s="38">
        <v>122.05</v>
      </c>
      <c r="J230" s="38">
        <v>122.99999999999997</v>
      </c>
      <c r="K230" s="31">
        <v>121.1</v>
      </c>
      <c r="L230" s="31">
        <v>118.7</v>
      </c>
      <c r="M230" s="31">
        <v>63.216839999999998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892.8</v>
      </c>
      <c r="D231" s="38">
        <v>886.36666666666679</v>
      </c>
      <c r="E231" s="38">
        <v>857.38333333333355</v>
      </c>
      <c r="F231" s="38">
        <v>821.96666666666681</v>
      </c>
      <c r="G231" s="38">
        <v>792.98333333333358</v>
      </c>
      <c r="H231" s="38">
        <v>921.78333333333353</v>
      </c>
      <c r="I231" s="38">
        <v>950.76666666666665</v>
      </c>
      <c r="J231" s="38">
        <v>986.18333333333351</v>
      </c>
      <c r="K231" s="31">
        <v>915.35</v>
      </c>
      <c r="L231" s="31">
        <v>850.95</v>
      </c>
      <c r="M231" s="31">
        <v>3.38104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568.85</v>
      </c>
      <c r="D232" s="38">
        <v>570.86666666666667</v>
      </c>
      <c r="E232" s="38">
        <v>563.7833333333333</v>
      </c>
      <c r="F232" s="38">
        <v>558.71666666666658</v>
      </c>
      <c r="G232" s="38">
        <v>551.63333333333321</v>
      </c>
      <c r="H232" s="38">
        <v>575.93333333333339</v>
      </c>
      <c r="I232" s="38">
        <v>583.01666666666665</v>
      </c>
      <c r="J232" s="38">
        <v>588.08333333333348</v>
      </c>
      <c r="K232" s="31">
        <v>577.95000000000005</v>
      </c>
      <c r="L232" s="31">
        <v>565.79999999999995</v>
      </c>
      <c r="M232" s="31">
        <v>2.6760899999999999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241.05</v>
      </c>
      <c r="D233" s="38">
        <v>240.98333333333335</v>
      </c>
      <c r="E233" s="38">
        <v>235.16666666666669</v>
      </c>
      <c r="F233" s="38">
        <v>229.28333333333333</v>
      </c>
      <c r="G233" s="38">
        <v>223.46666666666667</v>
      </c>
      <c r="H233" s="38">
        <v>246.8666666666667</v>
      </c>
      <c r="I233" s="38">
        <v>252.68333333333337</v>
      </c>
      <c r="J233" s="38">
        <v>258.56666666666672</v>
      </c>
      <c r="K233" s="31">
        <v>246.8</v>
      </c>
      <c r="L233" s="31">
        <v>235.1</v>
      </c>
      <c r="M233" s="31">
        <v>54.511569999999999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162.05000000000001</v>
      </c>
      <c r="D234" s="38">
        <v>165.08333333333334</v>
      </c>
      <c r="E234" s="38">
        <v>157.9666666666667</v>
      </c>
      <c r="F234" s="38">
        <v>153.88333333333335</v>
      </c>
      <c r="G234" s="38">
        <v>146.76666666666671</v>
      </c>
      <c r="H234" s="38">
        <v>169.16666666666669</v>
      </c>
      <c r="I234" s="38">
        <v>176.2833333333333</v>
      </c>
      <c r="J234" s="38">
        <v>180.36666666666667</v>
      </c>
      <c r="K234" s="31">
        <v>172.2</v>
      </c>
      <c r="L234" s="31">
        <v>161</v>
      </c>
      <c r="M234" s="31">
        <v>229.09984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63.9</v>
      </c>
      <c r="D235" s="38">
        <v>64.45</v>
      </c>
      <c r="E235" s="38">
        <v>63.100000000000009</v>
      </c>
      <c r="F235" s="38">
        <v>62.300000000000004</v>
      </c>
      <c r="G235" s="38">
        <v>60.95000000000001</v>
      </c>
      <c r="H235" s="38">
        <v>65.25</v>
      </c>
      <c r="I235" s="38">
        <v>66.599999999999994</v>
      </c>
      <c r="J235" s="38">
        <v>67.400000000000006</v>
      </c>
      <c r="K235" s="31">
        <v>65.8</v>
      </c>
      <c r="L235" s="31">
        <v>63.65</v>
      </c>
      <c r="M235" s="31">
        <v>63.265050000000002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3127.9</v>
      </c>
      <c r="D236" s="38">
        <v>3129.2999999999997</v>
      </c>
      <c r="E236" s="38">
        <v>3113.5999999999995</v>
      </c>
      <c r="F236" s="38">
        <v>3099.2999999999997</v>
      </c>
      <c r="G236" s="38">
        <v>3083.5999999999995</v>
      </c>
      <c r="H236" s="38">
        <v>3143.5999999999995</v>
      </c>
      <c r="I236" s="38">
        <v>3159.2999999999993</v>
      </c>
      <c r="J236" s="38">
        <v>3173.5999999999995</v>
      </c>
      <c r="K236" s="31">
        <v>3145</v>
      </c>
      <c r="L236" s="31">
        <v>3115</v>
      </c>
      <c r="M236" s="31">
        <v>1.0131600000000001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409</v>
      </c>
      <c r="D237" s="38">
        <v>401.76666666666665</v>
      </c>
      <c r="E237" s="38">
        <v>391.5333333333333</v>
      </c>
      <c r="F237" s="38">
        <v>374.06666666666666</v>
      </c>
      <c r="G237" s="38">
        <v>363.83333333333331</v>
      </c>
      <c r="H237" s="38">
        <v>419.23333333333329</v>
      </c>
      <c r="I237" s="38">
        <v>429.46666666666664</v>
      </c>
      <c r="J237" s="38">
        <v>446.93333333333328</v>
      </c>
      <c r="K237" s="31">
        <v>412</v>
      </c>
      <c r="L237" s="31">
        <v>384.3</v>
      </c>
      <c r="M237" s="31">
        <v>54.074910000000003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126.35</v>
      </c>
      <c r="D238" s="38">
        <v>126.78333333333335</v>
      </c>
      <c r="E238" s="38">
        <v>124.81666666666669</v>
      </c>
      <c r="F238" s="38">
        <v>123.28333333333335</v>
      </c>
      <c r="G238" s="38">
        <v>121.31666666666669</v>
      </c>
      <c r="H238" s="38">
        <v>128.31666666666669</v>
      </c>
      <c r="I238" s="38">
        <v>130.28333333333336</v>
      </c>
      <c r="J238" s="38">
        <v>131.81666666666669</v>
      </c>
      <c r="K238" s="31">
        <v>128.75</v>
      </c>
      <c r="L238" s="31">
        <v>125.25</v>
      </c>
      <c r="M238" s="31">
        <v>86.785889999999995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382.2</v>
      </c>
      <c r="D239" s="38">
        <v>383.68333333333334</v>
      </c>
      <c r="E239" s="38">
        <v>379.76666666666665</v>
      </c>
      <c r="F239" s="38">
        <v>377.33333333333331</v>
      </c>
      <c r="G239" s="38">
        <v>373.41666666666663</v>
      </c>
      <c r="H239" s="38">
        <v>386.11666666666667</v>
      </c>
      <c r="I239" s="38">
        <v>390.0333333333333</v>
      </c>
      <c r="J239" s="38">
        <v>392.4666666666667</v>
      </c>
      <c r="K239" s="31">
        <v>387.6</v>
      </c>
      <c r="L239" s="31">
        <v>381.25</v>
      </c>
      <c r="M239" s="31">
        <v>22.559539999999998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92.25</v>
      </c>
      <c r="D240" s="38">
        <v>92.583333333333329</v>
      </c>
      <c r="E240" s="38">
        <v>91.666666666666657</v>
      </c>
      <c r="F240" s="38">
        <v>91.083333333333329</v>
      </c>
      <c r="G240" s="38">
        <v>90.166666666666657</v>
      </c>
      <c r="H240" s="38">
        <v>93.166666666666657</v>
      </c>
      <c r="I240" s="38">
        <v>94.083333333333314</v>
      </c>
      <c r="J240" s="38">
        <v>94.666666666666657</v>
      </c>
      <c r="K240" s="31">
        <v>93.5</v>
      </c>
      <c r="L240" s="31">
        <v>92</v>
      </c>
      <c r="M240" s="31">
        <v>68.562430000000006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31.2</v>
      </c>
      <c r="D241" s="38">
        <v>31.2</v>
      </c>
      <c r="E241" s="38">
        <v>29.75</v>
      </c>
      <c r="F241" s="38">
        <v>28.3</v>
      </c>
      <c r="G241" s="38">
        <v>26.85</v>
      </c>
      <c r="H241" s="38">
        <v>32.65</v>
      </c>
      <c r="I241" s="38">
        <v>34.099999999999994</v>
      </c>
      <c r="J241" s="38">
        <v>35.549999999999997</v>
      </c>
      <c r="K241" s="31">
        <v>32.65</v>
      </c>
      <c r="L241" s="31">
        <v>29.75</v>
      </c>
      <c r="M241" s="31">
        <v>502.83751000000001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649.1</v>
      </c>
      <c r="D242" s="38">
        <v>646.76666666666677</v>
      </c>
      <c r="E242" s="38">
        <v>641.33333333333348</v>
      </c>
      <c r="F242" s="38">
        <v>633.56666666666672</v>
      </c>
      <c r="G242" s="38">
        <v>628.13333333333344</v>
      </c>
      <c r="H242" s="38">
        <v>654.53333333333353</v>
      </c>
      <c r="I242" s="38">
        <v>659.9666666666667</v>
      </c>
      <c r="J242" s="38">
        <v>667.73333333333358</v>
      </c>
      <c r="K242" s="31">
        <v>652.20000000000005</v>
      </c>
      <c r="L242" s="31">
        <v>639</v>
      </c>
      <c r="M242" s="31">
        <v>16.112259999999999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47.65</v>
      </c>
      <c r="D243" s="38">
        <v>48.116666666666674</v>
      </c>
      <c r="E243" s="38">
        <v>46.233333333333348</v>
      </c>
      <c r="F243" s="38">
        <v>44.816666666666677</v>
      </c>
      <c r="G243" s="38">
        <v>42.933333333333351</v>
      </c>
      <c r="H243" s="38">
        <v>49.533333333333346</v>
      </c>
      <c r="I243" s="38">
        <v>51.416666666666671</v>
      </c>
      <c r="J243" s="38">
        <v>52.833333333333343</v>
      </c>
      <c r="K243" s="31">
        <v>50</v>
      </c>
      <c r="L243" s="31">
        <v>46.7</v>
      </c>
      <c r="M243" s="31">
        <v>1552.171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1529.45</v>
      </c>
      <c r="D244" s="38">
        <v>1535.4666666666665</v>
      </c>
      <c r="E244" s="38">
        <v>1514.9833333333329</v>
      </c>
      <c r="F244" s="38">
        <v>1500.5166666666664</v>
      </c>
      <c r="G244" s="38">
        <v>1480.0333333333328</v>
      </c>
      <c r="H244" s="38">
        <v>1549.9333333333329</v>
      </c>
      <c r="I244" s="38">
        <v>1570.4166666666665</v>
      </c>
      <c r="J244" s="38">
        <v>1584.883333333333</v>
      </c>
      <c r="K244" s="31">
        <v>1555.95</v>
      </c>
      <c r="L244" s="31">
        <v>1521</v>
      </c>
      <c r="M244" s="31">
        <v>1.5278099999999999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433.55</v>
      </c>
      <c r="D245" s="38">
        <v>434.26666666666665</v>
      </c>
      <c r="E245" s="38">
        <v>431.48333333333329</v>
      </c>
      <c r="F245" s="38">
        <v>429.41666666666663</v>
      </c>
      <c r="G245" s="38">
        <v>426.63333333333327</v>
      </c>
      <c r="H245" s="38">
        <v>436.33333333333331</v>
      </c>
      <c r="I245" s="38">
        <v>439.11666666666662</v>
      </c>
      <c r="J245" s="38">
        <v>441.18333333333334</v>
      </c>
      <c r="K245" s="31">
        <v>437.05</v>
      </c>
      <c r="L245" s="31">
        <v>432.2</v>
      </c>
      <c r="M245" s="31">
        <v>9.6416400000000007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161.94999999999999</v>
      </c>
      <c r="D246" s="38">
        <v>161.9</v>
      </c>
      <c r="E246" s="38">
        <v>160.60000000000002</v>
      </c>
      <c r="F246" s="38">
        <v>159.25000000000003</v>
      </c>
      <c r="G246" s="38">
        <v>157.95000000000005</v>
      </c>
      <c r="H246" s="38">
        <v>163.25</v>
      </c>
      <c r="I246" s="38">
        <v>164.55</v>
      </c>
      <c r="J246" s="38">
        <v>165.89999999999998</v>
      </c>
      <c r="K246" s="31">
        <v>163.19999999999999</v>
      </c>
      <c r="L246" s="31">
        <v>160.55000000000001</v>
      </c>
      <c r="M246" s="31">
        <v>55.570839999999997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1374.3</v>
      </c>
      <c r="D247" s="38">
        <v>1378.5166666666667</v>
      </c>
      <c r="E247" s="38">
        <v>1365.7833333333333</v>
      </c>
      <c r="F247" s="38">
        <v>1357.2666666666667</v>
      </c>
      <c r="G247" s="38">
        <v>1344.5333333333333</v>
      </c>
      <c r="H247" s="38">
        <v>1387.0333333333333</v>
      </c>
      <c r="I247" s="38">
        <v>1399.7666666666664</v>
      </c>
      <c r="J247" s="38">
        <v>1408.2833333333333</v>
      </c>
      <c r="K247" s="31">
        <v>1391.25</v>
      </c>
      <c r="L247" s="31">
        <v>1370</v>
      </c>
      <c r="M247" s="31">
        <v>33.294710000000002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13.95</v>
      </c>
      <c r="D248" s="38">
        <v>13.950000000000001</v>
      </c>
      <c r="E248" s="38">
        <v>13.750000000000002</v>
      </c>
      <c r="F248" s="38">
        <v>13.55</v>
      </c>
      <c r="G248" s="38">
        <v>13.350000000000001</v>
      </c>
      <c r="H248" s="38">
        <v>14.150000000000002</v>
      </c>
      <c r="I248" s="38">
        <v>14.350000000000001</v>
      </c>
      <c r="J248" s="38">
        <v>14.550000000000002</v>
      </c>
      <c r="K248" s="31">
        <v>14.15</v>
      </c>
      <c r="L248" s="31">
        <v>13.75</v>
      </c>
      <c r="M248" s="31">
        <v>186.82777999999999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4298.8999999999996</v>
      </c>
      <c r="D249" s="38">
        <v>4314.6333333333332</v>
      </c>
      <c r="E249" s="38">
        <v>4275.2666666666664</v>
      </c>
      <c r="F249" s="38">
        <v>4251.6333333333332</v>
      </c>
      <c r="G249" s="38">
        <v>4212.2666666666664</v>
      </c>
      <c r="H249" s="38">
        <v>4338.2666666666664</v>
      </c>
      <c r="I249" s="38">
        <v>4377.6333333333332</v>
      </c>
      <c r="J249" s="38">
        <v>4401.2666666666664</v>
      </c>
      <c r="K249" s="31">
        <v>4354</v>
      </c>
      <c r="L249" s="31">
        <v>4291</v>
      </c>
      <c r="M249" s="31">
        <v>1.45818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1411.55</v>
      </c>
      <c r="D250" s="38">
        <v>1412.5166666666667</v>
      </c>
      <c r="E250" s="38">
        <v>1405.0333333333333</v>
      </c>
      <c r="F250" s="38">
        <v>1398.5166666666667</v>
      </c>
      <c r="G250" s="38">
        <v>1391.0333333333333</v>
      </c>
      <c r="H250" s="38">
        <v>1419.0333333333333</v>
      </c>
      <c r="I250" s="38">
        <v>1426.5166666666664</v>
      </c>
      <c r="J250" s="38">
        <v>1433.0333333333333</v>
      </c>
      <c r="K250" s="31">
        <v>1420</v>
      </c>
      <c r="L250" s="31">
        <v>1406</v>
      </c>
      <c r="M250" s="31">
        <v>56.183459999999997</v>
      </c>
      <c r="N250" s="1"/>
      <c r="O250" s="1"/>
    </row>
    <row r="251" spans="1:15" ht="12.75" customHeight="1">
      <c r="A251" s="33">
        <v>241</v>
      </c>
      <c r="B251" s="58" t="s">
        <v>866</v>
      </c>
      <c r="C251" s="31">
        <v>3155.8</v>
      </c>
      <c r="D251" s="38">
        <v>3114.9166666666665</v>
      </c>
      <c r="E251" s="38">
        <v>3040.833333333333</v>
      </c>
      <c r="F251" s="38">
        <v>2925.8666666666663</v>
      </c>
      <c r="G251" s="38">
        <v>2851.7833333333328</v>
      </c>
      <c r="H251" s="38">
        <v>3229.8833333333332</v>
      </c>
      <c r="I251" s="38">
        <v>3303.9666666666662</v>
      </c>
      <c r="J251" s="38">
        <v>3418.9333333333334</v>
      </c>
      <c r="K251" s="31">
        <v>3189</v>
      </c>
      <c r="L251" s="31">
        <v>2999.95</v>
      </c>
      <c r="M251" s="31">
        <v>0.63787000000000005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702.65</v>
      </c>
      <c r="D252" s="38">
        <v>707.55000000000007</v>
      </c>
      <c r="E252" s="38">
        <v>695.20000000000016</v>
      </c>
      <c r="F252" s="38">
        <v>687.75000000000011</v>
      </c>
      <c r="G252" s="38">
        <v>675.4000000000002</v>
      </c>
      <c r="H252" s="38">
        <v>715.00000000000011</v>
      </c>
      <c r="I252" s="38">
        <v>727.35</v>
      </c>
      <c r="J252" s="38">
        <v>734.80000000000007</v>
      </c>
      <c r="K252" s="31">
        <v>719.9</v>
      </c>
      <c r="L252" s="31">
        <v>700.1</v>
      </c>
      <c r="M252" s="31">
        <v>2.8620399999999999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2459.75</v>
      </c>
      <c r="D253" s="38">
        <v>2462.5833333333335</v>
      </c>
      <c r="E253" s="38">
        <v>2443.6166666666668</v>
      </c>
      <c r="F253" s="38">
        <v>2427.4833333333331</v>
      </c>
      <c r="G253" s="38">
        <v>2408.5166666666664</v>
      </c>
      <c r="H253" s="38">
        <v>2478.7166666666672</v>
      </c>
      <c r="I253" s="38">
        <v>2497.6833333333334</v>
      </c>
      <c r="J253" s="38">
        <v>2513.8166666666675</v>
      </c>
      <c r="K253" s="31">
        <v>2481.5500000000002</v>
      </c>
      <c r="L253" s="31">
        <v>2446.4499999999998</v>
      </c>
      <c r="M253" s="31">
        <v>12.59895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888.5</v>
      </c>
      <c r="D254" s="38">
        <v>891.91666666666663</v>
      </c>
      <c r="E254" s="38">
        <v>882.88333333333321</v>
      </c>
      <c r="F254" s="38">
        <v>877.26666666666654</v>
      </c>
      <c r="G254" s="38">
        <v>868.23333333333312</v>
      </c>
      <c r="H254" s="38">
        <v>897.5333333333333</v>
      </c>
      <c r="I254" s="38">
        <v>906.56666666666683</v>
      </c>
      <c r="J254" s="38">
        <v>912.18333333333339</v>
      </c>
      <c r="K254" s="31">
        <v>900.95</v>
      </c>
      <c r="L254" s="31">
        <v>886.3</v>
      </c>
      <c r="M254" s="31">
        <v>1.9798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25.95</v>
      </c>
      <c r="D255" s="38">
        <v>25.933333333333334</v>
      </c>
      <c r="E255" s="38">
        <v>25.766666666666666</v>
      </c>
      <c r="F255" s="38">
        <v>25.583333333333332</v>
      </c>
      <c r="G255" s="38">
        <v>25.416666666666664</v>
      </c>
      <c r="H255" s="38">
        <v>26.116666666666667</v>
      </c>
      <c r="I255" s="38">
        <v>26.283333333333331</v>
      </c>
      <c r="J255" s="38">
        <v>26.466666666666669</v>
      </c>
      <c r="K255" s="31">
        <v>26.1</v>
      </c>
      <c r="L255" s="31">
        <v>25.75</v>
      </c>
      <c r="M255" s="31">
        <v>95.875479999999996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441</v>
      </c>
      <c r="D256" s="38">
        <v>443.66666666666669</v>
      </c>
      <c r="E256" s="38">
        <v>437.33333333333337</v>
      </c>
      <c r="F256" s="38">
        <v>433.66666666666669</v>
      </c>
      <c r="G256" s="38">
        <v>427.33333333333337</v>
      </c>
      <c r="H256" s="38">
        <v>447.33333333333337</v>
      </c>
      <c r="I256" s="38">
        <v>453.66666666666674</v>
      </c>
      <c r="J256" s="38">
        <v>457.33333333333337</v>
      </c>
      <c r="K256" s="31">
        <v>450</v>
      </c>
      <c r="L256" s="31">
        <v>440</v>
      </c>
      <c r="M256" s="31">
        <v>162.69569000000001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114.1</v>
      </c>
      <c r="D257" s="38">
        <v>114.95</v>
      </c>
      <c r="E257" s="38">
        <v>112.55000000000001</v>
      </c>
      <c r="F257" s="38">
        <v>111.00000000000001</v>
      </c>
      <c r="G257" s="38">
        <v>108.60000000000002</v>
      </c>
      <c r="H257" s="38">
        <v>116.5</v>
      </c>
      <c r="I257" s="38">
        <v>118.9</v>
      </c>
      <c r="J257" s="38">
        <v>120.44999999999999</v>
      </c>
      <c r="K257" s="31">
        <v>117.35</v>
      </c>
      <c r="L257" s="31">
        <v>113.4</v>
      </c>
      <c r="M257" s="31">
        <v>5.0317699999999999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2594.8000000000002</v>
      </c>
      <c r="D258" s="38">
        <v>2601.0833333333335</v>
      </c>
      <c r="E258" s="38">
        <v>2575.8166666666671</v>
      </c>
      <c r="F258" s="38">
        <v>2556.8333333333335</v>
      </c>
      <c r="G258" s="38">
        <v>2531.5666666666671</v>
      </c>
      <c r="H258" s="38">
        <v>2620.0666666666671</v>
      </c>
      <c r="I258" s="38">
        <v>2645.3333333333335</v>
      </c>
      <c r="J258" s="38">
        <v>2664.3166666666671</v>
      </c>
      <c r="K258" s="31">
        <v>2626.35</v>
      </c>
      <c r="L258" s="31">
        <v>2582.1</v>
      </c>
      <c r="M258" s="31">
        <v>0.31963000000000003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3051.3</v>
      </c>
      <c r="D259" s="38">
        <v>3077.1</v>
      </c>
      <c r="E259" s="38">
        <v>3014.2</v>
      </c>
      <c r="F259" s="38">
        <v>2977.1</v>
      </c>
      <c r="G259" s="38">
        <v>2914.2</v>
      </c>
      <c r="H259" s="38">
        <v>3114.2</v>
      </c>
      <c r="I259" s="38">
        <v>3177.1000000000004</v>
      </c>
      <c r="J259" s="38">
        <v>3214.2</v>
      </c>
      <c r="K259" s="31">
        <v>3140</v>
      </c>
      <c r="L259" s="31">
        <v>3040</v>
      </c>
      <c r="M259" s="31">
        <v>1.0527599999999999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109.35</v>
      </c>
      <c r="D260" s="38">
        <v>109.96666666666665</v>
      </c>
      <c r="E260" s="38">
        <v>108.58333333333331</v>
      </c>
      <c r="F260" s="38">
        <v>107.81666666666666</v>
      </c>
      <c r="G260" s="38">
        <v>106.43333333333332</v>
      </c>
      <c r="H260" s="38">
        <v>110.73333333333331</v>
      </c>
      <c r="I260" s="38">
        <v>112.11666666666666</v>
      </c>
      <c r="J260" s="38">
        <v>112.8833333333333</v>
      </c>
      <c r="K260" s="31">
        <v>111.35</v>
      </c>
      <c r="L260" s="31">
        <v>109.2</v>
      </c>
      <c r="M260" s="31">
        <v>8.2135700000000007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1439.8</v>
      </c>
      <c r="D261" s="38">
        <v>1446.0666666666666</v>
      </c>
      <c r="E261" s="38">
        <v>1405.1833333333332</v>
      </c>
      <c r="F261" s="38">
        <v>1370.5666666666666</v>
      </c>
      <c r="G261" s="38">
        <v>1329.6833333333332</v>
      </c>
      <c r="H261" s="38">
        <v>1480.6833333333332</v>
      </c>
      <c r="I261" s="38">
        <v>1521.5666666666664</v>
      </c>
      <c r="J261" s="38">
        <v>1556.1833333333332</v>
      </c>
      <c r="K261" s="31">
        <v>1486.95</v>
      </c>
      <c r="L261" s="31">
        <v>1411.45</v>
      </c>
      <c r="M261" s="31">
        <v>8.0697399999999995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408.25</v>
      </c>
      <c r="D262" s="38">
        <v>411.08333333333331</v>
      </c>
      <c r="E262" s="38">
        <v>404.16666666666663</v>
      </c>
      <c r="F262" s="38">
        <v>400.08333333333331</v>
      </c>
      <c r="G262" s="38">
        <v>393.16666666666663</v>
      </c>
      <c r="H262" s="38">
        <v>415.16666666666663</v>
      </c>
      <c r="I262" s="38">
        <v>422.08333333333326</v>
      </c>
      <c r="J262" s="38">
        <v>426.16666666666663</v>
      </c>
      <c r="K262" s="31">
        <v>418</v>
      </c>
      <c r="L262" s="31">
        <v>407</v>
      </c>
      <c r="M262" s="31">
        <v>1.6013299999999999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645.20000000000005</v>
      </c>
      <c r="D263" s="38">
        <v>646.41666666666663</v>
      </c>
      <c r="E263" s="38">
        <v>639.33333333333326</v>
      </c>
      <c r="F263" s="38">
        <v>633.46666666666658</v>
      </c>
      <c r="G263" s="38">
        <v>626.38333333333321</v>
      </c>
      <c r="H263" s="38">
        <v>652.2833333333333</v>
      </c>
      <c r="I263" s="38">
        <v>659.36666666666656</v>
      </c>
      <c r="J263" s="38">
        <v>665.23333333333335</v>
      </c>
      <c r="K263" s="31">
        <v>653.5</v>
      </c>
      <c r="L263" s="31">
        <v>640.54999999999995</v>
      </c>
      <c r="M263" s="31">
        <v>15.525980000000001</v>
      </c>
      <c r="N263" s="1"/>
      <c r="O263" s="1"/>
    </row>
    <row r="264" spans="1:15" ht="12.75" customHeight="1">
      <c r="A264" s="33">
        <v>254</v>
      </c>
      <c r="B264" s="58" t="s">
        <v>867</v>
      </c>
      <c r="C264" s="31">
        <v>392.85</v>
      </c>
      <c r="D264" s="38">
        <v>397.5333333333333</v>
      </c>
      <c r="E264" s="38">
        <v>384.06666666666661</v>
      </c>
      <c r="F264" s="38">
        <v>375.2833333333333</v>
      </c>
      <c r="G264" s="38">
        <v>361.81666666666661</v>
      </c>
      <c r="H264" s="38">
        <v>406.31666666666661</v>
      </c>
      <c r="I264" s="38">
        <v>419.7833333333333</v>
      </c>
      <c r="J264" s="38">
        <v>428.56666666666661</v>
      </c>
      <c r="K264" s="31">
        <v>411</v>
      </c>
      <c r="L264" s="31">
        <v>388.75</v>
      </c>
      <c r="M264" s="31">
        <v>3.1697099999999998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646.45000000000005</v>
      </c>
      <c r="D265" s="38">
        <v>644.44999999999993</v>
      </c>
      <c r="E265" s="38">
        <v>638.49999999999989</v>
      </c>
      <c r="F265" s="38">
        <v>630.54999999999995</v>
      </c>
      <c r="G265" s="38">
        <v>624.59999999999991</v>
      </c>
      <c r="H265" s="38">
        <v>652.39999999999986</v>
      </c>
      <c r="I265" s="38">
        <v>658.34999999999991</v>
      </c>
      <c r="J265" s="38">
        <v>666.29999999999984</v>
      </c>
      <c r="K265" s="31">
        <v>650.4</v>
      </c>
      <c r="L265" s="31">
        <v>636.5</v>
      </c>
      <c r="M265" s="31">
        <v>1.17157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371.65</v>
      </c>
      <c r="D266" s="38">
        <v>367.18333333333334</v>
      </c>
      <c r="E266" s="38">
        <v>359.4666666666667</v>
      </c>
      <c r="F266" s="38">
        <v>347.28333333333336</v>
      </c>
      <c r="G266" s="38">
        <v>339.56666666666672</v>
      </c>
      <c r="H266" s="38">
        <v>379.36666666666667</v>
      </c>
      <c r="I266" s="38">
        <v>387.08333333333326</v>
      </c>
      <c r="J266" s="38">
        <v>399.26666666666665</v>
      </c>
      <c r="K266" s="31">
        <v>374.9</v>
      </c>
      <c r="L266" s="31">
        <v>355</v>
      </c>
      <c r="M266" s="31">
        <v>54.535029999999999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78.25</v>
      </c>
      <c r="D267" s="38">
        <v>77.433333333333337</v>
      </c>
      <c r="E267" s="38">
        <v>73.716666666666669</v>
      </c>
      <c r="F267" s="38">
        <v>69.183333333333337</v>
      </c>
      <c r="G267" s="38">
        <v>65.466666666666669</v>
      </c>
      <c r="H267" s="38">
        <v>81.966666666666669</v>
      </c>
      <c r="I267" s="38">
        <v>85.683333333333337</v>
      </c>
      <c r="J267" s="38">
        <v>90.216666666666669</v>
      </c>
      <c r="K267" s="31">
        <v>81.150000000000006</v>
      </c>
      <c r="L267" s="31">
        <v>72.900000000000006</v>
      </c>
      <c r="M267" s="31">
        <v>316.54523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352.55</v>
      </c>
      <c r="D268" s="38">
        <v>357.41666666666669</v>
      </c>
      <c r="E268" s="38">
        <v>346.13333333333338</v>
      </c>
      <c r="F268" s="38">
        <v>339.7166666666667</v>
      </c>
      <c r="G268" s="38">
        <v>328.43333333333339</v>
      </c>
      <c r="H268" s="38">
        <v>363.83333333333337</v>
      </c>
      <c r="I268" s="38">
        <v>375.11666666666667</v>
      </c>
      <c r="J268" s="38">
        <v>381.53333333333336</v>
      </c>
      <c r="K268" s="31">
        <v>368.7</v>
      </c>
      <c r="L268" s="31">
        <v>351</v>
      </c>
      <c r="M268" s="31">
        <v>76.392300000000006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789.75</v>
      </c>
      <c r="D269" s="38">
        <v>790</v>
      </c>
      <c r="E269" s="38">
        <v>783.35</v>
      </c>
      <c r="F269" s="38">
        <v>776.95</v>
      </c>
      <c r="G269" s="38">
        <v>770.30000000000007</v>
      </c>
      <c r="H269" s="38">
        <v>796.4</v>
      </c>
      <c r="I269" s="38">
        <v>803.05000000000007</v>
      </c>
      <c r="J269" s="38">
        <v>809.44999999999993</v>
      </c>
      <c r="K269" s="31">
        <v>796.65</v>
      </c>
      <c r="L269" s="31">
        <v>783.6</v>
      </c>
      <c r="M269" s="31">
        <v>14.344010000000001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478.3</v>
      </c>
      <c r="D270" s="38">
        <v>479.91666666666669</v>
      </c>
      <c r="E270" s="38">
        <v>475.13333333333338</v>
      </c>
      <c r="F270" s="38">
        <v>471.9666666666667</v>
      </c>
      <c r="G270" s="38">
        <v>467.18333333333339</v>
      </c>
      <c r="H270" s="38">
        <v>483.08333333333337</v>
      </c>
      <c r="I270" s="38">
        <v>487.86666666666667</v>
      </c>
      <c r="J270" s="38">
        <v>491.03333333333336</v>
      </c>
      <c r="K270" s="31">
        <v>484.7</v>
      </c>
      <c r="L270" s="31">
        <v>476.75</v>
      </c>
      <c r="M270" s="31">
        <v>14.96275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452.55</v>
      </c>
      <c r="D271" s="38">
        <v>446.9666666666667</v>
      </c>
      <c r="E271" s="38">
        <v>437.73333333333341</v>
      </c>
      <c r="F271" s="38">
        <v>422.91666666666669</v>
      </c>
      <c r="G271" s="38">
        <v>413.68333333333339</v>
      </c>
      <c r="H271" s="38">
        <v>461.78333333333342</v>
      </c>
      <c r="I271" s="38">
        <v>471.01666666666677</v>
      </c>
      <c r="J271" s="38">
        <v>485.83333333333343</v>
      </c>
      <c r="K271" s="31">
        <v>456.2</v>
      </c>
      <c r="L271" s="31">
        <v>432.15</v>
      </c>
      <c r="M271" s="31">
        <v>10.424849999999999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447.2</v>
      </c>
      <c r="D272" s="38">
        <v>451.90000000000003</v>
      </c>
      <c r="E272" s="38">
        <v>440.35000000000008</v>
      </c>
      <c r="F272" s="38">
        <v>433.50000000000006</v>
      </c>
      <c r="G272" s="38">
        <v>421.9500000000001</v>
      </c>
      <c r="H272" s="38">
        <v>458.75000000000006</v>
      </c>
      <c r="I272" s="38">
        <v>470.3</v>
      </c>
      <c r="J272" s="38">
        <v>477.15000000000003</v>
      </c>
      <c r="K272" s="31">
        <v>463.45</v>
      </c>
      <c r="L272" s="31">
        <v>445.05</v>
      </c>
      <c r="M272" s="31">
        <v>2.6213700000000002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767.55</v>
      </c>
      <c r="D273" s="38">
        <v>770.1</v>
      </c>
      <c r="E273" s="38">
        <v>763.45</v>
      </c>
      <c r="F273" s="38">
        <v>759.35</v>
      </c>
      <c r="G273" s="38">
        <v>752.7</v>
      </c>
      <c r="H273" s="38">
        <v>774.2</v>
      </c>
      <c r="I273" s="38">
        <v>780.84999999999991</v>
      </c>
      <c r="J273" s="38">
        <v>784.95</v>
      </c>
      <c r="K273" s="31">
        <v>776.75</v>
      </c>
      <c r="L273" s="31">
        <v>766</v>
      </c>
      <c r="M273" s="31">
        <v>0.62107000000000001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322.55</v>
      </c>
      <c r="D274" s="38">
        <v>327.0333333333333</v>
      </c>
      <c r="E274" s="38">
        <v>315.56666666666661</v>
      </c>
      <c r="F274" s="38">
        <v>308.58333333333331</v>
      </c>
      <c r="G274" s="38">
        <v>297.11666666666662</v>
      </c>
      <c r="H274" s="38">
        <v>334.01666666666659</v>
      </c>
      <c r="I274" s="38">
        <v>345.48333333333329</v>
      </c>
      <c r="J274" s="38">
        <v>352.46666666666658</v>
      </c>
      <c r="K274" s="31">
        <v>338.5</v>
      </c>
      <c r="L274" s="31">
        <v>320.05</v>
      </c>
      <c r="M274" s="31">
        <v>17.68582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657.1</v>
      </c>
      <c r="D275" s="38">
        <v>656.18333333333339</v>
      </c>
      <c r="E275" s="38">
        <v>650.01666666666677</v>
      </c>
      <c r="F275" s="38">
        <v>642.93333333333339</v>
      </c>
      <c r="G275" s="38">
        <v>636.76666666666677</v>
      </c>
      <c r="H275" s="38">
        <v>663.26666666666677</v>
      </c>
      <c r="I275" s="38">
        <v>669.43333333333328</v>
      </c>
      <c r="J275" s="38">
        <v>676.51666666666677</v>
      </c>
      <c r="K275" s="31">
        <v>662.35</v>
      </c>
      <c r="L275" s="31">
        <v>649.1</v>
      </c>
      <c r="M275" s="31">
        <v>1.20672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1482.35</v>
      </c>
      <c r="D276" s="38">
        <v>1473.0333333333335</v>
      </c>
      <c r="E276" s="38">
        <v>1457.5666666666671</v>
      </c>
      <c r="F276" s="38">
        <v>1432.7833333333335</v>
      </c>
      <c r="G276" s="38">
        <v>1417.3166666666671</v>
      </c>
      <c r="H276" s="38">
        <v>1497.8166666666671</v>
      </c>
      <c r="I276" s="38">
        <v>1513.2833333333338</v>
      </c>
      <c r="J276" s="38">
        <v>1538.0666666666671</v>
      </c>
      <c r="K276" s="31">
        <v>1488.5</v>
      </c>
      <c r="L276" s="31">
        <v>1448.25</v>
      </c>
      <c r="M276" s="31">
        <v>0.97204000000000002</v>
      </c>
      <c r="N276" s="1"/>
      <c r="O276" s="1"/>
    </row>
    <row r="277" spans="1:15" ht="12.75" customHeight="1">
      <c r="A277" s="33">
        <v>267</v>
      </c>
      <c r="B277" s="58" t="s">
        <v>855</v>
      </c>
      <c r="C277" s="31">
        <v>636.20000000000005</v>
      </c>
      <c r="D277" s="38">
        <v>635.35</v>
      </c>
      <c r="E277" s="38">
        <v>627.90000000000009</v>
      </c>
      <c r="F277" s="38">
        <v>619.6</v>
      </c>
      <c r="G277" s="38">
        <v>612.15000000000009</v>
      </c>
      <c r="H277" s="38">
        <v>643.65000000000009</v>
      </c>
      <c r="I277" s="38">
        <v>651.10000000000014</v>
      </c>
      <c r="J277" s="38">
        <v>659.40000000000009</v>
      </c>
      <c r="K277" s="31">
        <v>642.79999999999995</v>
      </c>
      <c r="L277" s="31">
        <v>627.04999999999995</v>
      </c>
      <c r="M277" s="31">
        <v>0.98273999999999995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222.75</v>
      </c>
      <c r="D278" s="38">
        <v>222.7166666666667</v>
      </c>
      <c r="E278" s="38">
        <v>217.0833333333334</v>
      </c>
      <c r="F278" s="38">
        <v>211.41666666666671</v>
      </c>
      <c r="G278" s="38">
        <v>205.78333333333342</v>
      </c>
      <c r="H278" s="38">
        <v>228.38333333333338</v>
      </c>
      <c r="I278" s="38">
        <v>234.01666666666671</v>
      </c>
      <c r="J278" s="38">
        <v>239.68333333333337</v>
      </c>
      <c r="K278" s="31">
        <v>228.35</v>
      </c>
      <c r="L278" s="31">
        <v>217.05</v>
      </c>
      <c r="M278" s="31">
        <v>118.98690000000001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322</v>
      </c>
      <c r="D279" s="38">
        <v>324.36666666666667</v>
      </c>
      <c r="E279" s="38">
        <v>319.13333333333333</v>
      </c>
      <c r="F279" s="38">
        <v>316.26666666666665</v>
      </c>
      <c r="G279" s="38">
        <v>311.0333333333333</v>
      </c>
      <c r="H279" s="38">
        <v>327.23333333333335</v>
      </c>
      <c r="I279" s="38">
        <v>332.4666666666667</v>
      </c>
      <c r="J279" s="38">
        <v>335.33333333333337</v>
      </c>
      <c r="K279" s="31">
        <v>329.6</v>
      </c>
      <c r="L279" s="31">
        <v>321.5</v>
      </c>
      <c r="M279" s="31">
        <v>2.1560600000000001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119.8</v>
      </c>
      <c r="D280" s="38">
        <v>119.8</v>
      </c>
      <c r="E280" s="38">
        <v>117.6</v>
      </c>
      <c r="F280" s="38">
        <v>115.39999999999999</v>
      </c>
      <c r="G280" s="38">
        <v>113.19999999999999</v>
      </c>
      <c r="H280" s="38">
        <v>122</v>
      </c>
      <c r="I280" s="38">
        <v>124.20000000000002</v>
      </c>
      <c r="J280" s="38">
        <v>126.4</v>
      </c>
      <c r="K280" s="31">
        <v>122</v>
      </c>
      <c r="L280" s="31">
        <v>117.6</v>
      </c>
      <c r="M280" s="31">
        <v>9.5077300000000005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638.45000000000005</v>
      </c>
      <c r="D281" s="38">
        <v>643.54999999999995</v>
      </c>
      <c r="E281" s="38">
        <v>627.69999999999993</v>
      </c>
      <c r="F281" s="38">
        <v>616.94999999999993</v>
      </c>
      <c r="G281" s="38">
        <v>601.09999999999991</v>
      </c>
      <c r="H281" s="38">
        <v>654.29999999999995</v>
      </c>
      <c r="I281" s="38">
        <v>670.14999999999986</v>
      </c>
      <c r="J281" s="38">
        <v>680.9</v>
      </c>
      <c r="K281" s="31">
        <v>659.4</v>
      </c>
      <c r="L281" s="31">
        <v>632.79999999999995</v>
      </c>
      <c r="M281" s="31">
        <v>2.7879700000000001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2415.3000000000002</v>
      </c>
      <c r="D282" s="38">
        <v>2406.4833333333336</v>
      </c>
      <c r="E282" s="38">
        <v>2358.8166666666671</v>
      </c>
      <c r="F282" s="38">
        <v>2302.3333333333335</v>
      </c>
      <c r="G282" s="38">
        <v>2254.666666666667</v>
      </c>
      <c r="H282" s="38">
        <v>2462.9666666666672</v>
      </c>
      <c r="I282" s="38">
        <v>2510.6333333333332</v>
      </c>
      <c r="J282" s="38">
        <v>2567.1166666666672</v>
      </c>
      <c r="K282" s="31">
        <v>2454.15</v>
      </c>
      <c r="L282" s="31">
        <v>2350</v>
      </c>
      <c r="M282" s="31">
        <v>3.6117300000000001</v>
      </c>
      <c r="N282" s="1"/>
      <c r="O282" s="1"/>
    </row>
    <row r="283" spans="1:15" ht="12.75" customHeight="1">
      <c r="A283" s="33">
        <v>273</v>
      </c>
      <c r="B283" s="58" t="s">
        <v>868</v>
      </c>
      <c r="C283" s="31">
        <v>2709.05</v>
      </c>
      <c r="D283" s="38">
        <v>2711.8333333333335</v>
      </c>
      <c r="E283" s="38">
        <v>2674.666666666667</v>
      </c>
      <c r="F283" s="38">
        <v>2640.2833333333333</v>
      </c>
      <c r="G283" s="38">
        <v>2603.1166666666668</v>
      </c>
      <c r="H283" s="38">
        <v>2746.2166666666672</v>
      </c>
      <c r="I283" s="38">
        <v>2783.3833333333341</v>
      </c>
      <c r="J283" s="38">
        <v>2817.7666666666673</v>
      </c>
      <c r="K283" s="31">
        <v>2749</v>
      </c>
      <c r="L283" s="31">
        <v>2677.45</v>
      </c>
      <c r="M283" s="31">
        <v>5.4460000000000001E-2</v>
      </c>
      <c r="N283" s="1"/>
      <c r="O283" s="1"/>
    </row>
    <row r="284" spans="1:15" ht="12.75" customHeight="1">
      <c r="A284" s="33">
        <v>274</v>
      </c>
      <c r="B284" s="58" t="s">
        <v>874</v>
      </c>
      <c r="C284" s="31">
        <v>592.29999999999995</v>
      </c>
      <c r="D284" s="38">
        <v>590.48333333333323</v>
      </c>
      <c r="E284" s="38">
        <v>583.41666666666652</v>
      </c>
      <c r="F284" s="38">
        <v>574.5333333333333</v>
      </c>
      <c r="G284" s="38">
        <v>567.46666666666658</v>
      </c>
      <c r="H284" s="38">
        <v>599.36666666666645</v>
      </c>
      <c r="I284" s="38">
        <v>606.43333333333328</v>
      </c>
      <c r="J284" s="38">
        <v>615.31666666666638</v>
      </c>
      <c r="K284" s="31">
        <v>597.54999999999995</v>
      </c>
      <c r="L284" s="31">
        <v>581.6</v>
      </c>
      <c r="M284" s="31">
        <v>0.12451</v>
      </c>
      <c r="N284" s="1"/>
      <c r="O284" s="1"/>
    </row>
    <row r="285" spans="1:15" ht="12.75" customHeight="1">
      <c r="A285" s="33">
        <v>275</v>
      </c>
      <c r="B285" s="58" t="s">
        <v>869</v>
      </c>
      <c r="C285" s="31">
        <v>378</v>
      </c>
      <c r="D285" s="38">
        <v>380.08333333333331</v>
      </c>
      <c r="E285" s="38">
        <v>372.91666666666663</v>
      </c>
      <c r="F285" s="38">
        <v>367.83333333333331</v>
      </c>
      <c r="G285" s="38">
        <v>360.66666666666663</v>
      </c>
      <c r="H285" s="38">
        <v>385.16666666666663</v>
      </c>
      <c r="I285" s="38">
        <v>392.33333333333326</v>
      </c>
      <c r="J285" s="38">
        <v>397.41666666666663</v>
      </c>
      <c r="K285" s="31">
        <v>387.25</v>
      </c>
      <c r="L285" s="31">
        <v>375</v>
      </c>
      <c r="M285" s="31">
        <v>0.99319999999999997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244.9</v>
      </c>
      <c r="D286" s="38">
        <v>244.4</v>
      </c>
      <c r="E286" s="38">
        <v>242.8</v>
      </c>
      <c r="F286" s="38">
        <v>240.70000000000002</v>
      </c>
      <c r="G286" s="38">
        <v>239.10000000000002</v>
      </c>
      <c r="H286" s="38">
        <v>246.5</v>
      </c>
      <c r="I286" s="38">
        <v>248.09999999999997</v>
      </c>
      <c r="J286" s="38">
        <v>250.2</v>
      </c>
      <c r="K286" s="31">
        <v>246</v>
      </c>
      <c r="L286" s="31">
        <v>242.3</v>
      </c>
      <c r="M286" s="31">
        <v>2.9347500000000002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1765.7</v>
      </c>
      <c r="D287" s="38">
        <v>1772.0333333333335</v>
      </c>
      <c r="E287" s="38">
        <v>1756.666666666667</v>
      </c>
      <c r="F287" s="38">
        <v>1747.6333333333334</v>
      </c>
      <c r="G287" s="38">
        <v>1732.2666666666669</v>
      </c>
      <c r="H287" s="38">
        <v>1781.0666666666671</v>
      </c>
      <c r="I287" s="38">
        <v>1796.4333333333334</v>
      </c>
      <c r="J287" s="38">
        <v>1805.4666666666672</v>
      </c>
      <c r="K287" s="31">
        <v>1787.4</v>
      </c>
      <c r="L287" s="31">
        <v>1763</v>
      </c>
      <c r="M287" s="31">
        <v>51.317390000000003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1154.2</v>
      </c>
      <c r="D288" s="38">
        <v>1152.2</v>
      </c>
      <c r="E288" s="38">
        <v>1140.8000000000002</v>
      </c>
      <c r="F288" s="38">
        <v>1127.4000000000001</v>
      </c>
      <c r="G288" s="38">
        <v>1116.0000000000002</v>
      </c>
      <c r="H288" s="38">
        <v>1165.6000000000001</v>
      </c>
      <c r="I288" s="38">
        <v>1177.0000000000002</v>
      </c>
      <c r="J288" s="38">
        <v>1190.4000000000001</v>
      </c>
      <c r="K288" s="31">
        <v>1163.5999999999999</v>
      </c>
      <c r="L288" s="31">
        <v>1138.8</v>
      </c>
      <c r="M288" s="31">
        <v>8.0626999999999995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399.95</v>
      </c>
      <c r="D289" s="38">
        <v>401.90000000000003</v>
      </c>
      <c r="E289" s="38">
        <v>397.05000000000007</v>
      </c>
      <c r="F289" s="38">
        <v>394.15000000000003</v>
      </c>
      <c r="G289" s="38">
        <v>389.30000000000007</v>
      </c>
      <c r="H289" s="38">
        <v>404.80000000000007</v>
      </c>
      <c r="I289" s="38">
        <v>409.65000000000009</v>
      </c>
      <c r="J289" s="38">
        <v>412.55000000000007</v>
      </c>
      <c r="K289" s="31">
        <v>406.75</v>
      </c>
      <c r="L289" s="31">
        <v>399</v>
      </c>
      <c r="M289" s="31">
        <v>3.4293999999999998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1902.05</v>
      </c>
      <c r="D290" s="38">
        <v>1907.0166666666667</v>
      </c>
      <c r="E290" s="38">
        <v>1885.0333333333333</v>
      </c>
      <c r="F290" s="38">
        <v>1868.0166666666667</v>
      </c>
      <c r="G290" s="38">
        <v>1846.0333333333333</v>
      </c>
      <c r="H290" s="38">
        <v>1924.0333333333333</v>
      </c>
      <c r="I290" s="38">
        <v>1946.0166666666664</v>
      </c>
      <c r="J290" s="38">
        <v>1963.0333333333333</v>
      </c>
      <c r="K290" s="31">
        <v>1929</v>
      </c>
      <c r="L290" s="31">
        <v>1890</v>
      </c>
      <c r="M290" s="31">
        <v>0.15989999999999999</v>
      </c>
      <c r="N290" s="1"/>
      <c r="O290" s="1"/>
    </row>
    <row r="291" spans="1:15" ht="12.75" customHeight="1">
      <c r="A291" s="33">
        <v>281</v>
      </c>
      <c r="B291" s="58" t="s">
        <v>870</v>
      </c>
      <c r="C291" s="31">
        <v>2708.3</v>
      </c>
      <c r="D291" s="38">
        <v>2713.2999999999997</v>
      </c>
      <c r="E291" s="38">
        <v>2656.5999999999995</v>
      </c>
      <c r="F291" s="38">
        <v>2604.8999999999996</v>
      </c>
      <c r="G291" s="38">
        <v>2548.1999999999994</v>
      </c>
      <c r="H291" s="38">
        <v>2764.9999999999995</v>
      </c>
      <c r="I291" s="38">
        <v>2821.6999999999994</v>
      </c>
      <c r="J291" s="38">
        <v>2873.3999999999996</v>
      </c>
      <c r="K291" s="31">
        <v>2770</v>
      </c>
      <c r="L291" s="31">
        <v>2661.6</v>
      </c>
      <c r="M291" s="31">
        <v>0.87424000000000002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120.6</v>
      </c>
      <c r="D292" s="38">
        <v>120.88333333333333</v>
      </c>
      <c r="E292" s="38">
        <v>119.71666666666665</v>
      </c>
      <c r="F292" s="38">
        <v>118.83333333333333</v>
      </c>
      <c r="G292" s="38">
        <v>117.66666666666666</v>
      </c>
      <c r="H292" s="38">
        <v>121.76666666666665</v>
      </c>
      <c r="I292" s="38">
        <v>122.93333333333334</v>
      </c>
      <c r="J292" s="38">
        <v>123.81666666666665</v>
      </c>
      <c r="K292" s="31">
        <v>122.05</v>
      </c>
      <c r="L292" s="31">
        <v>120</v>
      </c>
      <c r="M292" s="31">
        <v>42.992089999999997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4303.1000000000004</v>
      </c>
      <c r="D293" s="38">
        <v>4295.95</v>
      </c>
      <c r="E293" s="38">
        <v>4247.2999999999993</v>
      </c>
      <c r="F293" s="38">
        <v>4191.4999999999991</v>
      </c>
      <c r="G293" s="38">
        <v>4142.8499999999985</v>
      </c>
      <c r="H293" s="38">
        <v>4351.75</v>
      </c>
      <c r="I293" s="38">
        <v>4400.3999999999996</v>
      </c>
      <c r="J293" s="38">
        <v>4456.2000000000007</v>
      </c>
      <c r="K293" s="31">
        <v>4344.6000000000004</v>
      </c>
      <c r="L293" s="31">
        <v>4240.1499999999996</v>
      </c>
      <c r="M293" s="31">
        <v>1.99217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12897.75</v>
      </c>
      <c r="D294" s="38">
        <v>13047.6</v>
      </c>
      <c r="E294" s="38">
        <v>12681.95</v>
      </c>
      <c r="F294" s="38">
        <v>12466.15</v>
      </c>
      <c r="G294" s="38">
        <v>12100.5</v>
      </c>
      <c r="H294" s="38">
        <v>13263.400000000001</v>
      </c>
      <c r="I294" s="38">
        <v>13629.05</v>
      </c>
      <c r="J294" s="38">
        <v>13844.850000000002</v>
      </c>
      <c r="K294" s="31">
        <v>13413.25</v>
      </c>
      <c r="L294" s="31">
        <v>12831.8</v>
      </c>
      <c r="M294" s="31">
        <v>8.0280000000000004E-2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2652.5</v>
      </c>
      <c r="D295" s="38">
        <v>2661.85</v>
      </c>
      <c r="E295" s="38">
        <v>2632.6499999999996</v>
      </c>
      <c r="F295" s="38">
        <v>2612.7999999999997</v>
      </c>
      <c r="G295" s="38">
        <v>2583.5999999999995</v>
      </c>
      <c r="H295" s="38">
        <v>2681.7</v>
      </c>
      <c r="I295" s="38">
        <v>2710.8999999999996</v>
      </c>
      <c r="J295" s="38">
        <v>2730.75</v>
      </c>
      <c r="K295" s="31">
        <v>2691.05</v>
      </c>
      <c r="L295" s="31">
        <v>2642</v>
      </c>
      <c r="M295" s="31">
        <v>16.290669999999999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432.75</v>
      </c>
      <c r="D296" s="38">
        <v>424.88333333333338</v>
      </c>
      <c r="E296" s="38">
        <v>414.76666666666677</v>
      </c>
      <c r="F296" s="38">
        <v>396.78333333333336</v>
      </c>
      <c r="G296" s="38">
        <v>386.66666666666674</v>
      </c>
      <c r="H296" s="38">
        <v>442.86666666666679</v>
      </c>
      <c r="I296" s="38">
        <v>452.98333333333346</v>
      </c>
      <c r="J296" s="38">
        <v>470.96666666666681</v>
      </c>
      <c r="K296" s="31">
        <v>435</v>
      </c>
      <c r="L296" s="31">
        <v>406.9</v>
      </c>
      <c r="M296" s="31">
        <v>56.74371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386.85</v>
      </c>
      <c r="D297" s="38">
        <v>389.36666666666662</v>
      </c>
      <c r="E297" s="38">
        <v>383.48333333333323</v>
      </c>
      <c r="F297" s="38">
        <v>380.11666666666662</v>
      </c>
      <c r="G297" s="38">
        <v>374.23333333333323</v>
      </c>
      <c r="H297" s="38">
        <v>392.73333333333323</v>
      </c>
      <c r="I297" s="38">
        <v>398.61666666666656</v>
      </c>
      <c r="J297" s="38">
        <v>401.98333333333323</v>
      </c>
      <c r="K297" s="31">
        <v>395.25</v>
      </c>
      <c r="L297" s="31">
        <v>386</v>
      </c>
      <c r="M297" s="31">
        <v>13.79332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257.7</v>
      </c>
      <c r="D298" s="38">
        <v>258.66666666666669</v>
      </c>
      <c r="E298" s="38">
        <v>255.63333333333338</v>
      </c>
      <c r="F298" s="38">
        <v>253.56666666666672</v>
      </c>
      <c r="G298" s="38">
        <v>250.53333333333342</v>
      </c>
      <c r="H298" s="38">
        <v>260.73333333333335</v>
      </c>
      <c r="I298" s="38">
        <v>263.76666666666665</v>
      </c>
      <c r="J298" s="38">
        <v>265.83333333333331</v>
      </c>
      <c r="K298" s="31">
        <v>261.7</v>
      </c>
      <c r="L298" s="31">
        <v>256.60000000000002</v>
      </c>
      <c r="M298" s="31">
        <v>2.9819800000000001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96</v>
      </c>
      <c r="D299" s="38">
        <v>95.583333333333329</v>
      </c>
      <c r="E299" s="38">
        <v>94.166666666666657</v>
      </c>
      <c r="F299" s="38">
        <v>92.333333333333329</v>
      </c>
      <c r="G299" s="38">
        <v>90.916666666666657</v>
      </c>
      <c r="H299" s="38">
        <v>97.416666666666657</v>
      </c>
      <c r="I299" s="38">
        <v>98.833333333333314</v>
      </c>
      <c r="J299" s="38">
        <v>100.66666666666666</v>
      </c>
      <c r="K299" s="31">
        <v>97</v>
      </c>
      <c r="L299" s="31">
        <v>93.75</v>
      </c>
      <c r="M299" s="31">
        <v>66.775289999999998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424.35</v>
      </c>
      <c r="D300" s="38">
        <v>425.08333333333331</v>
      </c>
      <c r="E300" s="38">
        <v>421.76666666666665</v>
      </c>
      <c r="F300" s="38">
        <v>419.18333333333334</v>
      </c>
      <c r="G300" s="38">
        <v>415.86666666666667</v>
      </c>
      <c r="H300" s="38">
        <v>427.66666666666663</v>
      </c>
      <c r="I300" s="38">
        <v>430.98333333333335</v>
      </c>
      <c r="J300" s="38">
        <v>433.56666666666661</v>
      </c>
      <c r="K300" s="31">
        <v>428.4</v>
      </c>
      <c r="L300" s="31">
        <v>422.5</v>
      </c>
      <c r="M300" s="31">
        <v>30.559629999999999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659.65</v>
      </c>
      <c r="D301" s="38">
        <v>657.2166666666667</v>
      </c>
      <c r="E301" s="38">
        <v>652.43333333333339</v>
      </c>
      <c r="F301" s="38">
        <v>645.2166666666667</v>
      </c>
      <c r="G301" s="38">
        <v>640.43333333333339</v>
      </c>
      <c r="H301" s="38">
        <v>664.43333333333339</v>
      </c>
      <c r="I301" s="38">
        <v>669.2166666666667</v>
      </c>
      <c r="J301" s="38">
        <v>676.43333333333339</v>
      </c>
      <c r="K301" s="31">
        <v>662</v>
      </c>
      <c r="L301" s="31">
        <v>650</v>
      </c>
      <c r="M301" s="31">
        <v>11.91732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5000.95</v>
      </c>
      <c r="D302" s="38">
        <v>5002.6166666666668</v>
      </c>
      <c r="E302" s="38">
        <v>4969.2333333333336</v>
      </c>
      <c r="F302" s="38">
        <v>4937.5166666666664</v>
      </c>
      <c r="G302" s="38">
        <v>4904.1333333333332</v>
      </c>
      <c r="H302" s="38">
        <v>5034.3333333333339</v>
      </c>
      <c r="I302" s="38">
        <v>5067.7166666666672</v>
      </c>
      <c r="J302" s="38">
        <v>5099.4333333333343</v>
      </c>
      <c r="K302" s="31">
        <v>5036</v>
      </c>
      <c r="L302" s="31">
        <v>4970.8999999999996</v>
      </c>
      <c r="M302" s="31">
        <v>0.19297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5097.55</v>
      </c>
      <c r="D303" s="38">
        <v>5122.7833333333328</v>
      </c>
      <c r="E303" s="38">
        <v>5057.5666666666657</v>
      </c>
      <c r="F303" s="38">
        <v>5017.583333333333</v>
      </c>
      <c r="G303" s="38">
        <v>4952.3666666666659</v>
      </c>
      <c r="H303" s="38">
        <v>5162.7666666666655</v>
      </c>
      <c r="I303" s="38">
        <v>5227.9833333333327</v>
      </c>
      <c r="J303" s="38">
        <v>5267.9666666666653</v>
      </c>
      <c r="K303" s="31">
        <v>5188</v>
      </c>
      <c r="L303" s="31">
        <v>5082.8</v>
      </c>
      <c r="M303" s="31">
        <v>3.4415100000000001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1092.0999999999999</v>
      </c>
      <c r="D304" s="38">
        <v>1107.8</v>
      </c>
      <c r="E304" s="38">
        <v>1071.6499999999999</v>
      </c>
      <c r="F304" s="38">
        <v>1051.1999999999998</v>
      </c>
      <c r="G304" s="38">
        <v>1015.0499999999997</v>
      </c>
      <c r="H304" s="38">
        <v>1128.25</v>
      </c>
      <c r="I304" s="38">
        <v>1164.4000000000001</v>
      </c>
      <c r="J304" s="38">
        <v>1184.8500000000001</v>
      </c>
      <c r="K304" s="31">
        <v>1143.95</v>
      </c>
      <c r="L304" s="31">
        <v>1087.3499999999999</v>
      </c>
      <c r="M304" s="31">
        <v>32.213590000000003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1489.3</v>
      </c>
      <c r="D305" s="38">
        <v>1483.3166666666666</v>
      </c>
      <c r="E305" s="38">
        <v>1455.9833333333331</v>
      </c>
      <c r="F305" s="38">
        <v>1422.6666666666665</v>
      </c>
      <c r="G305" s="38">
        <v>1395.333333333333</v>
      </c>
      <c r="H305" s="38">
        <v>1516.6333333333332</v>
      </c>
      <c r="I305" s="38">
        <v>1543.9666666666667</v>
      </c>
      <c r="J305" s="38">
        <v>1577.2833333333333</v>
      </c>
      <c r="K305" s="31">
        <v>1510.65</v>
      </c>
      <c r="L305" s="31">
        <v>1450</v>
      </c>
      <c r="M305" s="31">
        <v>0.63900000000000001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716.5</v>
      </c>
      <c r="D306" s="38">
        <v>717.73333333333323</v>
      </c>
      <c r="E306" s="38">
        <v>705.46666666666647</v>
      </c>
      <c r="F306" s="38">
        <v>694.43333333333328</v>
      </c>
      <c r="G306" s="38">
        <v>682.16666666666652</v>
      </c>
      <c r="H306" s="38">
        <v>728.76666666666642</v>
      </c>
      <c r="I306" s="38">
        <v>741.03333333333308</v>
      </c>
      <c r="J306" s="38">
        <v>752.06666666666638</v>
      </c>
      <c r="K306" s="31">
        <v>730</v>
      </c>
      <c r="L306" s="31">
        <v>706.7</v>
      </c>
      <c r="M306" s="31">
        <v>12.15747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985.85</v>
      </c>
      <c r="D307" s="38">
        <v>985.33333333333337</v>
      </c>
      <c r="E307" s="38">
        <v>979.16666666666674</v>
      </c>
      <c r="F307" s="38">
        <v>972.48333333333335</v>
      </c>
      <c r="G307" s="38">
        <v>966.31666666666672</v>
      </c>
      <c r="H307" s="38">
        <v>992.01666666666677</v>
      </c>
      <c r="I307" s="38">
        <v>998.18333333333351</v>
      </c>
      <c r="J307" s="38">
        <v>1004.8666666666668</v>
      </c>
      <c r="K307" s="31">
        <v>991.5</v>
      </c>
      <c r="L307" s="31">
        <v>978.65</v>
      </c>
      <c r="M307" s="31">
        <v>2.9315799999999999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279.5</v>
      </c>
      <c r="D308" s="38">
        <v>278.40000000000003</v>
      </c>
      <c r="E308" s="38">
        <v>275.85000000000008</v>
      </c>
      <c r="F308" s="38">
        <v>272.20000000000005</v>
      </c>
      <c r="G308" s="38">
        <v>269.65000000000009</v>
      </c>
      <c r="H308" s="38">
        <v>282.05000000000007</v>
      </c>
      <c r="I308" s="38">
        <v>284.60000000000002</v>
      </c>
      <c r="J308" s="38">
        <v>288.25000000000006</v>
      </c>
      <c r="K308" s="31">
        <v>280.95</v>
      </c>
      <c r="L308" s="31">
        <v>274.75</v>
      </c>
      <c r="M308" s="31">
        <v>25.516590000000001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1573.5</v>
      </c>
      <c r="D309" s="38">
        <v>1570.9000000000003</v>
      </c>
      <c r="E309" s="38">
        <v>1562.7500000000007</v>
      </c>
      <c r="F309" s="38">
        <v>1552.0000000000005</v>
      </c>
      <c r="G309" s="38">
        <v>1543.8500000000008</v>
      </c>
      <c r="H309" s="38">
        <v>1581.6500000000005</v>
      </c>
      <c r="I309" s="38">
        <v>1589.8000000000002</v>
      </c>
      <c r="J309" s="38">
        <v>1600.5500000000004</v>
      </c>
      <c r="K309" s="31">
        <v>1579.05</v>
      </c>
      <c r="L309" s="31">
        <v>1560.15</v>
      </c>
      <c r="M309" s="31">
        <v>23.77711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356.55</v>
      </c>
      <c r="D310" s="38">
        <v>353.59999999999997</v>
      </c>
      <c r="E310" s="38">
        <v>343.99999999999994</v>
      </c>
      <c r="F310" s="38">
        <v>331.45</v>
      </c>
      <c r="G310" s="38">
        <v>321.84999999999997</v>
      </c>
      <c r="H310" s="38">
        <v>366.14999999999992</v>
      </c>
      <c r="I310" s="38">
        <v>375.74999999999994</v>
      </c>
      <c r="J310" s="38">
        <v>388.2999999999999</v>
      </c>
      <c r="K310" s="31">
        <v>363.2</v>
      </c>
      <c r="L310" s="31">
        <v>341.05</v>
      </c>
      <c r="M310" s="31">
        <v>4.99946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519.9</v>
      </c>
      <c r="D311" s="38">
        <v>519.88333333333333</v>
      </c>
      <c r="E311" s="38">
        <v>506.76666666666665</v>
      </c>
      <c r="F311" s="38">
        <v>493.63333333333333</v>
      </c>
      <c r="G311" s="38">
        <v>480.51666666666665</v>
      </c>
      <c r="H311" s="38">
        <v>533.01666666666665</v>
      </c>
      <c r="I311" s="38">
        <v>546.13333333333321</v>
      </c>
      <c r="J311" s="38">
        <v>559.26666666666665</v>
      </c>
      <c r="K311" s="31">
        <v>533</v>
      </c>
      <c r="L311" s="31">
        <v>506.75</v>
      </c>
      <c r="M311" s="31">
        <v>2.0500099999999999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377.55</v>
      </c>
      <c r="D312" s="38">
        <v>379.73333333333329</v>
      </c>
      <c r="E312" s="38">
        <v>372.46666666666658</v>
      </c>
      <c r="F312" s="38">
        <v>367.38333333333327</v>
      </c>
      <c r="G312" s="38">
        <v>360.11666666666656</v>
      </c>
      <c r="H312" s="38">
        <v>384.81666666666661</v>
      </c>
      <c r="I312" s="38">
        <v>392.08333333333337</v>
      </c>
      <c r="J312" s="38">
        <v>397.16666666666663</v>
      </c>
      <c r="K312" s="31">
        <v>387</v>
      </c>
      <c r="L312" s="31">
        <v>374.65</v>
      </c>
      <c r="M312" s="31">
        <v>1.6840999999999999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154.05000000000001</v>
      </c>
      <c r="D313" s="38">
        <v>152.33333333333334</v>
      </c>
      <c r="E313" s="38">
        <v>149.26666666666668</v>
      </c>
      <c r="F313" s="38">
        <v>144.48333333333335</v>
      </c>
      <c r="G313" s="38">
        <v>141.41666666666669</v>
      </c>
      <c r="H313" s="38">
        <v>157.11666666666667</v>
      </c>
      <c r="I313" s="38">
        <v>160.18333333333334</v>
      </c>
      <c r="J313" s="38">
        <v>164.96666666666667</v>
      </c>
      <c r="K313" s="31">
        <v>155.4</v>
      </c>
      <c r="L313" s="31">
        <v>147.55000000000001</v>
      </c>
      <c r="M313" s="31">
        <v>219.71657999999999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85.25</v>
      </c>
      <c r="D314" s="38">
        <v>85.016666666666666</v>
      </c>
      <c r="E314" s="38">
        <v>83.633333333333326</v>
      </c>
      <c r="F314" s="38">
        <v>82.016666666666666</v>
      </c>
      <c r="G314" s="38">
        <v>80.633333333333326</v>
      </c>
      <c r="H314" s="38">
        <v>86.633333333333326</v>
      </c>
      <c r="I314" s="38">
        <v>88.01666666666668</v>
      </c>
      <c r="J314" s="38">
        <v>89.633333333333326</v>
      </c>
      <c r="K314" s="31">
        <v>86.4</v>
      </c>
      <c r="L314" s="31">
        <v>83.4</v>
      </c>
      <c r="M314" s="31">
        <v>39.188519999999997</v>
      </c>
      <c r="N314" s="1"/>
      <c r="O314" s="1"/>
    </row>
    <row r="315" spans="1:15" ht="12.75" customHeight="1">
      <c r="A315" s="33">
        <v>305</v>
      </c>
      <c r="B315" s="58" t="s">
        <v>887</v>
      </c>
      <c r="C315" s="31">
        <v>1831</v>
      </c>
      <c r="D315" s="38">
        <v>1830.3</v>
      </c>
      <c r="E315" s="38">
        <v>1821.55</v>
      </c>
      <c r="F315" s="38">
        <v>1812.1</v>
      </c>
      <c r="G315" s="38">
        <v>1803.35</v>
      </c>
      <c r="H315" s="38">
        <v>1839.75</v>
      </c>
      <c r="I315" s="38">
        <v>1848.5</v>
      </c>
      <c r="J315" s="38">
        <v>1857.95</v>
      </c>
      <c r="K315" s="31">
        <v>1839.05</v>
      </c>
      <c r="L315" s="31">
        <v>1820.85</v>
      </c>
      <c r="M315" s="31">
        <v>2.06081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558.45000000000005</v>
      </c>
      <c r="D316" s="38">
        <v>559.2166666666667</v>
      </c>
      <c r="E316" s="38">
        <v>554.38333333333344</v>
      </c>
      <c r="F316" s="38">
        <v>550.31666666666672</v>
      </c>
      <c r="G316" s="38">
        <v>545.48333333333346</v>
      </c>
      <c r="H316" s="38">
        <v>563.28333333333342</v>
      </c>
      <c r="I316" s="38">
        <v>568.11666666666667</v>
      </c>
      <c r="J316" s="38">
        <v>572.18333333333339</v>
      </c>
      <c r="K316" s="31">
        <v>564.04999999999995</v>
      </c>
      <c r="L316" s="31">
        <v>555.15</v>
      </c>
      <c r="M316" s="31">
        <v>8.7650799999999993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9375.2999999999993</v>
      </c>
      <c r="D317" s="38">
        <v>9400.0166666666664</v>
      </c>
      <c r="E317" s="38">
        <v>9325.2833333333328</v>
      </c>
      <c r="F317" s="38">
        <v>9275.2666666666664</v>
      </c>
      <c r="G317" s="38">
        <v>9200.5333333333328</v>
      </c>
      <c r="H317" s="38">
        <v>9450.0333333333328</v>
      </c>
      <c r="I317" s="38">
        <v>9524.7666666666664</v>
      </c>
      <c r="J317" s="38">
        <v>9574.7833333333328</v>
      </c>
      <c r="K317" s="31">
        <v>9474.75</v>
      </c>
      <c r="L317" s="31">
        <v>9350</v>
      </c>
      <c r="M317" s="31">
        <v>4.0279800000000003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2083.1</v>
      </c>
      <c r="D318" s="38">
        <v>2104.6833333333329</v>
      </c>
      <c r="E318" s="38">
        <v>2029.4166666666661</v>
      </c>
      <c r="F318" s="38">
        <v>1975.7333333333331</v>
      </c>
      <c r="G318" s="38">
        <v>1900.4666666666662</v>
      </c>
      <c r="H318" s="38">
        <v>2158.3666666666659</v>
      </c>
      <c r="I318" s="38">
        <v>2233.6333333333332</v>
      </c>
      <c r="J318" s="38">
        <v>2287.3166666666657</v>
      </c>
      <c r="K318" s="31">
        <v>2179.9499999999998</v>
      </c>
      <c r="L318" s="31">
        <v>2051</v>
      </c>
      <c r="M318" s="31">
        <v>1.06314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858.25</v>
      </c>
      <c r="D319" s="38">
        <v>859.38333333333333</v>
      </c>
      <c r="E319" s="38">
        <v>848.9666666666667</v>
      </c>
      <c r="F319" s="38">
        <v>839.68333333333339</v>
      </c>
      <c r="G319" s="38">
        <v>829.26666666666677</v>
      </c>
      <c r="H319" s="38">
        <v>868.66666666666663</v>
      </c>
      <c r="I319" s="38">
        <v>879.08333333333337</v>
      </c>
      <c r="J319" s="38">
        <v>888.36666666666656</v>
      </c>
      <c r="K319" s="31">
        <v>869.8</v>
      </c>
      <c r="L319" s="31">
        <v>850.1</v>
      </c>
      <c r="M319" s="31">
        <v>7.8002099999999999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541.70000000000005</v>
      </c>
      <c r="D320" s="38">
        <v>540.26666666666677</v>
      </c>
      <c r="E320" s="38">
        <v>527.83333333333348</v>
      </c>
      <c r="F320" s="38">
        <v>513.9666666666667</v>
      </c>
      <c r="G320" s="38">
        <v>501.53333333333342</v>
      </c>
      <c r="H320" s="38">
        <v>554.13333333333355</v>
      </c>
      <c r="I320" s="38">
        <v>566.56666666666672</v>
      </c>
      <c r="J320" s="38">
        <v>580.43333333333362</v>
      </c>
      <c r="K320" s="31">
        <v>552.70000000000005</v>
      </c>
      <c r="L320" s="31">
        <v>526.4</v>
      </c>
      <c r="M320" s="31">
        <v>22.576049999999999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1923.15</v>
      </c>
      <c r="D321" s="38">
        <v>1937.8333333333333</v>
      </c>
      <c r="E321" s="38">
        <v>1889.7166666666665</v>
      </c>
      <c r="F321" s="38">
        <v>1856.2833333333333</v>
      </c>
      <c r="G321" s="38">
        <v>1808.1666666666665</v>
      </c>
      <c r="H321" s="38">
        <v>1971.2666666666664</v>
      </c>
      <c r="I321" s="38">
        <v>2019.3833333333332</v>
      </c>
      <c r="J321" s="38">
        <v>2052.8166666666666</v>
      </c>
      <c r="K321" s="31">
        <v>1985.95</v>
      </c>
      <c r="L321" s="31">
        <v>1904.4</v>
      </c>
      <c r="M321" s="31">
        <v>23.87096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902.75</v>
      </c>
      <c r="D322" s="38">
        <v>903.81666666666661</v>
      </c>
      <c r="E322" s="38">
        <v>892.58333333333326</v>
      </c>
      <c r="F322" s="38">
        <v>882.41666666666663</v>
      </c>
      <c r="G322" s="38">
        <v>871.18333333333328</v>
      </c>
      <c r="H322" s="38">
        <v>913.98333333333323</v>
      </c>
      <c r="I322" s="38">
        <v>925.21666666666658</v>
      </c>
      <c r="J322" s="38">
        <v>935.38333333333321</v>
      </c>
      <c r="K322" s="31">
        <v>915.05</v>
      </c>
      <c r="L322" s="31">
        <v>893.65</v>
      </c>
      <c r="M322" s="31">
        <v>0.93364999999999998</v>
      </c>
      <c r="N322" s="1"/>
      <c r="O322" s="1"/>
    </row>
    <row r="323" spans="1:15" ht="12.75" customHeight="1">
      <c r="A323" s="33">
        <v>313</v>
      </c>
      <c r="B323" s="58" t="s">
        <v>872</v>
      </c>
      <c r="C323" s="31">
        <v>893.85</v>
      </c>
      <c r="D323" s="38">
        <v>900.61666666666667</v>
      </c>
      <c r="E323" s="38">
        <v>883.23333333333335</v>
      </c>
      <c r="F323" s="38">
        <v>872.61666666666667</v>
      </c>
      <c r="G323" s="38">
        <v>855.23333333333335</v>
      </c>
      <c r="H323" s="38">
        <v>911.23333333333335</v>
      </c>
      <c r="I323" s="38">
        <v>928.61666666666679</v>
      </c>
      <c r="J323" s="38">
        <v>939.23333333333335</v>
      </c>
      <c r="K323" s="31">
        <v>918</v>
      </c>
      <c r="L323" s="31">
        <v>890</v>
      </c>
      <c r="M323" s="31">
        <v>0.27433999999999997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1094.1500000000001</v>
      </c>
      <c r="D324" s="38">
        <v>1092.0500000000002</v>
      </c>
      <c r="E324" s="38">
        <v>1084.1500000000003</v>
      </c>
      <c r="F324" s="38">
        <v>1074.1500000000001</v>
      </c>
      <c r="G324" s="38">
        <v>1066.2500000000002</v>
      </c>
      <c r="H324" s="38">
        <v>1102.0500000000004</v>
      </c>
      <c r="I324" s="38">
        <v>1109.95</v>
      </c>
      <c r="J324" s="38">
        <v>1119.9500000000005</v>
      </c>
      <c r="K324" s="31">
        <v>1099.95</v>
      </c>
      <c r="L324" s="31">
        <v>1082.05</v>
      </c>
      <c r="M324" s="31">
        <v>1.0243800000000001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1355.95</v>
      </c>
      <c r="D325" s="38">
        <v>1364.4666666666667</v>
      </c>
      <c r="E325" s="38">
        <v>1336.4833333333333</v>
      </c>
      <c r="F325" s="38">
        <v>1317.0166666666667</v>
      </c>
      <c r="G325" s="38">
        <v>1289.0333333333333</v>
      </c>
      <c r="H325" s="38">
        <v>1383.9333333333334</v>
      </c>
      <c r="I325" s="38">
        <v>1411.916666666667</v>
      </c>
      <c r="J325" s="38">
        <v>1431.3833333333334</v>
      </c>
      <c r="K325" s="31">
        <v>1392.45</v>
      </c>
      <c r="L325" s="31">
        <v>1345</v>
      </c>
      <c r="M325" s="31">
        <v>2.9866299999999999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38.85</v>
      </c>
      <c r="D326" s="38">
        <v>39.216666666666669</v>
      </c>
      <c r="E326" s="38">
        <v>38.233333333333334</v>
      </c>
      <c r="F326" s="38">
        <v>37.616666666666667</v>
      </c>
      <c r="G326" s="38">
        <v>36.633333333333333</v>
      </c>
      <c r="H326" s="38">
        <v>39.833333333333336</v>
      </c>
      <c r="I326" s="38">
        <v>40.81666666666667</v>
      </c>
      <c r="J326" s="38">
        <v>41.433333333333337</v>
      </c>
      <c r="K326" s="31">
        <v>40.200000000000003</v>
      </c>
      <c r="L326" s="31">
        <v>38.6</v>
      </c>
      <c r="M326" s="31">
        <v>43.898290000000003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59.65</v>
      </c>
      <c r="D327" s="38">
        <v>59.9</v>
      </c>
      <c r="E327" s="38">
        <v>58.65</v>
      </c>
      <c r="F327" s="38">
        <v>57.65</v>
      </c>
      <c r="G327" s="38">
        <v>56.4</v>
      </c>
      <c r="H327" s="38">
        <v>60.9</v>
      </c>
      <c r="I327" s="38">
        <v>62.15</v>
      </c>
      <c r="J327" s="38">
        <v>63.15</v>
      </c>
      <c r="K327" s="31">
        <v>61.15</v>
      </c>
      <c r="L327" s="31">
        <v>58.9</v>
      </c>
      <c r="M327" s="31">
        <v>58.708190000000002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904.8</v>
      </c>
      <c r="D328" s="38">
        <v>916.91666666666663</v>
      </c>
      <c r="E328" s="38">
        <v>883.88333333333321</v>
      </c>
      <c r="F328" s="38">
        <v>862.96666666666658</v>
      </c>
      <c r="G328" s="38">
        <v>829.93333333333317</v>
      </c>
      <c r="H328" s="38">
        <v>937.83333333333326</v>
      </c>
      <c r="I328" s="38">
        <v>970.86666666666679</v>
      </c>
      <c r="J328" s="38">
        <v>991.7833333333333</v>
      </c>
      <c r="K328" s="31">
        <v>949.95</v>
      </c>
      <c r="L328" s="31">
        <v>896</v>
      </c>
      <c r="M328" s="31">
        <v>2.0926800000000001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2339.9</v>
      </c>
      <c r="D329" s="38">
        <v>2332.2333333333336</v>
      </c>
      <c r="E329" s="38">
        <v>2313.2666666666673</v>
      </c>
      <c r="F329" s="38">
        <v>2286.6333333333337</v>
      </c>
      <c r="G329" s="38">
        <v>2267.6666666666674</v>
      </c>
      <c r="H329" s="38">
        <v>2358.8666666666672</v>
      </c>
      <c r="I329" s="38">
        <v>2377.8333333333335</v>
      </c>
      <c r="J329" s="38">
        <v>2404.4666666666672</v>
      </c>
      <c r="K329" s="31">
        <v>2351.1999999999998</v>
      </c>
      <c r="L329" s="31">
        <v>2305.6</v>
      </c>
      <c r="M329" s="31">
        <v>2.5508999999999999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106472.9</v>
      </c>
      <c r="D330" s="38">
        <v>106452.65000000001</v>
      </c>
      <c r="E330" s="38">
        <v>105926.05000000002</v>
      </c>
      <c r="F330" s="38">
        <v>105379.20000000001</v>
      </c>
      <c r="G330" s="38">
        <v>104852.60000000002</v>
      </c>
      <c r="H330" s="38">
        <v>106999.50000000001</v>
      </c>
      <c r="I330" s="38">
        <v>107526.10000000002</v>
      </c>
      <c r="J330" s="38">
        <v>108072.95000000001</v>
      </c>
      <c r="K330" s="31">
        <v>106979.25</v>
      </c>
      <c r="L330" s="31">
        <v>105905.8</v>
      </c>
      <c r="M330" s="31">
        <v>4.9520000000000002E-2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2251.4499999999998</v>
      </c>
      <c r="D331" s="38">
        <v>2245.5</v>
      </c>
      <c r="E331" s="38">
        <v>2229</v>
      </c>
      <c r="F331" s="38">
        <v>2206.5500000000002</v>
      </c>
      <c r="G331" s="38">
        <v>2190.0500000000002</v>
      </c>
      <c r="H331" s="38">
        <v>2267.9499999999998</v>
      </c>
      <c r="I331" s="38">
        <v>2284.4499999999998</v>
      </c>
      <c r="J331" s="38">
        <v>2306.8999999999996</v>
      </c>
      <c r="K331" s="31">
        <v>2262</v>
      </c>
      <c r="L331" s="31">
        <v>2223.0500000000002</v>
      </c>
      <c r="M331" s="31">
        <v>1.4031100000000001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1576.7</v>
      </c>
      <c r="D332" s="38">
        <v>1584.9166666666667</v>
      </c>
      <c r="E332" s="38">
        <v>1565.6833333333334</v>
      </c>
      <c r="F332" s="38">
        <v>1554.6666666666667</v>
      </c>
      <c r="G332" s="38">
        <v>1535.4333333333334</v>
      </c>
      <c r="H332" s="38">
        <v>1595.9333333333334</v>
      </c>
      <c r="I332" s="38">
        <v>1615.1666666666665</v>
      </c>
      <c r="J332" s="38">
        <v>1626.1833333333334</v>
      </c>
      <c r="K332" s="31">
        <v>1604.15</v>
      </c>
      <c r="L332" s="31">
        <v>1573.9</v>
      </c>
      <c r="M332" s="31">
        <v>1.0726199999999999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1254.6500000000001</v>
      </c>
      <c r="D333" s="38">
        <v>1256.9333333333332</v>
      </c>
      <c r="E333" s="38">
        <v>1248.3166666666664</v>
      </c>
      <c r="F333" s="38">
        <v>1241.9833333333331</v>
      </c>
      <c r="G333" s="38">
        <v>1233.3666666666663</v>
      </c>
      <c r="H333" s="38">
        <v>1263.2666666666664</v>
      </c>
      <c r="I333" s="38">
        <v>1271.8833333333332</v>
      </c>
      <c r="J333" s="38">
        <v>1278.2166666666665</v>
      </c>
      <c r="K333" s="31">
        <v>1265.55</v>
      </c>
      <c r="L333" s="31">
        <v>1250.5999999999999</v>
      </c>
      <c r="M333" s="31">
        <v>5.9679700000000002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990.9</v>
      </c>
      <c r="D334" s="38">
        <v>990.63333333333333</v>
      </c>
      <c r="E334" s="38">
        <v>986.26666666666665</v>
      </c>
      <c r="F334" s="38">
        <v>981.63333333333333</v>
      </c>
      <c r="G334" s="38">
        <v>977.26666666666665</v>
      </c>
      <c r="H334" s="38">
        <v>995.26666666666665</v>
      </c>
      <c r="I334" s="38">
        <v>999.63333333333321</v>
      </c>
      <c r="J334" s="38">
        <v>1004.2666666666667</v>
      </c>
      <c r="K334" s="31">
        <v>995</v>
      </c>
      <c r="L334" s="31">
        <v>986</v>
      </c>
      <c r="M334" s="31">
        <v>0.70660000000000001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856.15</v>
      </c>
      <c r="D335" s="38">
        <v>850.06666666666661</v>
      </c>
      <c r="E335" s="38">
        <v>840.13333333333321</v>
      </c>
      <c r="F335" s="38">
        <v>824.11666666666656</v>
      </c>
      <c r="G335" s="38">
        <v>814.18333333333317</v>
      </c>
      <c r="H335" s="38">
        <v>866.08333333333326</v>
      </c>
      <c r="I335" s="38">
        <v>876.01666666666665</v>
      </c>
      <c r="J335" s="38">
        <v>892.0333333333333</v>
      </c>
      <c r="K335" s="31">
        <v>860</v>
      </c>
      <c r="L335" s="31">
        <v>834.05</v>
      </c>
      <c r="M335" s="31">
        <v>10.262309999999999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87.8</v>
      </c>
      <c r="D336" s="38">
        <v>88.566666666666663</v>
      </c>
      <c r="E336" s="38">
        <v>86.783333333333331</v>
      </c>
      <c r="F336" s="38">
        <v>85.766666666666666</v>
      </c>
      <c r="G336" s="38">
        <v>83.983333333333334</v>
      </c>
      <c r="H336" s="38">
        <v>89.583333333333329</v>
      </c>
      <c r="I336" s="38">
        <v>91.36666666666666</v>
      </c>
      <c r="J336" s="38">
        <v>92.383333333333326</v>
      </c>
      <c r="K336" s="31">
        <v>90.35</v>
      </c>
      <c r="L336" s="31">
        <v>87.55</v>
      </c>
      <c r="M336" s="31">
        <v>83.750370000000004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4445.3</v>
      </c>
      <c r="D337" s="38">
        <v>4454.2333333333336</v>
      </c>
      <c r="E337" s="38">
        <v>4408.666666666667</v>
      </c>
      <c r="F337" s="38">
        <v>4372.0333333333338</v>
      </c>
      <c r="G337" s="38">
        <v>4326.4666666666672</v>
      </c>
      <c r="H337" s="38">
        <v>4490.8666666666668</v>
      </c>
      <c r="I337" s="38">
        <v>4536.4333333333325</v>
      </c>
      <c r="J337" s="38">
        <v>4573.0666666666666</v>
      </c>
      <c r="K337" s="31">
        <v>4499.8</v>
      </c>
      <c r="L337" s="31">
        <v>4417.6000000000004</v>
      </c>
      <c r="M337" s="31">
        <v>1.0203199999999999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694.9</v>
      </c>
      <c r="D338" s="38">
        <v>697.65</v>
      </c>
      <c r="E338" s="38">
        <v>686.5</v>
      </c>
      <c r="F338" s="38">
        <v>678.1</v>
      </c>
      <c r="G338" s="38">
        <v>666.95</v>
      </c>
      <c r="H338" s="38">
        <v>706.05</v>
      </c>
      <c r="I338" s="38">
        <v>717.19999999999982</v>
      </c>
      <c r="J338" s="38">
        <v>725.59999999999991</v>
      </c>
      <c r="K338" s="31">
        <v>708.8</v>
      </c>
      <c r="L338" s="31">
        <v>689.25</v>
      </c>
      <c r="M338" s="31">
        <v>6.1745999999999999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47.6</v>
      </c>
      <c r="D339" s="38">
        <v>47.95000000000001</v>
      </c>
      <c r="E339" s="38">
        <v>46.950000000000017</v>
      </c>
      <c r="F339" s="38">
        <v>46.300000000000004</v>
      </c>
      <c r="G339" s="38">
        <v>45.300000000000011</v>
      </c>
      <c r="H339" s="38">
        <v>48.600000000000023</v>
      </c>
      <c r="I339" s="38">
        <v>49.600000000000009</v>
      </c>
      <c r="J339" s="38">
        <v>50.250000000000028</v>
      </c>
      <c r="K339" s="31">
        <v>48.95</v>
      </c>
      <c r="L339" s="31">
        <v>47.3</v>
      </c>
      <c r="M339" s="31">
        <v>88.637730000000005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155.75</v>
      </c>
      <c r="D340" s="38">
        <v>156.36666666666667</v>
      </c>
      <c r="E340" s="38">
        <v>153.78333333333336</v>
      </c>
      <c r="F340" s="38">
        <v>151.81666666666669</v>
      </c>
      <c r="G340" s="38">
        <v>149.23333333333338</v>
      </c>
      <c r="H340" s="38">
        <v>158.33333333333334</v>
      </c>
      <c r="I340" s="38">
        <v>160.91666666666666</v>
      </c>
      <c r="J340" s="38">
        <v>162.88333333333333</v>
      </c>
      <c r="K340" s="31">
        <v>158.94999999999999</v>
      </c>
      <c r="L340" s="31">
        <v>154.4</v>
      </c>
      <c r="M340" s="31">
        <v>27.173919999999999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21667.45</v>
      </c>
      <c r="D341" s="38">
        <v>21766.05</v>
      </c>
      <c r="E341" s="38">
        <v>21503.8</v>
      </c>
      <c r="F341" s="38">
        <v>21340.15</v>
      </c>
      <c r="G341" s="38">
        <v>21077.9</v>
      </c>
      <c r="H341" s="38">
        <v>21929.699999999997</v>
      </c>
      <c r="I341" s="38">
        <v>22191.949999999997</v>
      </c>
      <c r="J341" s="38">
        <v>22355.599999999995</v>
      </c>
      <c r="K341" s="31">
        <v>22028.3</v>
      </c>
      <c r="L341" s="31">
        <v>21602.400000000001</v>
      </c>
      <c r="M341" s="31">
        <v>0.69991999999999999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60.95</v>
      </c>
      <c r="D342" s="38">
        <v>61.466666666666669</v>
      </c>
      <c r="E342" s="38">
        <v>60.083333333333336</v>
      </c>
      <c r="F342" s="38">
        <v>59.216666666666669</v>
      </c>
      <c r="G342" s="38">
        <v>57.833333333333336</v>
      </c>
      <c r="H342" s="38">
        <v>62.333333333333336</v>
      </c>
      <c r="I342" s="38">
        <v>63.716666666666661</v>
      </c>
      <c r="J342" s="38">
        <v>64.583333333333343</v>
      </c>
      <c r="K342" s="31">
        <v>62.85</v>
      </c>
      <c r="L342" s="31">
        <v>60.6</v>
      </c>
      <c r="M342" s="31">
        <v>11.657310000000001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49.65</v>
      </c>
      <c r="D343" s="38">
        <v>49.883333333333333</v>
      </c>
      <c r="E343" s="38">
        <v>48.866666666666667</v>
      </c>
      <c r="F343" s="38">
        <v>48.083333333333336</v>
      </c>
      <c r="G343" s="38">
        <v>47.06666666666667</v>
      </c>
      <c r="H343" s="38">
        <v>50.666666666666664</v>
      </c>
      <c r="I343" s="38">
        <v>51.68333333333333</v>
      </c>
      <c r="J343" s="38">
        <v>52.466666666666661</v>
      </c>
      <c r="K343" s="31">
        <v>50.9</v>
      </c>
      <c r="L343" s="31">
        <v>49.1</v>
      </c>
      <c r="M343" s="31">
        <v>143.38055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317.95</v>
      </c>
      <c r="D344" s="38">
        <v>315.98333333333329</v>
      </c>
      <c r="E344" s="38">
        <v>311.56666666666661</v>
      </c>
      <c r="F344" s="38">
        <v>305.18333333333334</v>
      </c>
      <c r="G344" s="38">
        <v>300.76666666666665</v>
      </c>
      <c r="H344" s="38">
        <v>322.36666666666656</v>
      </c>
      <c r="I344" s="38">
        <v>326.78333333333319</v>
      </c>
      <c r="J344" s="38">
        <v>333.16666666666652</v>
      </c>
      <c r="K344" s="31">
        <v>320.39999999999998</v>
      </c>
      <c r="L344" s="31">
        <v>309.60000000000002</v>
      </c>
      <c r="M344" s="31">
        <v>4.9205800000000002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125.3</v>
      </c>
      <c r="D345" s="38">
        <v>127.23333333333335</v>
      </c>
      <c r="E345" s="38">
        <v>122.66666666666669</v>
      </c>
      <c r="F345" s="38">
        <v>120.03333333333333</v>
      </c>
      <c r="G345" s="38">
        <v>115.46666666666667</v>
      </c>
      <c r="H345" s="38">
        <v>129.8666666666667</v>
      </c>
      <c r="I345" s="38">
        <v>134.43333333333337</v>
      </c>
      <c r="J345" s="38">
        <v>137.06666666666672</v>
      </c>
      <c r="K345" s="31">
        <v>131.80000000000001</v>
      </c>
      <c r="L345" s="31">
        <v>124.6</v>
      </c>
      <c r="M345" s="31">
        <v>17.523019999999999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116.7</v>
      </c>
      <c r="D346" s="38">
        <v>116.7</v>
      </c>
      <c r="E346" s="38">
        <v>115.5</v>
      </c>
      <c r="F346" s="38">
        <v>114.3</v>
      </c>
      <c r="G346" s="38">
        <v>113.1</v>
      </c>
      <c r="H346" s="38">
        <v>117.9</v>
      </c>
      <c r="I346" s="38">
        <v>119.10000000000002</v>
      </c>
      <c r="J346" s="38">
        <v>120.30000000000001</v>
      </c>
      <c r="K346" s="31">
        <v>117.9</v>
      </c>
      <c r="L346" s="31">
        <v>115.5</v>
      </c>
      <c r="M346" s="31">
        <v>104.76233999999999</v>
      </c>
      <c r="N346" s="1"/>
      <c r="O346" s="1"/>
    </row>
    <row r="347" spans="1:15" ht="12.75" customHeight="1">
      <c r="A347" s="33">
        <v>337</v>
      </c>
      <c r="B347" s="58" t="s">
        <v>873</v>
      </c>
      <c r="C347" s="31">
        <v>46.05</v>
      </c>
      <c r="D347" s="38">
        <v>46.283333333333331</v>
      </c>
      <c r="E347" s="38">
        <v>45.566666666666663</v>
      </c>
      <c r="F347" s="38">
        <v>45.083333333333329</v>
      </c>
      <c r="G347" s="38">
        <v>44.36666666666666</v>
      </c>
      <c r="H347" s="38">
        <v>46.766666666666666</v>
      </c>
      <c r="I347" s="38">
        <v>47.483333333333334</v>
      </c>
      <c r="J347" s="38">
        <v>47.966666666666669</v>
      </c>
      <c r="K347" s="31">
        <v>47</v>
      </c>
      <c r="L347" s="31">
        <v>45.8</v>
      </c>
      <c r="M347" s="31">
        <v>54.834299999999999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226.2</v>
      </c>
      <c r="D348" s="38">
        <v>227.61666666666667</v>
      </c>
      <c r="E348" s="38">
        <v>223.83333333333334</v>
      </c>
      <c r="F348" s="38">
        <v>221.46666666666667</v>
      </c>
      <c r="G348" s="38">
        <v>217.68333333333334</v>
      </c>
      <c r="H348" s="38">
        <v>229.98333333333335</v>
      </c>
      <c r="I348" s="38">
        <v>233.76666666666665</v>
      </c>
      <c r="J348" s="38">
        <v>236.13333333333335</v>
      </c>
      <c r="K348" s="31">
        <v>231.4</v>
      </c>
      <c r="L348" s="31">
        <v>225.25</v>
      </c>
      <c r="M348" s="31">
        <v>3.90605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215.75</v>
      </c>
      <c r="D349" s="38">
        <v>216.9</v>
      </c>
      <c r="E349" s="38">
        <v>214</v>
      </c>
      <c r="F349" s="38">
        <v>212.25</v>
      </c>
      <c r="G349" s="38">
        <v>209.35</v>
      </c>
      <c r="H349" s="38">
        <v>218.65</v>
      </c>
      <c r="I349" s="38">
        <v>221.55000000000004</v>
      </c>
      <c r="J349" s="38">
        <v>223.3</v>
      </c>
      <c r="K349" s="31">
        <v>219.8</v>
      </c>
      <c r="L349" s="31">
        <v>215.15</v>
      </c>
      <c r="M349" s="31">
        <v>118.65239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336.55</v>
      </c>
      <c r="D350" s="38">
        <v>338.26666666666665</v>
      </c>
      <c r="E350" s="38">
        <v>333.7833333333333</v>
      </c>
      <c r="F350" s="38">
        <v>331.01666666666665</v>
      </c>
      <c r="G350" s="38">
        <v>326.5333333333333</v>
      </c>
      <c r="H350" s="38">
        <v>341.0333333333333</v>
      </c>
      <c r="I350" s="38">
        <v>345.51666666666665</v>
      </c>
      <c r="J350" s="38">
        <v>348.2833333333333</v>
      </c>
      <c r="K350" s="31">
        <v>342.75</v>
      </c>
      <c r="L350" s="31">
        <v>335.5</v>
      </c>
      <c r="M350" s="31">
        <v>0.81564000000000003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1076.6500000000001</v>
      </c>
      <c r="D351" s="38">
        <v>1078.2833333333335</v>
      </c>
      <c r="E351" s="38">
        <v>1067.366666666667</v>
      </c>
      <c r="F351" s="38">
        <v>1058.0833333333335</v>
      </c>
      <c r="G351" s="38">
        <v>1047.166666666667</v>
      </c>
      <c r="H351" s="38">
        <v>1087.5666666666671</v>
      </c>
      <c r="I351" s="38">
        <v>1098.4833333333336</v>
      </c>
      <c r="J351" s="38">
        <v>1107.7666666666671</v>
      </c>
      <c r="K351" s="31">
        <v>1089.2</v>
      </c>
      <c r="L351" s="31">
        <v>1069</v>
      </c>
      <c r="M351" s="31">
        <v>3.59307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177.75</v>
      </c>
      <c r="D352" s="38">
        <v>177.98333333333335</v>
      </c>
      <c r="E352" s="38">
        <v>176.8666666666667</v>
      </c>
      <c r="F352" s="38">
        <v>175.98333333333335</v>
      </c>
      <c r="G352" s="38">
        <v>174.8666666666667</v>
      </c>
      <c r="H352" s="38">
        <v>178.8666666666667</v>
      </c>
      <c r="I352" s="38">
        <v>179.98333333333338</v>
      </c>
      <c r="J352" s="38">
        <v>180.8666666666667</v>
      </c>
      <c r="K352" s="31">
        <v>179.1</v>
      </c>
      <c r="L352" s="31">
        <v>177.1</v>
      </c>
      <c r="M352" s="31">
        <v>51.993630000000003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288.55</v>
      </c>
      <c r="D353" s="38">
        <v>288.06666666666666</v>
      </c>
      <c r="E353" s="38">
        <v>284.58333333333331</v>
      </c>
      <c r="F353" s="38">
        <v>280.61666666666667</v>
      </c>
      <c r="G353" s="38">
        <v>277.13333333333333</v>
      </c>
      <c r="H353" s="38">
        <v>292.0333333333333</v>
      </c>
      <c r="I353" s="38">
        <v>295.51666666666665</v>
      </c>
      <c r="J353" s="38">
        <v>299.48333333333329</v>
      </c>
      <c r="K353" s="31">
        <v>291.55</v>
      </c>
      <c r="L353" s="31">
        <v>284.10000000000002</v>
      </c>
      <c r="M353" s="31">
        <v>12.02295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1229.3499999999999</v>
      </c>
      <c r="D354" s="38">
        <v>1238.75</v>
      </c>
      <c r="E354" s="38">
        <v>1192.5</v>
      </c>
      <c r="F354" s="38">
        <v>1155.6500000000001</v>
      </c>
      <c r="G354" s="38">
        <v>1109.4000000000001</v>
      </c>
      <c r="H354" s="38">
        <v>1275.5999999999999</v>
      </c>
      <c r="I354" s="38">
        <v>1321.85</v>
      </c>
      <c r="J354" s="38">
        <v>1358.6999999999998</v>
      </c>
      <c r="K354" s="31">
        <v>1285</v>
      </c>
      <c r="L354" s="31">
        <v>1201.9000000000001</v>
      </c>
      <c r="M354" s="31">
        <v>22.054500000000001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865.95</v>
      </c>
      <c r="D355" s="38">
        <v>873.46666666666658</v>
      </c>
      <c r="E355" s="38">
        <v>856.53333333333319</v>
      </c>
      <c r="F355" s="38">
        <v>847.11666666666656</v>
      </c>
      <c r="G355" s="38">
        <v>830.18333333333317</v>
      </c>
      <c r="H355" s="38">
        <v>882.88333333333321</v>
      </c>
      <c r="I355" s="38">
        <v>899.81666666666661</v>
      </c>
      <c r="J355" s="38">
        <v>909.23333333333323</v>
      </c>
      <c r="K355" s="31">
        <v>890.4</v>
      </c>
      <c r="L355" s="31">
        <v>864.05</v>
      </c>
      <c r="M355" s="31">
        <v>26.666640000000001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4054.65</v>
      </c>
      <c r="D356" s="38">
        <v>4060.7666666666664</v>
      </c>
      <c r="E356" s="38">
        <v>4011.5333333333328</v>
      </c>
      <c r="F356" s="38">
        <v>3968.4166666666665</v>
      </c>
      <c r="G356" s="38">
        <v>3919.1833333333329</v>
      </c>
      <c r="H356" s="38">
        <v>4103.8833333333332</v>
      </c>
      <c r="I356" s="38">
        <v>4153.1166666666668</v>
      </c>
      <c r="J356" s="38">
        <v>4196.2333333333327</v>
      </c>
      <c r="K356" s="31">
        <v>4110</v>
      </c>
      <c r="L356" s="31">
        <v>4017.65</v>
      </c>
      <c r="M356" s="31">
        <v>0.44320999999999999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239.45</v>
      </c>
      <c r="D357" s="38">
        <v>238.21666666666667</v>
      </c>
      <c r="E357" s="38">
        <v>235.43333333333334</v>
      </c>
      <c r="F357" s="38">
        <v>231.41666666666666</v>
      </c>
      <c r="G357" s="38">
        <v>228.63333333333333</v>
      </c>
      <c r="H357" s="38">
        <v>242.23333333333335</v>
      </c>
      <c r="I357" s="38">
        <v>245.01666666666671</v>
      </c>
      <c r="J357" s="38">
        <v>249.03333333333336</v>
      </c>
      <c r="K357" s="31">
        <v>241</v>
      </c>
      <c r="L357" s="31">
        <v>234.2</v>
      </c>
      <c r="M357" s="31">
        <v>3.1397400000000002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41270.75</v>
      </c>
      <c r="D358" s="38">
        <v>41244.083333333336</v>
      </c>
      <c r="E358" s="38">
        <v>40992.716666666674</v>
      </c>
      <c r="F358" s="38">
        <v>40714.683333333342</v>
      </c>
      <c r="G358" s="38">
        <v>40463.31666666668</v>
      </c>
      <c r="H358" s="38">
        <v>41522.116666666669</v>
      </c>
      <c r="I358" s="38">
        <v>41773.483333333323</v>
      </c>
      <c r="J358" s="38">
        <v>42051.516666666663</v>
      </c>
      <c r="K358" s="31">
        <v>41495.449999999997</v>
      </c>
      <c r="L358" s="31">
        <v>40966.050000000003</v>
      </c>
      <c r="M358" s="31">
        <v>0.12819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1290.1500000000001</v>
      </c>
      <c r="D359" s="38">
        <v>1291.6833333333334</v>
      </c>
      <c r="E359" s="38">
        <v>1280.4666666666667</v>
      </c>
      <c r="F359" s="38">
        <v>1270.7833333333333</v>
      </c>
      <c r="G359" s="38">
        <v>1259.5666666666666</v>
      </c>
      <c r="H359" s="38">
        <v>1301.3666666666668</v>
      </c>
      <c r="I359" s="38">
        <v>1312.5833333333335</v>
      </c>
      <c r="J359" s="38">
        <v>1322.2666666666669</v>
      </c>
      <c r="K359" s="31">
        <v>1302.9000000000001</v>
      </c>
      <c r="L359" s="31">
        <v>1282</v>
      </c>
      <c r="M359" s="31">
        <v>5.5092299999999996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710.15</v>
      </c>
      <c r="D360" s="38">
        <v>717.7166666666667</v>
      </c>
      <c r="E360" s="38">
        <v>701.43333333333339</v>
      </c>
      <c r="F360" s="38">
        <v>692.7166666666667</v>
      </c>
      <c r="G360" s="38">
        <v>676.43333333333339</v>
      </c>
      <c r="H360" s="38">
        <v>726.43333333333339</v>
      </c>
      <c r="I360" s="38">
        <v>742.7166666666667</v>
      </c>
      <c r="J360" s="38">
        <v>751.43333333333339</v>
      </c>
      <c r="K360" s="31">
        <v>734</v>
      </c>
      <c r="L360" s="31">
        <v>709</v>
      </c>
      <c r="M360" s="31">
        <v>11.090540000000001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155.44999999999999</v>
      </c>
      <c r="D361" s="38">
        <v>155.16666666666666</v>
      </c>
      <c r="E361" s="38">
        <v>154.0333333333333</v>
      </c>
      <c r="F361" s="38">
        <v>152.61666666666665</v>
      </c>
      <c r="G361" s="38">
        <v>151.48333333333329</v>
      </c>
      <c r="H361" s="38">
        <v>156.58333333333331</v>
      </c>
      <c r="I361" s="38">
        <v>157.7166666666667</v>
      </c>
      <c r="J361" s="38">
        <v>159.13333333333333</v>
      </c>
      <c r="K361" s="31">
        <v>156.30000000000001</v>
      </c>
      <c r="L361" s="31">
        <v>153.75</v>
      </c>
      <c r="M361" s="31">
        <v>5.9741999999999997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4914.2</v>
      </c>
      <c r="D362" s="38">
        <v>4936.4000000000005</v>
      </c>
      <c r="E362" s="38">
        <v>4875.8000000000011</v>
      </c>
      <c r="F362" s="38">
        <v>4837.4000000000005</v>
      </c>
      <c r="G362" s="38">
        <v>4776.8000000000011</v>
      </c>
      <c r="H362" s="38">
        <v>4974.8000000000011</v>
      </c>
      <c r="I362" s="38">
        <v>5035.4000000000015</v>
      </c>
      <c r="J362" s="38">
        <v>5073.8000000000011</v>
      </c>
      <c r="K362" s="31">
        <v>4997</v>
      </c>
      <c r="L362" s="31">
        <v>4898</v>
      </c>
      <c r="M362" s="31">
        <v>1.8574600000000001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223.75</v>
      </c>
      <c r="D363" s="38">
        <v>224</v>
      </c>
      <c r="E363" s="38">
        <v>222.8</v>
      </c>
      <c r="F363" s="38">
        <v>221.85000000000002</v>
      </c>
      <c r="G363" s="38">
        <v>220.65000000000003</v>
      </c>
      <c r="H363" s="38">
        <v>224.95</v>
      </c>
      <c r="I363" s="38">
        <v>226.14999999999998</v>
      </c>
      <c r="J363" s="38">
        <v>227.09999999999997</v>
      </c>
      <c r="K363" s="31">
        <v>225.2</v>
      </c>
      <c r="L363" s="31">
        <v>223.05</v>
      </c>
      <c r="M363" s="31">
        <v>16.388210000000001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3846.95</v>
      </c>
      <c r="D364" s="38">
        <v>3866.6166666666668</v>
      </c>
      <c r="E364" s="38">
        <v>3820.3333333333335</v>
      </c>
      <c r="F364" s="38">
        <v>3793.7166666666667</v>
      </c>
      <c r="G364" s="38">
        <v>3747.4333333333334</v>
      </c>
      <c r="H364" s="38">
        <v>3893.2333333333336</v>
      </c>
      <c r="I364" s="38">
        <v>3939.5166666666664</v>
      </c>
      <c r="J364" s="38">
        <v>3966.1333333333337</v>
      </c>
      <c r="K364" s="31">
        <v>3912.9</v>
      </c>
      <c r="L364" s="31">
        <v>3840</v>
      </c>
      <c r="M364" s="31">
        <v>0.15978000000000001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1749.2</v>
      </c>
      <c r="D365" s="38">
        <v>1752.3833333333332</v>
      </c>
      <c r="E365" s="38">
        <v>1729.9666666666665</v>
      </c>
      <c r="F365" s="38">
        <v>1710.7333333333333</v>
      </c>
      <c r="G365" s="38">
        <v>1688.3166666666666</v>
      </c>
      <c r="H365" s="38">
        <v>1771.6166666666663</v>
      </c>
      <c r="I365" s="38">
        <v>1794.0333333333333</v>
      </c>
      <c r="J365" s="38">
        <v>1813.2666666666662</v>
      </c>
      <c r="K365" s="31">
        <v>1774.8</v>
      </c>
      <c r="L365" s="31">
        <v>1733.15</v>
      </c>
      <c r="M365" s="31">
        <v>0.59494000000000002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3831.2</v>
      </c>
      <c r="D366" s="38">
        <v>3841.7166666666667</v>
      </c>
      <c r="E366" s="38">
        <v>3807.4833333333336</v>
      </c>
      <c r="F366" s="38">
        <v>3783.7666666666669</v>
      </c>
      <c r="G366" s="38">
        <v>3749.5333333333338</v>
      </c>
      <c r="H366" s="38">
        <v>3865.4333333333334</v>
      </c>
      <c r="I366" s="38">
        <v>3899.6666666666661</v>
      </c>
      <c r="J366" s="38">
        <v>3923.3833333333332</v>
      </c>
      <c r="K366" s="31">
        <v>3875.95</v>
      </c>
      <c r="L366" s="31">
        <v>3818</v>
      </c>
      <c r="M366" s="31">
        <v>2.1680299999999999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2503.15</v>
      </c>
      <c r="D367" s="38">
        <v>2517.3833333333332</v>
      </c>
      <c r="E367" s="38">
        <v>2484.7666666666664</v>
      </c>
      <c r="F367" s="38">
        <v>2466.3833333333332</v>
      </c>
      <c r="G367" s="38">
        <v>2433.7666666666664</v>
      </c>
      <c r="H367" s="38">
        <v>2535.7666666666664</v>
      </c>
      <c r="I367" s="38">
        <v>2568.3833333333332</v>
      </c>
      <c r="J367" s="38">
        <v>2586.7666666666664</v>
      </c>
      <c r="K367" s="31">
        <v>2550</v>
      </c>
      <c r="L367" s="31">
        <v>2499</v>
      </c>
      <c r="M367" s="31">
        <v>2.5232800000000002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1061.2</v>
      </c>
      <c r="D368" s="38">
        <v>1064.3999999999999</v>
      </c>
      <c r="E368" s="38">
        <v>1051.7999999999997</v>
      </c>
      <c r="F368" s="38">
        <v>1042.3999999999999</v>
      </c>
      <c r="G368" s="38">
        <v>1029.7999999999997</v>
      </c>
      <c r="H368" s="38">
        <v>1073.7999999999997</v>
      </c>
      <c r="I368" s="38">
        <v>1086.3999999999996</v>
      </c>
      <c r="J368" s="38">
        <v>1095.7999999999997</v>
      </c>
      <c r="K368" s="31">
        <v>1077</v>
      </c>
      <c r="L368" s="31">
        <v>1055</v>
      </c>
      <c r="M368" s="31">
        <v>20.085139999999999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99.55</v>
      </c>
      <c r="D369" s="38">
        <v>100.16666666666667</v>
      </c>
      <c r="E369" s="38">
        <v>98.033333333333346</v>
      </c>
      <c r="F369" s="38">
        <v>96.51666666666668</v>
      </c>
      <c r="G369" s="38">
        <v>94.383333333333354</v>
      </c>
      <c r="H369" s="38">
        <v>101.68333333333334</v>
      </c>
      <c r="I369" s="38">
        <v>103.81666666666666</v>
      </c>
      <c r="J369" s="38">
        <v>105.33333333333333</v>
      </c>
      <c r="K369" s="31">
        <v>102.3</v>
      </c>
      <c r="L369" s="31">
        <v>98.65</v>
      </c>
      <c r="M369" s="31">
        <v>30.696159999999999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651.79999999999995</v>
      </c>
      <c r="D370" s="38">
        <v>656.4666666666667</v>
      </c>
      <c r="E370" s="38">
        <v>643.93333333333339</v>
      </c>
      <c r="F370" s="38">
        <v>636.06666666666672</v>
      </c>
      <c r="G370" s="38">
        <v>623.53333333333342</v>
      </c>
      <c r="H370" s="38">
        <v>664.33333333333337</v>
      </c>
      <c r="I370" s="38">
        <v>676.86666666666667</v>
      </c>
      <c r="J370" s="38">
        <v>684.73333333333335</v>
      </c>
      <c r="K370" s="31">
        <v>669</v>
      </c>
      <c r="L370" s="31">
        <v>648.6</v>
      </c>
      <c r="M370" s="31">
        <v>4.7686000000000002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324.10000000000002</v>
      </c>
      <c r="D371" s="38">
        <v>326.51666666666665</v>
      </c>
      <c r="E371" s="38">
        <v>321.0333333333333</v>
      </c>
      <c r="F371" s="38">
        <v>317.96666666666664</v>
      </c>
      <c r="G371" s="38">
        <v>312.48333333333329</v>
      </c>
      <c r="H371" s="38">
        <v>329.58333333333331</v>
      </c>
      <c r="I371" s="38">
        <v>335.06666666666666</v>
      </c>
      <c r="J371" s="38">
        <v>338.13333333333333</v>
      </c>
      <c r="K371" s="31">
        <v>332</v>
      </c>
      <c r="L371" s="31">
        <v>323.45</v>
      </c>
      <c r="M371" s="31">
        <v>2.4790399999999999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1382.2</v>
      </c>
      <c r="D372" s="38">
        <v>1387.2333333333336</v>
      </c>
      <c r="E372" s="38">
        <v>1365.1166666666672</v>
      </c>
      <c r="F372" s="38">
        <v>1348.0333333333338</v>
      </c>
      <c r="G372" s="38">
        <v>1325.9166666666674</v>
      </c>
      <c r="H372" s="38">
        <v>1404.3166666666671</v>
      </c>
      <c r="I372" s="38">
        <v>1426.4333333333334</v>
      </c>
      <c r="J372" s="38">
        <v>1443.5166666666669</v>
      </c>
      <c r="K372" s="31">
        <v>1409.35</v>
      </c>
      <c r="L372" s="31">
        <v>1370.15</v>
      </c>
      <c r="M372" s="31">
        <v>0.57872999999999997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4818</v>
      </c>
      <c r="D373" s="38">
        <v>4835.4000000000005</v>
      </c>
      <c r="E373" s="38">
        <v>4761.9500000000007</v>
      </c>
      <c r="F373" s="38">
        <v>4705.9000000000005</v>
      </c>
      <c r="G373" s="38">
        <v>4632.4500000000007</v>
      </c>
      <c r="H373" s="38">
        <v>4891.4500000000007</v>
      </c>
      <c r="I373" s="38">
        <v>4964.8999999999996</v>
      </c>
      <c r="J373" s="38">
        <v>5020.9500000000007</v>
      </c>
      <c r="K373" s="31">
        <v>4908.8500000000004</v>
      </c>
      <c r="L373" s="31">
        <v>4779.3500000000004</v>
      </c>
      <c r="M373" s="31">
        <v>6.5394800000000002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1122.75</v>
      </c>
      <c r="D374" s="38">
        <v>1130.9166666666667</v>
      </c>
      <c r="E374" s="38">
        <v>1111.8333333333335</v>
      </c>
      <c r="F374" s="38">
        <v>1100.9166666666667</v>
      </c>
      <c r="G374" s="38">
        <v>1081.8333333333335</v>
      </c>
      <c r="H374" s="38">
        <v>1141.8333333333335</v>
      </c>
      <c r="I374" s="38">
        <v>1160.916666666667</v>
      </c>
      <c r="J374" s="38">
        <v>1171.8333333333335</v>
      </c>
      <c r="K374" s="31">
        <v>1150</v>
      </c>
      <c r="L374" s="31">
        <v>1120</v>
      </c>
      <c r="M374" s="31">
        <v>1.51054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428.75</v>
      </c>
      <c r="D375" s="38">
        <v>430.45</v>
      </c>
      <c r="E375" s="38">
        <v>425.4</v>
      </c>
      <c r="F375" s="38">
        <v>422.05</v>
      </c>
      <c r="G375" s="38">
        <v>417</v>
      </c>
      <c r="H375" s="38">
        <v>433.79999999999995</v>
      </c>
      <c r="I375" s="38">
        <v>438.85</v>
      </c>
      <c r="J375" s="38">
        <v>442.19999999999993</v>
      </c>
      <c r="K375" s="31">
        <v>435.5</v>
      </c>
      <c r="L375" s="31">
        <v>427.1</v>
      </c>
      <c r="M375" s="31">
        <v>11.0289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270.85000000000002</v>
      </c>
      <c r="D376" s="38">
        <v>268.78333333333336</v>
      </c>
      <c r="E376" s="38">
        <v>265.7166666666667</v>
      </c>
      <c r="F376" s="38">
        <v>260.58333333333331</v>
      </c>
      <c r="G376" s="38">
        <v>257.51666666666665</v>
      </c>
      <c r="H376" s="38">
        <v>273.91666666666674</v>
      </c>
      <c r="I376" s="38">
        <v>276.98333333333346</v>
      </c>
      <c r="J376" s="38">
        <v>282.11666666666679</v>
      </c>
      <c r="K376" s="31">
        <v>271.85000000000002</v>
      </c>
      <c r="L376" s="31">
        <v>263.64999999999998</v>
      </c>
      <c r="M376" s="31">
        <v>182.61762999999999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243.7</v>
      </c>
      <c r="D377" s="38">
        <v>244.9</v>
      </c>
      <c r="E377" s="38">
        <v>241</v>
      </c>
      <c r="F377" s="38">
        <v>238.29999999999998</v>
      </c>
      <c r="G377" s="38">
        <v>234.39999999999998</v>
      </c>
      <c r="H377" s="38">
        <v>247.60000000000002</v>
      </c>
      <c r="I377" s="38">
        <v>251.50000000000006</v>
      </c>
      <c r="J377" s="38">
        <v>254.20000000000005</v>
      </c>
      <c r="K377" s="31">
        <v>248.8</v>
      </c>
      <c r="L377" s="31">
        <v>242.2</v>
      </c>
      <c r="M377" s="31">
        <v>114.75857000000001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484.35</v>
      </c>
      <c r="D378" s="38">
        <v>481.93333333333334</v>
      </c>
      <c r="E378" s="38">
        <v>468.9666666666667</v>
      </c>
      <c r="F378" s="38">
        <v>453.58333333333337</v>
      </c>
      <c r="G378" s="38">
        <v>440.61666666666673</v>
      </c>
      <c r="H378" s="38">
        <v>497.31666666666666</v>
      </c>
      <c r="I378" s="38">
        <v>510.28333333333325</v>
      </c>
      <c r="J378" s="38">
        <v>525.66666666666663</v>
      </c>
      <c r="K378" s="31">
        <v>494.9</v>
      </c>
      <c r="L378" s="31">
        <v>466.55</v>
      </c>
      <c r="M378" s="31">
        <v>22.91798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548.9</v>
      </c>
      <c r="D379" s="38">
        <v>550.98333333333335</v>
      </c>
      <c r="E379" s="38">
        <v>543.9666666666667</v>
      </c>
      <c r="F379" s="38">
        <v>539.0333333333333</v>
      </c>
      <c r="G379" s="38">
        <v>532.01666666666665</v>
      </c>
      <c r="H379" s="38">
        <v>555.91666666666674</v>
      </c>
      <c r="I379" s="38">
        <v>562.93333333333339</v>
      </c>
      <c r="J379" s="38">
        <v>567.86666666666679</v>
      </c>
      <c r="K379" s="31">
        <v>558</v>
      </c>
      <c r="L379" s="31">
        <v>546.04999999999995</v>
      </c>
      <c r="M379" s="31">
        <v>2.3408000000000002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680.05</v>
      </c>
      <c r="D380" s="38">
        <v>681.7166666666667</v>
      </c>
      <c r="E380" s="38">
        <v>673.43333333333339</v>
      </c>
      <c r="F380" s="38">
        <v>666.81666666666672</v>
      </c>
      <c r="G380" s="38">
        <v>658.53333333333342</v>
      </c>
      <c r="H380" s="38">
        <v>688.33333333333337</v>
      </c>
      <c r="I380" s="38">
        <v>696.61666666666667</v>
      </c>
      <c r="J380" s="38">
        <v>703.23333333333335</v>
      </c>
      <c r="K380" s="31">
        <v>690</v>
      </c>
      <c r="L380" s="31">
        <v>675.1</v>
      </c>
      <c r="M380" s="31">
        <v>1.5485599999999999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131.30000000000001</v>
      </c>
      <c r="D381" s="38">
        <v>131.78333333333333</v>
      </c>
      <c r="E381" s="38">
        <v>130.51666666666665</v>
      </c>
      <c r="F381" s="38">
        <v>129.73333333333332</v>
      </c>
      <c r="G381" s="38">
        <v>128.46666666666664</v>
      </c>
      <c r="H381" s="38">
        <v>132.56666666666666</v>
      </c>
      <c r="I381" s="38">
        <v>133.83333333333337</v>
      </c>
      <c r="J381" s="38">
        <v>134.61666666666667</v>
      </c>
      <c r="K381" s="31">
        <v>133.05000000000001</v>
      </c>
      <c r="L381" s="31">
        <v>131</v>
      </c>
      <c r="M381" s="31">
        <v>1.5224500000000001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15501.25</v>
      </c>
      <c r="D382" s="38">
        <v>15577.6</v>
      </c>
      <c r="E382" s="38">
        <v>15325.2</v>
      </c>
      <c r="F382" s="38">
        <v>15149.15</v>
      </c>
      <c r="G382" s="38">
        <v>14896.75</v>
      </c>
      <c r="H382" s="38">
        <v>15753.650000000001</v>
      </c>
      <c r="I382" s="38">
        <v>16006.05</v>
      </c>
      <c r="J382" s="38">
        <v>16182.100000000002</v>
      </c>
      <c r="K382" s="31">
        <v>15830</v>
      </c>
      <c r="L382" s="31">
        <v>15401.55</v>
      </c>
      <c r="M382" s="31">
        <v>2.6380000000000001E-2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63.25</v>
      </c>
      <c r="D383" s="38">
        <v>62.9</v>
      </c>
      <c r="E383" s="38">
        <v>61.9</v>
      </c>
      <c r="F383" s="38">
        <v>60.55</v>
      </c>
      <c r="G383" s="38">
        <v>59.55</v>
      </c>
      <c r="H383" s="38">
        <v>64.25</v>
      </c>
      <c r="I383" s="38">
        <v>65.25</v>
      </c>
      <c r="J383" s="38">
        <v>66.599999999999994</v>
      </c>
      <c r="K383" s="31">
        <v>63.9</v>
      </c>
      <c r="L383" s="31">
        <v>61.55</v>
      </c>
      <c r="M383" s="31">
        <v>864.94043999999997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1716.2</v>
      </c>
      <c r="D384" s="38">
        <v>1712.8999999999999</v>
      </c>
      <c r="E384" s="38">
        <v>1703.3499999999997</v>
      </c>
      <c r="F384" s="38">
        <v>1690.4999999999998</v>
      </c>
      <c r="G384" s="38">
        <v>1680.9499999999996</v>
      </c>
      <c r="H384" s="38">
        <v>1725.7499999999998</v>
      </c>
      <c r="I384" s="38">
        <v>1735.3</v>
      </c>
      <c r="J384" s="38">
        <v>1748.1499999999999</v>
      </c>
      <c r="K384" s="31">
        <v>1722.45</v>
      </c>
      <c r="L384" s="31">
        <v>1700.05</v>
      </c>
      <c r="M384" s="31">
        <v>4.9679599999999997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406.05</v>
      </c>
      <c r="D385" s="38">
        <v>407.23333333333329</v>
      </c>
      <c r="E385" s="38">
        <v>403.46666666666658</v>
      </c>
      <c r="F385" s="38">
        <v>400.88333333333327</v>
      </c>
      <c r="G385" s="38">
        <v>397.11666666666656</v>
      </c>
      <c r="H385" s="38">
        <v>409.81666666666661</v>
      </c>
      <c r="I385" s="38">
        <v>413.58333333333337</v>
      </c>
      <c r="J385" s="38">
        <v>416.16666666666663</v>
      </c>
      <c r="K385" s="31">
        <v>411</v>
      </c>
      <c r="L385" s="31">
        <v>404.65</v>
      </c>
      <c r="M385" s="31">
        <v>0.62922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1287.75</v>
      </c>
      <c r="D386" s="38">
        <v>1279.7166666666667</v>
      </c>
      <c r="E386" s="38">
        <v>1251.7833333333333</v>
      </c>
      <c r="F386" s="38">
        <v>1215.8166666666666</v>
      </c>
      <c r="G386" s="38">
        <v>1187.8833333333332</v>
      </c>
      <c r="H386" s="38">
        <v>1315.6833333333334</v>
      </c>
      <c r="I386" s="38">
        <v>1343.6166666666668</v>
      </c>
      <c r="J386" s="38">
        <v>1379.5833333333335</v>
      </c>
      <c r="K386" s="31">
        <v>1307.6500000000001</v>
      </c>
      <c r="L386" s="31">
        <v>1243.75</v>
      </c>
      <c r="M386" s="31">
        <v>3.2544400000000002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124.85</v>
      </c>
      <c r="D387" s="38">
        <v>125.26666666666667</v>
      </c>
      <c r="E387" s="38">
        <v>123.83333333333333</v>
      </c>
      <c r="F387" s="38">
        <v>122.81666666666666</v>
      </c>
      <c r="G387" s="38">
        <v>121.38333333333333</v>
      </c>
      <c r="H387" s="38">
        <v>126.28333333333333</v>
      </c>
      <c r="I387" s="38">
        <v>127.71666666666667</v>
      </c>
      <c r="J387" s="38">
        <v>128.73333333333335</v>
      </c>
      <c r="K387" s="31">
        <v>126.7</v>
      </c>
      <c r="L387" s="31">
        <v>124.25</v>
      </c>
      <c r="M387" s="31">
        <v>122.31236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155.1</v>
      </c>
      <c r="D388" s="38">
        <v>155.38333333333333</v>
      </c>
      <c r="E388" s="38">
        <v>153.96666666666664</v>
      </c>
      <c r="F388" s="38">
        <v>152.83333333333331</v>
      </c>
      <c r="G388" s="38">
        <v>151.41666666666663</v>
      </c>
      <c r="H388" s="38">
        <v>156.51666666666665</v>
      </c>
      <c r="I388" s="38">
        <v>157.93333333333334</v>
      </c>
      <c r="J388" s="38">
        <v>159.06666666666666</v>
      </c>
      <c r="K388" s="31">
        <v>156.80000000000001</v>
      </c>
      <c r="L388" s="31">
        <v>154.25</v>
      </c>
      <c r="M388" s="31">
        <v>5.9380199999999999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1084.05</v>
      </c>
      <c r="D389" s="38">
        <v>1080.0166666666667</v>
      </c>
      <c r="E389" s="38">
        <v>1048.8333333333333</v>
      </c>
      <c r="F389" s="38">
        <v>1013.6166666666666</v>
      </c>
      <c r="G389" s="38">
        <v>982.43333333333317</v>
      </c>
      <c r="H389" s="38">
        <v>1115.2333333333333</v>
      </c>
      <c r="I389" s="38">
        <v>1146.4166666666667</v>
      </c>
      <c r="J389" s="38">
        <v>1181.6333333333334</v>
      </c>
      <c r="K389" s="31">
        <v>1111.2</v>
      </c>
      <c r="L389" s="31">
        <v>1044.8</v>
      </c>
      <c r="M389" s="31">
        <v>4.7384199999999996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544.5</v>
      </c>
      <c r="D390" s="38">
        <v>540.48333333333335</v>
      </c>
      <c r="E390" s="38">
        <v>532.01666666666665</v>
      </c>
      <c r="F390" s="38">
        <v>519.5333333333333</v>
      </c>
      <c r="G390" s="38">
        <v>511.06666666666661</v>
      </c>
      <c r="H390" s="38">
        <v>552.9666666666667</v>
      </c>
      <c r="I390" s="38">
        <v>561.43333333333339</v>
      </c>
      <c r="J390" s="38">
        <v>573.91666666666674</v>
      </c>
      <c r="K390" s="31">
        <v>548.95000000000005</v>
      </c>
      <c r="L390" s="31">
        <v>528</v>
      </c>
      <c r="M390" s="31">
        <v>17.515560000000001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220.35</v>
      </c>
      <c r="D391" s="38">
        <v>219.63333333333333</v>
      </c>
      <c r="E391" s="38">
        <v>217.81666666666666</v>
      </c>
      <c r="F391" s="38">
        <v>215.28333333333333</v>
      </c>
      <c r="G391" s="38">
        <v>213.46666666666667</v>
      </c>
      <c r="H391" s="38">
        <v>222.16666666666666</v>
      </c>
      <c r="I391" s="38">
        <v>223.98333333333332</v>
      </c>
      <c r="J391" s="38">
        <v>226.51666666666665</v>
      </c>
      <c r="K391" s="31">
        <v>221.45</v>
      </c>
      <c r="L391" s="31">
        <v>217.1</v>
      </c>
      <c r="M391" s="31">
        <v>2.6012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111.2</v>
      </c>
      <c r="D392" s="38">
        <v>110.95</v>
      </c>
      <c r="E392" s="38">
        <v>108.25</v>
      </c>
      <c r="F392" s="38">
        <v>105.3</v>
      </c>
      <c r="G392" s="38">
        <v>102.6</v>
      </c>
      <c r="H392" s="38">
        <v>113.9</v>
      </c>
      <c r="I392" s="38">
        <v>116.60000000000002</v>
      </c>
      <c r="J392" s="38">
        <v>119.55000000000001</v>
      </c>
      <c r="K392" s="31">
        <v>113.65</v>
      </c>
      <c r="L392" s="31">
        <v>108</v>
      </c>
      <c r="M392" s="31">
        <v>59.145740000000004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2594.1</v>
      </c>
      <c r="D393" s="38">
        <v>2597.2999999999997</v>
      </c>
      <c r="E393" s="38">
        <v>2568.7999999999993</v>
      </c>
      <c r="F393" s="38">
        <v>2543.4999999999995</v>
      </c>
      <c r="G393" s="38">
        <v>2514.9999999999991</v>
      </c>
      <c r="H393" s="38">
        <v>2622.5999999999995</v>
      </c>
      <c r="I393" s="38">
        <v>2651.1000000000004</v>
      </c>
      <c r="J393" s="38">
        <v>2676.3999999999996</v>
      </c>
      <c r="K393" s="31">
        <v>2625.8</v>
      </c>
      <c r="L393" s="31">
        <v>2572</v>
      </c>
      <c r="M393" s="31">
        <v>0.13700000000000001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49.5</v>
      </c>
      <c r="D394" s="38">
        <v>49.866666666666667</v>
      </c>
      <c r="E394" s="38">
        <v>47.983333333333334</v>
      </c>
      <c r="F394" s="38">
        <v>46.466666666666669</v>
      </c>
      <c r="G394" s="38">
        <v>44.583333333333336</v>
      </c>
      <c r="H394" s="38">
        <v>51.383333333333333</v>
      </c>
      <c r="I394" s="38">
        <v>53.266666666666673</v>
      </c>
      <c r="J394" s="38">
        <v>54.783333333333331</v>
      </c>
      <c r="K394" s="31">
        <v>51.75</v>
      </c>
      <c r="L394" s="31">
        <v>48.35</v>
      </c>
      <c r="M394" s="31">
        <v>26.848669999999998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1939.1</v>
      </c>
      <c r="D395" s="38">
        <v>1943.1000000000001</v>
      </c>
      <c r="E395" s="38">
        <v>1918.2000000000003</v>
      </c>
      <c r="F395" s="38">
        <v>1897.3000000000002</v>
      </c>
      <c r="G395" s="38">
        <v>1872.4000000000003</v>
      </c>
      <c r="H395" s="38">
        <v>1964.0000000000002</v>
      </c>
      <c r="I395" s="38">
        <v>1988.9000000000003</v>
      </c>
      <c r="J395" s="38">
        <v>2009.8000000000002</v>
      </c>
      <c r="K395" s="31">
        <v>1968</v>
      </c>
      <c r="L395" s="31">
        <v>1922.2</v>
      </c>
      <c r="M395" s="31">
        <v>1.09378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219.05</v>
      </c>
      <c r="D396" s="38">
        <v>220.35</v>
      </c>
      <c r="E396" s="38">
        <v>216.7</v>
      </c>
      <c r="F396" s="38">
        <v>214.35</v>
      </c>
      <c r="G396" s="38">
        <v>210.7</v>
      </c>
      <c r="H396" s="38">
        <v>222.7</v>
      </c>
      <c r="I396" s="38">
        <v>226.35000000000002</v>
      </c>
      <c r="J396" s="38">
        <v>228.7</v>
      </c>
      <c r="K396" s="31">
        <v>224</v>
      </c>
      <c r="L396" s="31">
        <v>218</v>
      </c>
      <c r="M396" s="31">
        <v>78.814509999999999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235.1</v>
      </c>
      <c r="D397" s="38">
        <v>231.18333333333331</v>
      </c>
      <c r="E397" s="38">
        <v>226.21666666666661</v>
      </c>
      <c r="F397" s="38">
        <v>217.33333333333331</v>
      </c>
      <c r="G397" s="38">
        <v>212.36666666666662</v>
      </c>
      <c r="H397" s="38">
        <v>240.06666666666661</v>
      </c>
      <c r="I397" s="38">
        <v>245.0333333333333</v>
      </c>
      <c r="J397" s="38">
        <v>253.9166666666666</v>
      </c>
      <c r="K397" s="31">
        <v>236.15</v>
      </c>
      <c r="L397" s="31">
        <v>222.3</v>
      </c>
      <c r="M397" s="31">
        <v>324.82447000000002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154.5</v>
      </c>
      <c r="D398" s="38">
        <v>155.66666666666666</v>
      </c>
      <c r="E398" s="38">
        <v>152.73333333333332</v>
      </c>
      <c r="F398" s="38">
        <v>150.96666666666667</v>
      </c>
      <c r="G398" s="38">
        <v>148.03333333333333</v>
      </c>
      <c r="H398" s="38">
        <v>157.43333333333331</v>
      </c>
      <c r="I398" s="38">
        <v>160.36666666666665</v>
      </c>
      <c r="J398" s="38">
        <v>162.1333333333333</v>
      </c>
      <c r="K398" s="31">
        <v>158.6</v>
      </c>
      <c r="L398" s="31">
        <v>153.9</v>
      </c>
      <c r="M398" s="31">
        <v>12.8172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928</v>
      </c>
      <c r="D399" s="38">
        <v>930.35</v>
      </c>
      <c r="E399" s="38">
        <v>920.7</v>
      </c>
      <c r="F399" s="38">
        <v>913.4</v>
      </c>
      <c r="G399" s="38">
        <v>903.75</v>
      </c>
      <c r="H399" s="38">
        <v>937.65000000000009</v>
      </c>
      <c r="I399" s="38">
        <v>947.3</v>
      </c>
      <c r="J399" s="38">
        <v>954.60000000000014</v>
      </c>
      <c r="K399" s="31">
        <v>940</v>
      </c>
      <c r="L399" s="31">
        <v>923.05</v>
      </c>
      <c r="M399" s="31">
        <v>1.01162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2538</v>
      </c>
      <c r="D400" s="38">
        <v>2549.65</v>
      </c>
      <c r="E400" s="38">
        <v>2521.2000000000003</v>
      </c>
      <c r="F400" s="38">
        <v>2504.4</v>
      </c>
      <c r="G400" s="38">
        <v>2475.9500000000003</v>
      </c>
      <c r="H400" s="38">
        <v>2566.4500000000003</v>
      </c>
      <c r="I400" s="38">
        <v>2594.9</v>
      </c>
      <c r="J400" s="38">
        <v>2611.7000000000003</v>
      </c>
      <c r="K400" s="31">
        <v>2578.1</v>
      </c>
      <c r="L400" s="31">
        <v>2532.85</v>
      </c>
      <c r="M400" s="31">
        <v>68.368719999999996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118.3</v>
      </c>
      <c r="D401" s="38">
        <v>118.18333333333334</v>
      </c>
      <c r="E401" s="38">
        <v>115.36666666666667</v>
      </c>
      <c r="F401" s="38">
        <v>112.43333333333334</v>
      </c>
      <c r="G401" s="38">
        <v>109.61666666666667</v>
      </c>
      <c r="H401" s="38">
        <v>121.11666666666667</v>
      </c>
      <c r="I401" s="38">
        <v>123.93333333333334</v>
      </c>
      <c r="J401" s="38">
        <v>126.86666666666667</v>
      </c>
      <c r="K401" s="31">
        <v>121</v>
      </c>
      <c r="L401" s="31">
        <v>115.25</v>
      </c>
      <c r="M401" s="31">
        <v>20.530339999999999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707.25</v>
      </c>
      <c r="D402" s="38">
        <v>707.85</v>
      </c>
      <c r="E402" s="38">
        <v>698.85</v>
      </c>
      <c r="F402" s="38">
        <v>690.45</v>
      </c>
      <c r="G402" s="38">
        <v>681.45</v>
      </c>
      <c r="H402" s="38">
        <v>716.25</v>
      </c>
      <c r="I402" s="38">
        <v>725.25</v>
      </c>
      <c r="J402" s="38">
        <v>733.65</v>
      </c>
      <c r="K402" s="31">
        <v>716.85</v>
      </c>
      <c r="L402" s="31">
        <v>699.45</v>
      </c>
      <c r="M402" s="31">
        <v>1.7446999999999999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457.25</v>
      </c>
      <c r="D403" s="38">
        <v>459.05</v>
      </c>
      <c r="E403" s="38">
        <v>453.85</v>
      </c>
      <c r="F403" s="38">
        <v>450.45</v>
      </c>
      <c r="G403" s="38">
        <v>445.25</v>
      </c>
      <c r="H403" s="38">
        <v>462.45000000000005</v>
      </c>
      <c r="I403" s="38">
        <v>467.65</v>
      </c>
      <c r="J403" s="38">
        <v>471.05000000000007</v>
      </c>
      <c r="K403" s="31">
        <v>464.25</v>
      </c>
      <c r="L403" s="31">
        <v>455.65</v>
      </c>
      <c r="M403" s="31">
        <v>5.2105100000000002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829.2</v>
      </c>
      <c r="D404" s="38">
        <v>835.06666666666661</v>
      </c>
      <c r="E404" s="38">
        <v>820.13333333333321</v>
      </c>
      <c r="F404" s="38">
        <v>811.06666666666661</v>
      </c>
      <c r="G404" s="38">
        <v>796.13333333333321</v>
      </c>
      <c r="H404" s="38">
        <v>844.13333333333321</v>
      </c>
      <c r="I404" s="38">
        <v>859.06666666666661</v>
      </c>
      <c r="J404" s="38">
        <v>868.13333333333321</v>
      </c>
      <c r="K404" s="31">
        <v>850</v>
      </c>
      <c r="L404" s="31">
        <v>826</v>
      </c>
      <c r="M404" s="31">
        <v>0.89142999999999994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1530.85</v>
      </c>
      <c r="D405" s="38">
        <v>1528.3166666666666</v>
      </c>
      <c r="E405" s="38">
        <v>1517.6333333333332</v>
      </c>
      <c r="F405" s="38">
        <v>1504.4166666666665</v>
      </c>
      <c r="G405" s="38">
        <v>1493.7333333333331</v>
      </c>
      <c r="H405" s="38">
        <v>1541.5333333333333</v>
      </c>
      <c r="I405" s="38">
        <v>1552.2166666666667</v>
      </c>
      <c r="J405" s="38">
        <v>1565.4333333333334</v>
      </c>
      <c r="K405" s="31">
        <v>1539</v>
      </c>
      <c r="L405" s="31">
        <v>1515.1</v>
      </c>
      <c r="M405" s="31">
        <v>2.4704600000000001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94.5</v>
      </c>
      <c r="D406" s="38">
        <v>95.233333333333334</v>
      </c>
      <c r="E406" s="38">
        <v>93.466666666666669</v>
      </c>
      <c r="F406" s="38">
        <v>92.433333333333337</v>
      </c>
      <c r="G406" s="38">
        <v>90.666666666666671</v>
      </c>
      <c r="H406" s="38">
        <v>96.266666666666666</v>
      </c>
      <c r="I406" s="38">
        <v>98.033333333333346</v>
      </c>
      <c r="J406" s="38">
        <v>99.066666666666663</v>
      </c>
      <c r="K406" s="31">
        <v>97</v>
      </c>
      <c r="L406" s="31">
        <v>94.2</v>
      </c>
      <c r="M406" s="31">
        <v>91.65813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7156.15</v>
      </c>
      <c r="D407" s="38">
        <v>7112.5666666666666</v>
      </c>
      <c r="E407" s="38">
        <v>7055.1333333333332</v>
      </c>
      <c r="F407" s="38">
        <v>6954.1166666666668</v>
      </c>
      <c r="G407" s="38">
        <v>6896.6833333333334</v>
      </c>
      <c r="H407" s="38">
        <v>7213.583333333333</v>
      </c>
      <c r="I407" s="38">
        <v>7271.0166666666655</v>
      </c>
      <c r="J407" s="38">
        <v>7372.0333333333328</v>
      </c>
      <c r="K407" s="31">
        <v>7170</v>
      </c>
      <c r="L407" s="31">
        <v>7011.55</v>
      </c>
      <c r="M407" s="31">
        <v>0.21920000000000001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1325.5</v>
      </c>
      <c r="D408" s="38">
        <v>1332.3333333333333</v>
      </c>
      <c r="E408" s="38">
        <v>1303.6666666666665</v>
      </c>
      <c r="F408" s="38">
        <v>1281.8333333333333</v>
      </c>
      <c r="G408" s="38">
        <v>1253.1666666666665</v>
      </c>
      <c r="H408" s="38">
        <v>1354.1666666666665</v>
      </c>
      <c r="I408" s="38">
        <v>1382.833333333333</v>
      </c>
      <c r="J408" s="38">
        <v>1404.6666666666665</v>
      </c>
      <c r="K408" s="31">
        <v>1361</v>
      </c>
      <c r="L408" s="31">
        <v>1310.5</v>
      </c>
      <c r="M408" s="31">
        <v>1.55897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850</v>
      </c>
      <c r="D409" s="38">
        <v>849.75</v>
      </c>
      <c r="E409" s="38">
        <v>846.6</v>
      </c>
      <c r="F409" s="38">
        <v>843.2</v>
      </c>
      <c r="G409" s="38">
        <v>840.05000000000007</v>
      </c>
      <c r="H409" s="38">
        <v>853.15</v>
      </c>
      <c r="I409" s="38">
        <v>856.30000000000007</v>
      </c>
      <c r="J409" s="38">
        <v>859.69999999999993</v>
      </c>
      <c r="K409" s="31">
        <v>852.9</v>
      </c>
      <c r="L409" s="31">
        <v>846.35</v>
      </c>
      <c r="M409" s="31">
        <v>4.50061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1284.45</v>
      </c>
      <c r="D410" s="38">
        <v>1283.55</v>
      </c>
      <c r="E410" s="38">
        <v>1277.1499999999999</v>
      </c>
      <c r="F410" s="38">
        <v>1269.8499999999999</v>
      </c>
      <c r="G410" s="38">
        <v>1263.4499999999998</v>
      </c>
      <c r="H410" s="38">
        <v>1290.8499999999999</v>
      </c>
      <c r="I410" s="38">
        <v>1297.25</v>
      </c>
      <c r="J410" s="38">
        <v>1304.55</v>
      </c>
      <c r="K410" s="31">
        <v>1289.95</v>
      </c>
      <c r="L410" s="31">
        <v>1276.25</v>
      </c>
      <c r="M410" s="31">
        <v>8.4314599999999995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3000.6</v>
      </c>
      <c r="D411" s="38">
        <v>2987.5833333333335</v>
      </c>
      <c r="E411" s="38">
        <v>2942.166666666667</v>
      </c>
      <c r="F411" s="38">
        <v>2883.7333333333336</v>
      </c>
      <c r="G411" s="38">
        <v>2838.3166666666671</v>
      </c>
      <c r="H411" s="38">
        <v>3046.0166666666669</v>
      </c>
      <c r="I411" s="38">
        <v>3091.4333333333338</v>
      </c>
      <c r="J411" s="38">
        <v>3149.8666666666668</v>
      </c>
      <c r="K411" s="31">
        <v>3033</v>
      </c>
      <c r="L411" s="31">
        <v>2929.15</v>
      </c>
      <c r="M411" s="31">
        <v>0.86882000000000004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423.45</v>
      </c>
      <c r="D412" s="38">
        <v>421.83333333333331</v>
      </c>
      <c r="E412" s="38">
        <v>417.96666666666664</v>
      </c>
      <c r="F412" s="38">
        <v>412.48333333333335</v>
      </c>
      <c r="G412" s="38">
        <v>408.61666666666667</v>
      </c>
      <c r="H412" s="38">
        <v>427.31666666666661</v>
      </c>
      <c r="I412" s="38">
        <v>431.18333333333328</v>
      </c>
      <c r="J412" s="38">
        <v>436.66666666666657</v>
      </c>
      <c r="K412" s="31">
        <v>425.7</v>
      </c>
      <c r="L412" s="31">
        <v>416.35</v>
      </c>
      <c r="M412" s="31">
        <v>0.73394999999999999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810.6</v>
      </c>
      <c r="D413" s="38">
        <v>813.9</v>
      </c>
      <c r="E413" s="38">
        <v>801.8</v>
      </c>
      <c r="F413" s="38">
        <v>793</v>
      </c>
      <c r="G413" s="38">
        <v>780.9</v>
      </c>
      <c r="H413" s="38">
        <v>822.69999999999993</v>
      </c>
      <c r="I413" s="38">
        <v>834.80000000000007</v>
      </c>
      <c r="J413" s="38">
        <v>843.59999999999991</v>
      </c>
      <c r="K413" s="31">
        <v>826</v>
      </c>
      <c r="L413" s="31">
        <v>805.1</v>
      </c>
      <c r="M413" s="31">
        <v>0.18262999999999999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23791.15</v>
      </c>
      <c r="D414" s="38">
        <v>23850.016666666666</v>
      </c>
      <c r="E414" s="38">
        <v>23661.283333333333</v>
      </c>
      <c r="F414" s="38">
        <v>23531.416666666668</v>
      </c>
      <c r="G414" s="38">
        <v>23342.683333333334</v>
      </c>
      <c r="H414" s="38">
        <v>23979.883333333331</v>
      </c>
      <c r="I414" s="38">
        <v>24168.616666666661</v>
      </c>
      <c r="J414" s="38">
        <v>24298.48333333333</v>
      </c>
      <c r="K414" s="31">
        <v>24038.75</v>
      </c>
      <c r="L414" s="31">
        <v>23720.15</v>
      </c>
      <c r="M414" s="31">
        <v>0.22943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44.9</v>
      </c>
      <c r="D415" s="38">
        <v>45.266666666666673</v>
      </c>
      <c r="E415" s="38">
        <v>44.433333333333344</v>
      </c>
      <c r="F415" s="38">
        <v>43.966666666666669</v>
      </c>
      <c r="G415" s="38">
        <v>43.13333333333334</v>
      </c>
      <c r="H415" s="38">
        <v>45.733333333333348</v>
      </c>
      <c r="I415" s="38">
        <v>46.566666666666677</v>
      </c>
      <c r="J415" s="38">
        <v>47.033333333333353</v>
      </c>
      <c r="K415" s="31">
        <v>46.1</v>
      </c>
      <c r="L415" s="31">
        <v>44.8</v>
      </c>
      <c r="M415" s="31">
        <v>72.261309999999995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1844.4</v>
      </c>
      <c r="D416" s="38">
        <v>1842.1166666666668</v>
      </c>
      <c r="E416" s="38">
        <v>1814.2333333333336</v>
      </c>
      <c r="F416" s="38">
        <v>1784.0666666666668</v>
      </c>
      <c r="G416" s="38">
        <v>1756.1833333333336</v>
      </c>
      <c r="H416" s="38">
        <v>1872.2833333333335</v>
      </c>
      <c r="I416" s="38">
        <v>1900.1666666666667</v>
      </c>
      <c r="J416" s="38">
        <v>1930.3333333333335</v>
      </c>
      <c r="K416" s="31">
        <v>1870</v>
      </c>
      <c r="L416" s="31">
        <v>1811.95</v>
      </c>
      <c r="M416" s="31">
        <v>13.61032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469.95</v>
      </c>
      <c r="D417" s="38">
        <v>470.05</v>
      </c>
      <c r="E417" s="38">
        <v>464.90000000000003</v>
      </c>
      <c r="F417" s="38">
        <v>459.85</v>
      </c>
      <c r="G417" s="38">
        <v>454.70000000000005</v>
      </c>
      <c r="H417" s="38">
        <v>475.1</v>
      </c>
      <c r="I417" s="38">
        <v>480.25</v>
      </c>
      <c r="J417" s="38">
        <v>485.3</v>
      </c>
      <c r="K417" s="31">
        <v>475.2</v>
      </c>
      <c r="L417" s="31">
        <v>465</v>
      </c>
      <c r="M417" s="31">
        <v>4.5734399999999997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3576.05</v>
      </c>
      <c r="D418" s="38">
        <v>3590.1833333333329</v>
      </c>
      <c r="E418" s="38">
        <v>3551.3666666666659</v>
      </c>
      <c r="F418" s="38">
        <v>3526.6833333333329</v>
      </c>
      <c r="G418" s="38">
        <v>3487.8666666666659</v>
      </c>
      <c r="H418" s="38">
        <v>3614.8666666666659</v>
      </c>
      <c r="I418" s="38">
        <v>3653.6833333333325</v>
      </c>
      <c r="J418" s="38">
        <v>3678.3666666666659</v>
      </c>
      <c r="K418" s="31">
        <v>3629</v>
      </c>
      <c r="L418" s="31">
        <v>3565.5</v>
      </c>
      <c r="M418" s="31">
        <v>2.2581199999999999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56.9</v>
      </c>
      <c r="D419" s="38">
        <v>57.033333333333331</v>
      </c>
      <c r="E419" s="38">
        <v>56.11666666666666</v>
      </c>
      <c r="F419" s="38">
        <v>55.333333333333329</v>
      </c>
      <c r="G419" s="38">
        <v>54.416666666666657</v>
      </c>
      <c r="H419" s="38">
        <v>57.816666666666663</v>
      </c>
      <c r="I419" s="38">
        <v>58.733333333333334</v>
      </c>
      <c r="J419" s="38">
        <v>59.516666666666666</v>
      </c>
      <c r="K419" s="31">
        <v>57.95</v>
      </c>
      <c r="L419" s="31">
        <v>56.25</v>
      </c>
      <c r="M419" s="31">
        <v>77.342209999999994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4932.3999999999996</v>
      </c>
      <c r="D420" s="38">
        <v>4956.083333333333</v>
      </c>
      <c r="E420" s="38">
        <v>4899.3166666666657</v>
      </c>
      <c r="F420" s="38">
        <v>4866.2333333333327</v>
      </c>
      <c r="G420" s="38">
        <v>4809.4666666666653</v>
      </c>
      <c r="H420" s="38">
        <v>4989.1666666666661</v>
      </c>
      <c r="I420" s="38">
        <v>5045.9333333333343</v>
      </c>
      <c r="J420" s="38">
        <v>5079.0166666666664</v>
      </c>
      <c r="K420" s="31">
        <v>5012.8500000000004</v>
      </c>
      <c r="L420" s="31">
        <v>4923</v>
      </c>
      <c r="M420" s="31">
        <v>7.4260000000000007E-2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569.4</v>
      </c>
      <c r="D421" s="38">
        <v>568.51666666666665</v>
      </c>
      <c r="E421" s="38">
        <v>561.83333333333326</v>
      </c>
      <c r="F421" s="38">
        <v>554.26666666666665</v>
      </c>
      <c r="G421" s="38">
        <v>547.58333333333326</v>
      </c>
      <c r="H421" s="38">
        <v>576.08333333333326</v>
      </c>
      <c r="I421" s="38">
        <v>582.76666666666665</v>
      </c>
      <c r="J421" s="38">
        <v>590.33333333333326</v>
      </c>
      <c r="K421" s="31">
        <v>575.20000000000005</v>
      </c>
      <c r="L421" s="31">
        <v>560.95000000000005</v>
      </c>
      <c r="M421" s="31">
        <v>4.8371000000000004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4344.45</v>
      </c>
      <c r="D422" s="38">
        <v>4331.5999999999995</v>
      </c>
      <c r="E422" s="38">
        <v>4265.3999999999987</v>
      </c>
      <c r="F422" s="38">
        <v>4186.3499999999995</v>
      </c>
      <c r="G422" s="38">
        <v>4120.1499999999987</v>
      </c>
      <c r="H422" s="38">
        <v>4410.6499999999987</v>
      </c>
      <c r="I422" s="38">
        <v>4476.8499999999995</v>
      </c>
      <c r="J422" s="38">
        <v>4555.8999999999987</v>
      </c>
      <c r="K422" s="31">
        <v>4397.8</v>
      </c>
      <c r="L422" s="31">
        <v>4252.55</v>
      </c>
      <c r="M422" s="31">
        <v>0.60645000000000004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566.9</v>
      </c>
      <c r="D423" s="38">
        <v>564.5333333333333</v>
      </c>
      <c r="E423" s="38">
        <v>557.46666666666658</v>
      </c>
      <c r="F423" s="38">
        <v>548.0333333333333</v>
      </c>
      <c r="G423" s="38">
        <v>540.96666666666658</v>
      </c>
      <c r="H423" s="38">
        <v>573.96666666666658</v>
      </c>
      <c r="I423" s="38">
        <v>581.03333333333319</v>
      </c>
      <c r="J423" s="38">
        <v>590.46666666666658</v>
      </c>
      <c r="K423" s="31">
        <v>571.6</v>
      </c>
      <c r="L423" s="31">
        <v>555.1</v>
      </c>
      <c r="M423" s="31">
        <v>16.89856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1020.65</v>
      </c>
      <c r="D424" s="38">
        <v>1024.6666666666667</v>
      </c>
      <c r="E424" s="38">
        <v>1011.3833333333334</v>
      </c>
      <c r="F424" s="38">
        <v>1002.1166666666667</v>
      </c>
      <c r="G424" s="38">
        <v>988.83333333333337</v>
      </c>
      <c r="H424" s="38">
        <v>1033.9333333333334</v>
      </c>
      <c r="I424" s="38">
        <v>1047.2166666666667</v>
      </c>
      <c r="J424" s="38">
        <v>1056.4833333333336</v>
      </c>
      <c r="K424" s="31">
        <v>1037.95</v>
      </c>
      <c r="L424" s="31">
        <v>1015.4</v>
      </c>
      <c r="M424" s="31">
        <v>1.0752999999999999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2295.65</v>
      </c>
      <c r="D425" s="38">
        <v>2298.7833333333333</v>
      </c>
      <c r="E425" s="38">
        <v>2283.8666666666668</v>
      </c>
      <c r="F425" s="38">
        <v>2272.0833333333335</v>
      </c>
      <c r="G425" s="38">
        <v>2257.166666666667</v>
      </c>
      <c r="H425" s="38">
        <v>2310.5666666666666</v>
      </c>
      <c r="I425" s="38">
        <v>2325.4833333333336</v>
      </c>
      <c r="J425" s="38">
        <v>2337.2666666666664</v>
      </c>
      <c r="K425" s="31">
        <v>2313.6999999999998</v>
      </c>
      <c r="L425" s="31">
        <v>2287</v>
      </c>
      <c r="M425" s="31">
        <v>2.5819999999999999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623.4</v>
      </c>
      <c r="D426" s="38">
        <v>625.69999999999993</v>
      </c>
      <c r="E426" s="38">
        <v>611.94999999999982</v>
      </c>
      <c r="F426" s="38">
        <v>600.49999999999989</v>
      </c>
      <c r="G426" s="38">
        <v>586.74999999999977</v>
      </c>
      <c r="H426" s="38">
        <v>637.14999999999986</v>
      </c>
      <c r="I426" s="38">
        <v>650.90000000000009</v>
      </c>
      <c r="J426" s="38">
        <v>662.34999999999991</v>
      </c>
      <c r="K426" s="31">
        <v>639.45000000000005</v>
      </c>
      <c r="L426" s="31">
        <v>614.25</v>
      </c>
      <c r="M426" s="31">
        <v>5.8057600000000003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572.15</v>
      </c>
      <c r="D427" s="38">
        <v>569.76666666666665</v>
      </c>
      <c r="E427" s="38">
        <v>566.38333333333333</v>
      </c>
      <c r="F427" s="38">
        <v>560.61666666666667</v>
      </c>
      <c r="G427" s="38">
        <v>557.23333333333335</v>
      </c>
      <c r="H427" s="38">
        <v>575.5333333333333</v>
      </c>
      <c r="I427" s="38">
        <v>578.91666666666652</v>
      </c>
      <c r="J427" s="38">
        <v>584.68333333333328</v>
      </c>
      <c r="K427" s="31">
        <v>573.15</v>
      </c>
      <c r="L427" s="31">
        <v>564</v>
      </c>
      <c r="M427" s="31">
        <v>279.10162000000003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84.9</v>
      </c>
      <c r="D428" s="38">
        <v>85.166666666666671</v>
      </c>
      <c r="E428" s="38">
        <v>84.333333333333343</v>
      </c>
      <c r="F428" s="38">
        <v>83.766666666666666</v>
      </c>
      <c r="G428" s="38">
        <v>82.933333333333337</v>
      </c>
      <c r="H428" s="38">
        <v>85.733333333333348</v>
      </c>
      <c r="I428" s="38">
        <v>86.566666666666691</v>
      </c>
      <c r="J428" s="38">
        <v>87.133333333333354</v>
      </c>
      <c r="K428" s="31">
        <v>86</v>
      </c>
      <c r="L428" s="31">
        <v>84.6</v>
      </c>
      <c r="M428" s="31">
        <v>122.71217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361.05</v>
      </c>
      <c r="D429" s="38">
        <v>360.7166666666667</v>
      </c>
      <c r="E429" s="38">
        <v>352.43333333333339</v>
      </c>
      <c r="F429" s="38">
        <v>343.81666666666672</v>
      </c>
      <c r="G429" s="38">
        <v>335.53333333333342</v>
      </c>
      <c r="H429" s="38">
        <v>369.33333333333337</v>
      </c>
      <c r="I429" s="38">
        <v>377.61666666666667</v>
      </c>
      <c r="J429" s="38">
        <v>386.23333333333335</v>
      </c>
      <c r="K429" s="31">
        <v>369</v>
      </c>
      <c r="L429" s="31">
        <v>352.1</v>
      </c>
      <c r="M429" s="31">
        <v>10.82779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152</v>
      </c>
      <c r="D430" s="38">
        <v>152.70000000000002</v>
      </c>
      <c r="E430" s="38">
        <v>150.85000000000002</v>
      </c>
      <c r="F430" s="38">
        <v>149.70000000000002</v>
      </c>
      <c r="G430" s="38">
        <v>147.85000000000002</v>
      </c>
      <c r="H430" s="38">
        <v>153.85000000000002</v>
      </c>
      <c r="I430" s="38">
        <v>155.69999999999999</v>
      </c>
      <c r="J430" s="38">
        <v>156.85000000000002</v>
      </c>
      <c r="K430" s="31">
        <v>154.55000000000001</v>
      </c>
      <c r="L430" s="31">
        <v>151.55000000000001</v>
      </c>
      <c r="M430" s="31">
        <v>11.23635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410.7</v>
      </c>
      <c r="D431" s="38">
        <v>411.26666666666665</v>
      </c>
      <c r="E431" s="38">
        <v>408.48333333333329</v>
      </c>
      <c r="F431" s="38">
        <v>406.26666666666665</v>
      </c>
      <c r="G431" s="38">
        <v>403.48333333333329</v>
      </c>
      <c r="H431" s="38">
        <v>413.48333333333329</v>
      </c>
      <c r="I431" s="38">
        <v>416.26666666666659</v>
      </c>
      <c r="J431" s="38">
        <v>418.48333333333329</v>
      </c>
      <c r="K431" s="31">
        <v>414.05</v>
      </c>
      <c r="L431" s="31">
        <v>409.05</v>
      </c>
      <c r="M431" s="31">
        <v>1.03115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227</v>
      </c>
      <c r="D432" s="38">
        <v>228.35</v>
      </c>
      <c r="E432" s="38">
        <v>224.7</v>
      </c>
      <c r="F432" s="38">
        <v>222.4</v>
      </c>
      <c r="G432" s="38">
        <v>218.75</v>
      </c>
      <c r="H432" s="38">
        <v>230.64999999999998</v>
      </c>
      <c r="I432" s="38">
        <v>234.3</v>
      </c>
      <c r="J432" s="38">
        <v>236.59999999999997</v>
      </c>
      <c r="K432" s="31">
        <v>232</v>
      </c>
      <c r="L432" s="31">
        <v>226.05</v>
      </c>
      <c r="M432" s="31">
        <v>2.5392199999999998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1144.8</v>
      </c>
      <c r="D433" s="38">
        <v>1143.75</v>
      </c>
      <c r="E433" s="38">
        <v>1138.55</v>
      </c>
      <c r="F433" s="38">
        <v>1132.3</v>
      </c>
      <c r="G433" s="38">
        <v>1127.0999999999999</v>
      </c>
      <c r="H433" s="38">
        <v>1150</v>
      </c>
      <c r="I433" s="38">
        <v>1155.1999999999998</v>
      </c>
      <c r="J433" s="38">
        <v>1161.45</v>
      </c>
      <c r="K433" s="31">
        <v>1148.95</v>
      </c>
      <c r="L433" s="31">
        <v>1137.5</v>
      </c>
      <c r="M433" s="31">
        <v>19.643409999999999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552.54999999999995</v>
      </c>
      <c r="D434" s="38">
        <v>552.2833333333333</v>
      </c>
      <c r="E434" s="38">
        <v>542.56666666666661</v>
      </c>
      <c r="F434" s="38">
        <v>532.58333333333326</v>
      </c>
      <c r="G434" s="38">
        <v>522.86666666666656</v>
      </c>
      <c r="H434" s="38">
        <v>562.26666666666665</v>
      </c>
      <c r="I434" s="38">
        <v>571.98333333333335</v>
      </c>
      <c r="J434" s="38">
        <v>581.9666666666667</v>
      </c>
      <c r="K434" s="31">
        <v>562</v>
      </c>
      <c r="L434" s="31">
        <v>542.29999999999995</v>
      </c>
      <c r="M434" s="31">
        <v>16.449760000000001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2525.0500000000002</v>
      </c>
      <c r="D435" s="38">
        <v>2527.35</v>
      </c>
      <c r="E435" s="38">
        <v>2512.6999999999998</v>
      </c>
      <c r="F435" s="38">
        <v>2500.35</v>
      </c>
      <c r="G435" s="38">
        <v>2485.6999999999998</v>
      </c>
      <c r="H435" s="38">
        <v>2539.6999999999998</v>
      </c>
      <c r="I435" s="38">
        <v>2554.3500000000004</v>
      </c>
      <c r="J435" s="38">
        <v>2566.6999999999998</v>
      </c>
      <c r="K435" s="31">
        <v>2542</v>
      </c>
      <c r="L435" s="31">
        <v>2515</v>
      </c>
      <c r="M435" s="31">
        <v>1.1793499999999999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1232.8</v>
      </c>
      <c r="D436" s="38">
        <v>1224.4333333333334</v>
      </c>
      <c r="E436" s="38">
        <v>1203.9166666666667</v>
      </c>
      <c r="F436" s="38">
        <v>1175.0333333333333</v>
      </c>
      <c r="G436" s="38">
        <v>1154.5166666666667</v>
      </c>
      <c r="H436" s="38">
        <v>1253.3166666666668</v>
      </c>
      <c r="I436" s="38">
        <v>1273.8333333333333</v>
      </c>
      <c r="J436" s="38">
        <v>1302.7166666666669</v>
      </c>
      <c r="K436" s="31">
        <v>1244.95</v>
      </c>
      <c r="L436" s="31">
        <v>1195.55</v>
      </c>
      <c r="M436" s="31">
        <v>2.0295000000000001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371.2</v>
      </c>
      <c r="D437" s="38">
        <v>372.15000000000003</v>
      </c>
      <c r="E437" s="38">
        <v>362.30000000000007</v>
      </c>
      <c r="F437" s="38">
        <v>353.40000000000003</v>
      </c>
      <c r="G437" s="38">
        <v>343.55000000000007</v>
      </c>
      <c r="H437" s="38">
        <v>381.05000000000007</v>
      </c>
      <c r="I437" s="38">
        <v>390.90000000000009</v>
      </c>
      <c r="J437" s="38">
        <v>399.80000000000007</v>
      </c>
      <c r="K437" s="31">
        <v>382</v>
      </c>
      <c r="L437" s="31">
        <v>363.25</v>
      </c>
      <c r="M437" s="31">
        <v>8.5489700000000006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401.55</v>
      </c>
      <c r="D438" s="38">
        <v>406</v>
      </c>
      <c r="E438" s="38">
        <v>394.55</v>
      </c>
      <c r="F438" s="38">
        <v>387.55</v>
      </c>
      <c r="G438" s="38">
        <v>376.1</v>
      </c>
      <c r="H438" s="38">
        <v>413</v>
      </c>
      <c r="I438" s="38">
        <v>424.45000000000005</v>
      </c>
      <c r="J438" s="38">
        <v>431.45</v>
      </c>
      <c r="K438" s="31">
        <v>417.45</v>
      </c>
      <c r="L438" s="31">
        <v>399</v>
      </c>
      <c r="M438" s="31">
        <v>1.94604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4354.3</v>
      </c>
      <c r="D439" s="38">
        <v>4333.8666666666659</v>
      </c>
      <c r="E439" s="38">
        <v>4271.7333333333318</v>
      </c>
      <c r="F439" s="38">
        <v>4189.1666666666661</v>
      </c>
      <c r="G439" s="38">
        <v>4127.0333333333319</v>
      </c>
      <c r="H439" s="38">
        <v>4416.4333333333316</v>
      </c>
      <c r="I439" s="38">
        <v>4478.5666666666648</v>
      </c>
      <c r="J439" s="38">
        <v>4561.1333333333314</v>
      </c>
      <c r="K439" s="31">
        <v>4396</v>
      </c>
      <c r="L439" s="31">
        <v>4251.3</v>
      </c>
      <c r="M439" s="31">
        <v>8.4554600000000004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520.79999999999995</v>
      </c>
      <c r="D440" s="38">
        <v>523.65</v>
      </c>
      <c r="E440" s="38">
        <v>512.75</v>
      </c>
      <c r="F440" s="38">
        <v>504.70000000000005</v>
      </c>
      <c r="G440" s="38">
        <v>493.80000000000007</v>
      </c>
      <c r="H440" s="38">
        <v>531.69999999999993</v>
      </c>
      <c r="I440" s="38">
        <v>542.5999999999998</v>
      </c>
      <c r="J440" s="38">
        <v>550.64999999999986</v>
      </c>
      <c r="K440" s="31">
        <v>534.54999999999995</v>
      </c>
      <c r="L440" s="31">
        <v>515.6</v>
      </c>
      <c r="M440" s="31">
        <v>12.560779999999999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19.7</v>
      </c>
      <c r="D441" s="38">
        <v>19.7</v>
      </c>
      <c r="E441" s="38">
        <v>19.399999999999999</v>
      </c>
      <c r="F441" s="38">
        <v>19.099999999999998</v>
      </c>
      <c r="G441" s="38">
        <v>18.799999999999997</v>
      </c>
      <c r="H441" s="38">
        <v>20</v>
      </c>
      <c r="I441" s="38">
        <v>20.300000000000004</v>
      </c>
      <c r="J441" s="38">
        <v>20.6</v>
      </c>
      <c r="K441" s="31">
        <v>20</v>
      </c>
      <c r="L441" s="31">
        <v>19.399999999999999</v>
      </c>
      <c r="M441" s="31">
        <v>1308.22363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275.55</v>
      </c>
      <c r="D442" s="38">
        <v>275.25</v>
      </c>
      <c r="E442" s="38">
        <v>271.8</v>
      </c>
      <c r="F442" s="38">
        <v>268.05</v>
      </c>
      <c r="G442" s="38">
        <v>264.60000000000002</v>
      </c>
      <c r="H442" s="38">
        <v>279</v>
      </c>
      <c r="I442" s="38">
        <v>282.45000000000005</v>
      </c>
      <c r="J442" s="38">
        <v>286.2</v>
      </c>
      <c r="K442" s="31">
        <v>278.7</v>
      </c>
      <c r="L442" s="31">
        <v>271.5</v>
      </c>
      <c r="M442" s="31">
        <v>8.7621599999999997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804.7</v>
      </c>
      <c r="D443" s="38">
        <v>807.15000000000009</v>
      </c>
      <c r="E443" s="38">
        <v>798.20000000000016</v>
      </c>
      <c r="F443" s="38">
        <v>791.7</v>
      </c>
      <c r="G443" s="38">
        <v>782.75000000000011</v>
      </c>
      <c r="H443" s="38">
        <v>813.6500000000002</v>
      </c>
      <c r="I443" s="38">
        <v>822.6</v>
      </c>
      <c r="J443" s="38">
        <v>829.10000000000025</v>
      </c>
      <c r="K443" s="31">
        <v>816.1</v>
      </c>
      <c r="L443" s="31">
        <v>800.65</v>
      </c>
      <c r="M443" s="31">
        <v>3.4630200000000002</v>
      </c>
      <c r="N443" s="1"/>
      <c r="O443" s="1"/>
    </row>
    <row r="444" spans="1:15" ht="12.75" customHeight="1">
      <c r="A444" s="33">
        <v>434</v>
      </c>
      <c r="B444" s="58" t="s">
        <v>875</v>
      </c>
      <c r="C444" s="31">
        <v>475.75</v>
      </c>
      <c r="D444" s="38">
        <v>475.90000000000003</v>
      </c>
      <c r="E444" s="38">
        <v>471.85000000000008</v>
      </c>
      <c r="F444" s="38">
        <v>467.95000000000005</v>
      </c>
      <c r="G444" s="38">
        <v>463.90000000000009</v>
      </c>
      <c r="H444" s="38">
        <v>479.80000000000007</v>
      </c>
      <c r="I444" s="38">
        <v>483.85</v>
      </c>
      <c r="J444" s="38">
        <v>487.75000000000006</v>
      </c>
      <c r="K444" s="31">
        <v>479.95</v>
      </c>
      <c r="L444" s="31">
        <v>472</v>
      </c>
      <c r="M444" s="31">
        <v>1.14035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1097.3</v>
      </c>
      <c r="D445" s="38">
        <v>1111.5833333333333</v>
      </c>
      <c r="E445" s="38">
        <v>1076.3166666666666</v>
      </c>
      <c r="F445" s="38">
        <v>1055.3333333333333</v>
      </c>
      <c r="G445" s="38">
        <v>1020.0666666666666</v>
      </c>
      <c r="H445" s="38">
        <v>1132.5666666666666</v>
      </c>
      <c r="I445" s="38">
        <v>1167.8333333333335</v>
      </c>
      <c r="J445" s="38">
        <v>1188.8166666666666</v>
      </c>
      <c r="K445" s="31">
        <v>1146.8499999999999</v>
      </c>
      <c r="L445" s="31">
        <v>1090.5999999999999</v>
      </c>
      <c r="M445" s="31">
        <v>5.6199399999999997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991.4</v>
      </c>
      <c r="D446" s="38">
        <v>993.30000000000007</v>
      </c>
      <c r="E446" s="38">
        <v>986.60000000000014</v>
      </c>
      <c r="F446" s="38">
        <v>981.80000000000007</v>
      </c>
      <c r="G446" s="38">
        <v>975.10000000000014</v>
      </c>
      <c r="H446" s="38">
        <v>998.10000000000014</v>
      </c>
      <c r="I446" s="38">
        <v>1004.8000000000002</v>
      </c>
      <c r="J446" s="38">
        <v>1009.6000000000001</v>
      </c>
      <c r="K446" s="31">
        <v>1000</v>
      </c>
      <c r="L446" s="31">
        <v>988.5</v>
      </c>
      <c r="M446" s="31">
        <v>7.0410899999999996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1696.35</v>
      </c>
      <c r="D447" s="38">
        <v>1703.7166666666665</v>
      </c>
      <c r="E447" s="38">
        <v>1685.4833333333329</v>
      </c>
      <c r="F447" s="38">
        <v>1674.6166666666663</v>
      </c>
      <c r="G447" s="38">
        <v>1656.3833333333328</v>
      </c>
      <c r="H447" s="38">
        <v>1714.583333333333</v>
      </c>
      <c r="I447" s="38">
        <v>1732.8166666666666</v>
      </c>
      <c r="J447" s="38">
        <v>1743.6833333333332</v>
      </c>
      <c r="K447" s="31">
        <v>1721.95</v>
      </c>
      <c r="L447" s="31">
        <v>1692.85</v>
      </c>
      <c r="M447" s="31">
        <v>7.0452500000000002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3435.75</v>
      </c>
      <c r="D448" s="38">
        <v>3436.5833333333335</v>
      </c>
      <c r="E448" s="38">
        <v>3412.3666666666668</v>
      </c>
      <c r="F448" s="38">
        <v>3388.9833333333331</v>
      </c>
      <c r="G448" s="38">
        <v>3364.7666666666664</v>
      </c>
      <c r="H448" s="38">
        <v>3459.9666666666672</v>
      </c>
      <c r="I448" s="38">
        <v>3484.1833333333334</v>
      </c>
      <c r="J448" s="38">
        <v>3507.5666666666675</v>
      </c>
      <c r="K448" s="31">
        <v>3460.8</v>
      </c>
      <c r="L448" s="31">
        <v>3413.2</v>
      </c>
      <c r="M448" s="31">
        <v>18.432410000000001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844.25</v>
      </c>
      <c r="D449" s="38">
        <v>841.73333333333323</v>
      </c>
      <c r="E449" s="38">
        <v>837.51666666666642</v>
      </c>
      <c r="F449" s="38">
        <v>830.78333333333319</v>
      </c>
      <c r="G449" s="38">
        <v>826.56666666666638</v>
      </c>
      <c r="H449" s="38">
        <v>848.46666666666647</v>
      </c>
      <c r="I449" s="38">
        <v>852.68333333333339</v>
      </c>
      <c r="J449" s="38">
        <v>859.41666666666652</v>
      </c>
      <c r="K449" s="31">
        <v>845.95</v>
      </c>
      <c r="L449" s="31">
        <v>835</v>
      </c>
      <c r="M449" s="31">
        <v>11.05325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7080.2</v>
      </c>
      <c r="D450" s="38">
        <v>7090.05</v>
      </c>
      <c r="E450" s="38">
        <v>7050.1500000000005</v>
      </c>
      <c r="F450" s="38">
        <v>7020.1</v>
      </c>
      <c r="G450" s="38">
        <v>6980.2000000000007</v>
      </c>
      <c r="H450" s="38">
        <v>7120.1</v>
      </c>
      <c r="I450" s="38">
        <v>7160</v>
      </c>
      <c r="J450" s="38">
        <v>7190.05</v>
      </c>
      <c r="K450" s="31">
        <v>7129.95</v>
      </c>
      <c r="L450" s="31">
        <v>7060</v>
      </c>
      <c r="M450" s="31">
        <v>0.59336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2523.25</v>
      </c>
      <c r="D451" s="38">
        <v>2520.35</v>
      </c>
      <c r="E451" s="38">
        <v>2503.8999999999996</v>
      </c>
      <c r="F451" s="38">
        <v>2484.5499999999997</v>
      </c>
      <c r="G451" s="38">
        <v>2468.0999999999995</v>
      </c>
      <c r="H451" s="38">
        <v>2539.6999999999998</v>
      </c>
      <c r="I451" s="38">
        <v>2556.1499999999996</v>
      </c>
      <c r="J451" s="38">
        <v>2575.5</v>
      </c>
      <c r="K451" s="31">
        <v>2536.8000000000002</v>
      </c>
      <c r="L451" s="31">
        <v>2501</v>
      </c>
      <c r="M451" s="31">
        <v>0.40068999999999999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400.85</v>
      </c>
      <c r="D452" s="38">
        <v>402.59999999999997</v>
      </c>
      <c r="E452" s="38">
        <v>398.29999999999995</v>
      </c>
      <c r="F452" s="38">
        <v>395.75</v>
      </c>
      <c r="G452" s="38">
        <v>391.45</v>
      </c>
      <c r="H452" s="38">
        <v>405.14999999999992</v>
      </c>
      <c r="I452" s="38">
        <v>409.45</v>
      </c>
      <c r="J452" s="38">
        <v>411.99999999999989</v>
      </c>
      <c r="K452" s="31">
        <v>406.9</v>
      </c>
      <c r="L452" s="31">
        <v>400.05</v>
      </c>
      <c r="M452" s="31">
        <v>23.668040000000001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613.75</v>
      </c>
      <c r="D453" s="38">
        <v>615.58333333333337</v>
      </c>
      <c r="E453" s="38">
        <v>609.16666666666674</v>
      </c>
      <c r="F453" s="38">
        <v>604.58333333333337</v>
      </c>
      <c r="G453" s="38">
        <v>598.16666666666674</v>
      </c>
      <c r="H453" s="38">
        <v>620.16666666666674</v>
      </c>
      <c r="I453" s="38">
        <v>626.58333333333348</v>
      </c>
      <c r="J453" s="38">
        <v>631.16666666666674</v>
      </c>
      <c r="K453" s="31">
        <v>622</v>
      </c>
      <c r="L453" s="31">
        <v>611</v>
      </c>
      <c r="M453" s="31">
        <v>121.19293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232.5</v>
      </c>
      <c r="D454" s="38">
        <v>233.41666666666666</v>
      </c>
      <c r="E454" s="38">
        <v>230.98333333333332</v>
      </c>
      <c r="F454" s="38">
        <v>229.46666666666667</v>
      </c>
      <c r="G454" s="38">
        <v>227.03333333333333</v>
      </c>
      <c r="H454" s="38">
        <v>234.93333333333331</v>
      </c>
      <c r="I454" s="38">
        <v>237.36666666666665</v>
      </c>
      <c r="J454" s="38">
        <v>238.8833333333333</v>
      </c>
      <c r="K454" s="31">
        <v>235.85</v>
      </c>
      <c r="L454" s="31">
        <v>231.9</v>
      </c>
      <c r="M454" s="31">
        <v>65.357749999999996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116.05</v>
      </c>
      <c r="D455" s="38">
        <v>115.85000000000001</v>
      </c>
      <c r="E455" s="38">
        <v>114.90000000000002</v>
      </c>
      <c r="F455" s="38">
        <v>113.75000000000001</v>
      </c>
      <c r="G455" s="38">
        <v>112.80000000000003</v>
      </c>
      <c r="H455" s="38">
        <v>117.00000000000001</v>
      </c>
      <c r="I455" s="38">
        <v>117.95</v>
      </c>
      <c r="J455" s="38">
        <v>119.10000000000001</v>
      </c>
      <c r="K455" s="31">
        <v>116.8</v>
      </c>
      <c r="L455" s="31">
        <v>114.7</v>
      </c>
      <c r="M455" s="31">
        <v>284.61865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77.2</v>
      </c>
      <c r="D456" s="38">
        <v>77.883333333333326</v>
      </c>
      <c r="E456" s="38">
        <v>76.266666666666652</v>
      </c>
      <c r="F456" s="38">
        <v>75.333333333333329</v>
      </c>
      <c r="G456" s="38">
        <v>73.716666666666654</v>
      </c>
      <c r="H456" s="38">
        <v>78.816666666666649</v>
      </c>
      <c r="I456" s="38">
        <v>80.433333333333323</v>
      </c>
      <c r="J456" s="38">
        <v>81.366666666666646</v>
      </c>
      <c r="K456" s="31">
        <v>79.5</v>
      </c>
      <c r="L456" s="31">
        <v>76.95</v>
      </c>
      <c r="M456" s="31">
        <v>27.911539999999999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1422.8</v>
      </c>
      <c r="D457" s="38">
        <v>1426.8</v>
      </c>
      <c r="E457" s="38">
        <v>1416</v>
      </c>
      <c r="F457" s="38">
        <v>1409.2</v>
      </c>
      <c r="G457" s="38">
        <v>1398.4</v>
      </c>
      <c r="H457" s="38">
        <v>1433.6</v>
      </c>
      <c r="I457" s="38">
        <v>1444.3999999999996</v>
      </c>
      <c r="J457" s="38">
        <v>1451.1999999999998</v>
      </c>
      <c r="K457" s="31">
        <v>1437.6</v>
      </c>
      <c r="L457" s="31">
        <v>1420</v>
      </c>
      <c r="M457" s="31">
        <v>0.52922000000000002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439</v>
      </c>
      <c r="D458" s="38">
        <v>438.33333333333331</v>
      </c>
      <c r="E458" s="38">
        <v>436.76666666666665</v>
      </c>
      <c r="F458" s="38">
        <v>434.53333333333336</v>
      </c>
      <c r="G458" s="38">
        <v>432.9666666666667</v>
      </c>
      <c r="H458" s="38">
        <v>440.56666666666661</v>
      </c>
      <c r="I458" s="38">
        <v>442.13333333333333</v>
      </c>
      <c r="J458" s="38">
        <v>444.36666666666656</v>
      </c>
      <c r="K458" s="31">
        <v>439.9</v>
      </c>
      <c r="L458" s="31">
        <v>436.1</v>
      </c>
      <c r="M458" s="31">
        <v>0.91180000000000005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2238.65</v>
      </c>
      <c r="D459" s="38">
        <v>2249.4666666666667</v>
      </c>
      <c r="E459" s="38">
        <v>2222.2833333333333</v>
      </c>
      <c r="F459" s="38">
        <v>2205.9166666666665</v>
      </c>
      <c r="G459" s="38">
        <v>2178.7333333333331</v>
      </c>
      <c r="H459" s="38">
        <v>2265.8333333333335</v>
      </c>
      <c r="I459" s="38">
        <v>2293.0166666666669</v>
      </c>
      <c r="J459" s="38">
        <v>2309.3833333333337</v>
      </c>
      <c r="K459" s="31">
        <v>2276.65</v>
      </c>
      <c r="L459" s="31">
        <v>2233.1</v>
      </c>
      <c r="M459" s="31">
        <v>0.19852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1231.75</v>
      </c>
      <c r="D460" s="38">
        <v>1226.7333333333333</v>
      </c>
      <c r="E460" s="38">
        <v>1219.5666666666666</v>
      </c>
      <c r="F460" s="38">
        <v>1207.3833333333332</v>
      </c>
      <c r="G460" s="38">
        <v>1200.2166666666665</v>
      </c>
      <c r="H460" s="38">
        <v>1238.9166666666667</v>
      </c>
      <c r="I460" s="38">
        <v>1246.0833333333333</v>
      </c>
      <c r="J460" s="38">
        <v>1258.2666666666669</v>
      </c>
      <c r="K460" s="31">
        <v>1233.9000000000001</v>
      </c>
      <c r="L460" s="31">
        <v>1214.55</v>
      </c>
      <c r="M460" s="31">
        <v>26.36308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853.15</v>
      </c>
      <c r="D461" s="38">
        <v>856.06666666666661</v>
      </c>
      <c r="E461" s="38">
        <v>845.13333333333321</v>
      </c>
      <c r="F461" s="38">
        <v>837.11666666666656</v>
      </c>
      <c r="G461" s="38">
        <v>826.18333333333317</v>
      </c>
      <c r="H461" s="38">
        <v>864.08333333333326</v>
      </c>
      <c r="I461" s="38">
        <v>875.01666666666665</v>
      </c>
      <c r="J461" s="38">
        <v>883.0333333333333</v>
      </c>
      <c r="K461" s="31">
        <v>867</v>
      </c>
      <c r="L461" s="31">
        <v>848.05</v>
      </c>
      <c r="M461" s="31">
        <v>10.192780000000001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125.6</v>
      </c>
      <c r="D462" s="38">
        <v>124.89999999999999</v>
      </c>
      <c r="E462" s="38">
        <v>123.29999999999998</v>
      </c>
      <c r="F462" s="38">
        <v>120.99999999999999</v>
      </c>
      <c r="G462" s="38">
        <v>119.39999999999998</v>
      </c>
      <c r="H462" s="38">
        <v>127.19999999999999</v>
      </c>
      <c r="I462" s="38">
        <v>128.79999999999998</v>
      </c>
      <c r="J462" s="38">
        <v>131.1</v>
      </c>
      <c r="K462" s="31">
        <v>126.5</v>
      </c>
      <c r="L462" s="31">
        <v>122.6</v>
      </c>
      <c r="M462" s="31">
        <v>5.3768200000000004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841.25</v>
      </c>
      <c r="D463" s="38">
        <v>840.75</v>
      </c>
      <c r="E463" s="38">
        <v>835.35</v>
      </c>
      <c r="F463" s="38">
        <v>829.45</v>
      </c>
      <c r="G463" s="38">
        <v>824.05000000000007</v>
      </c>
      <c r="H463" s="38">
        <v>846.65</v>
      </c>
      <c r="I463" s="38">
        <v>852.05000000000007</v>
      </c>
      <c r="J463" s="38">
        <v>857.94999999999993</v>
      </c>
      <c r="K463" s="31">
        <v>846.15</v>
      </c>
      <c r="L463" s="31">
        <v>834.85</v>
      </c>
      <c r="M463" s="31">
        <v>2.9183599999999998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2579.1</v>
      </c>
      <c r="D464" s="38">
        <v>2578</v>
      </c>
      <c r="E464" s="38">
        <v>2551</v>
      </c>
      <c r="F464" s="38">
        <v>2522.9</v>
      </c>
      <c r="G464" s="38">
        <v>2495.9</v>
      </c>
      <c r="H464" s="38">
        <v>2606.1</v>
      </c>
      <c r="I464" s="38">
        <v>2633.1</v>
      </c>
      <c r="J464" s="38">
        <v>2661.2</v>
      </c>
      <c r="K464" s="31">
        <v>2605</v>
      </c>
      <c r="L464" s="31">
        <v>2549.9</v>
      </c>
      <c r="M464" s="31">
        <v>0.28133000000000002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3210.9</v>
      </c>
      <c r="D465" s="38">
        <v>3197.1</v>
      </c>
      <c r="E465" s="38">
        <v>3171.45</v>
      </c>
      <c r="F465" s="38">
        <v>3132</v>
      </c>
      <c r="G465" s="38">
        <v>3106.35</v>
      </c>
      <c r="H465" s="38">
        <v>3236.5499999999997</v>
      </c>
      <c r="I465" s="38">
        <v>3262.2000000000003</v>
      </c>
      <c r="J465" s="38">
        <v>3301.6499999999996</v>
      </c>
      <c r="K465" s="31">
        <v>3222.75</v>
      </c>
      <c r="L465" s="31">
        <v>3157.65</v>
      </c>
      <c r="M465" s="31">
        <v>0.91144999999999998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3071.75</v>
      </c>
      <c r="D466" s="38">
        <v>3054.4</v>
      </c>
      <c r="E466" s="38">
        <v>3029.3500000000004</v>
      </c>
      <c r="F466" s="38">
        <v>2986.9500000000003</v>
      </c>
      <c r="G466" s="38">
        <v>2961.9000000000005</v>
      </c>
      <c r="H466" s="38">
        <v>3096.8</v>
      </c>
      <c r="I466" s="38">
        <v>3121.8500000000004</v>
      </c>
      <c r="J466" s="38">
        <v>3164.25</v>
      </c>
      <c r="K466" s="31">
        <v>3079.45</v>
      </c>
      <c r="L466" s="31">
        <v>3012</v>
      </c>
      <c r="M466" s="31">
        <v>16.997579999999999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1983.25</v>
      </c>
      <c r="D467" s="38">
        <v>1978.1000000000001</v>
      </c>
      <c r="E467" s="38">
        <v>1966.6500000000003</v>
      </c>
      <c r="F467" s="38">
        <v>1950.0500000000002</v>
      </c>
      <c r="G467" s="38">
        <v>1938.6000000000004</v>
      </c>
      <c r="H467" s="38">
        <v>1994.7000000000003</v>
      </c>
      <c r="I467" s="38">
        <v>2006.15</v>
      </c>
      <c r="J467" s="38">
        <v>2022.7500000000002</v>
      </c>
      <c r="K467" s="31">
        <v>1989.55</v>
      </c>
      <c r="L467" s="31">
        <v>1961.5</v>
      </c>
      <c r="M467" s="31">
        <v>2.4665900000000001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628.70000000000005</v>
      </c>
      <c r="D468" s="38">
        <v>630.4</v>
      </c>
      <c r="E468" s="38">
        <v>623.34999999999991</v>
      </c>
      <c r="F468" s="38">
        <v>617.99999999999989</v>
      </c>
      <c r="G468" s="38">
        <v>610.94999999999982</v>
      </c>
      <c r="H468" s="38">
        <v>635.75</v>
      </c>
      <c r="I468" s="38">
        <v>642.79999999999995</v>
      </c>
      <c r="J468" s="38">
        <v>648.15000000000009</v>
      </c>
      <c r="K468" s="31">
        <v>637.45000000000005</v>
      </c>
      <c r="L468" s="31">
        <v>625.04999999999995</v>
      </c>
      <c r="M468" s="31">
        <v>2.8520699999999999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779.3</v>
      </c>
      <c r="D469" s="38">
        <v>780.2166666666667</v>
      </c>
      <c r="E469" s="38">
        <v>773.18333333333339</v>
      </c>
      <c r="F469" s="38">
        <v>767.06666666666672</v>
      </c>
      <c r="G469" s="38">
        <v>760.03333333333342</v>
      </c>
      <c r="H469" s="38">
        <v>786.33333333333337</v>
      </c>
      <c r="I469" s="38">
        <v>793.36666666666667</v>
      </c>
      <c r="J469" s="38">
        <v>799.48333333333335</v>
      </c>
      <c r="K469" s="31">
        <v>787.25</v>
      </c>
      <c r="L469" s="31">
        <v>774.1</v>
      </c>
      <c r="M469" s="31">
        <v>0.16458999999999999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1974.8</v>
      </c>
      <c r="D470" s="38">
        <v>1973.1166666666668</v>
      </c>
      <c r="E470" s="38">
        <v>1961.6833333333336</v>
      </c>
      <c r="F470" s="38">
        <v>1948.5666666666668</v>
      </c>
      <c r="G470" s="38">
        <v>1937.1333333333337</v>
      </c>
      <c r="H470" s="38">
        <v>1986.2333333333336</v>
      </c>
      <c r="I470" s="38">
        <v>1997.666666666667</v>
      </c>
      <c r="J470" s="38">
        <v>2010.7833333333335</v>
      </c>
      <c r="K470" s="31">
        <v>1984.55</v>
      </c>
      <c r="L470" s="31">
        <v>1960</v>
      </c>
      <c r="M470" s="31">
        <v>9.6909799999999997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32.65</v>
      </c>
      <c r="D471" s="38">
        <v>32.783333333333331</v>
      </c>
      <c r="E471" s="38">
        <v>32.416666666666664</v>
      </c>
      <c r="F471" s="38">
        <v>32.18333333333333</v>
      </c>
      <c r="G471" s="38">
        <v>31.816666666666663</v>
      </c>
      <c r="H471" s="38">
        <v>33.016666666666666</v>
      </c>
      <c r="I471" s="38">
        <v>33.38333333333334</v>
      </c>
      <c r="J471" s="38">
        <v>33.616666666666667</v>
      </c>
      <c r="K471" s="31">
        <v>33.15</v>
      </c>
      <c r="L471" s="31">
        <v>32.549999999999997</v>
      </c>
      <c r="M471" s="31">
        <v>47.083240000000004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293.7</v>
      </c>
      <c r="D472" s="38">
        <v>292.76666666666671</v>
      </c>
      <c r="E472" s="38">
        <v>286.53333333333342</v>
      </c>
      <c r="F472" s="38">
        <v>279.36666666666673</v>
      </c>
      <c r="G472" s="38">
        <v>273.13333333333344</v>
      </c>
      <c r="H472" s="38">
        <v>299.93333333333339</v>
      </c>
      <c r="I472" s="38">
        <v>306.16666666666663</v>
      </c>
      <c r="J472" s="38">
        <v>313.33333333333337</v>
      </c>
      <c r="K472" s="31">
        <v>299</v>
      </c>
      <c r="L472" s="31">
        <v>285.60000000000002</v>
      </c>
      <c r="M472" s="31">
        <v>8.5459300000000002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380.1</v>
      </c>
      <c r="D473" s="38">
        <v>385.33333333333331</v>
      </c>
      <c r="E473" s="38">
        <v>372.86666666666662</v>
      </c>
      <c r="F473" s="38">
        <v>365.63333333333333</v>
      </c>
      <c r="G473" s="38">
        <v>353.16666666666663</v>
      </c>
      <c r="H473" s="38">
        <v>392.56666666666661</v>
      </c>
      <c r="I473" s="38">
        <v>405.0333333333333</v>
      </c>
      <c r="J473" s="38">
        <v>412.26666666666659</v>
      </c>
      <c r="K473" s="31">
        <v>397.8</v>
      </c>
      <c r="L473" s="31">
        <v>378.1</v>
      </c>
      <c r="M473" s="31">
        <v>6.4046200000000004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768.55</v>
      </c>
      <c r="D474" s="38">
        <v>773.01666666666677</v>
      </c>
      <c r="E474" s="38">
        <v>760.53333333333353</v>
      </c>
      <c r="F474" s="38">
        <v>752.51666666666677</v>
      </c>
      <c r="G474" s="38">
        <v>740.03333333333353</v>
      </c>
      <c r="H474" s="38">
        <v>781.03333333333353</v>
      </c>
      <c r="I474" s="38">
        <v>793.51666666666688</v>
      </c>
      <c r="J474" s="38">
        <v>801.53333333333353</v>
      </c>
      <c r="K474" s="31">
        <v>785.5</v>
      </c>
      <c r="L474" s="31">
        <v>765</v>
      </c>
      <c r="M474" s="31">
        <v>0.28633999999999998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2776.15</v>
      </c>
      <c r="D475" s="38">
        <v>2821.3833333333332</v>
      </c>
      <c r="E475" s="38">
        <v>2712.7666666666664</v>
      </c>
      <c r="F475" s="38">
        <v>2649.3833333333332</v>
      </c>
      <c r="G475" s="38">
        <v>2540.7666666666664</v>
      </c>
      <c r="H475" s="38">
        <v>2884.7666666666664</v>
      </c>
      <c r="I475" s="38">
        <v>2993.3833333333332</v>
      </c>
      <c r="J475" s="38">
        <v>3056.7666666666664</v>
      </c>
      <c r="K475" s="31">
        <v>2930</v>
      </c>
      <c r="L475" s="31">
        <v>2758</v>
      </c>
      <c r="M475" s="31">
        <v>2.0241799999999999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43.05</v>
      </c>
      <c r="D476" s="38">
        <v>43.449999999999996</v>
      </c>
      <c r="E476" s="38">
        <v>42.499999999999993</v>
      </c>
      <c r="F476" s="38">
        <v>41.949999999999996</v>
      </c>
      <c r="G476" s="38">
        <v>40.999999999999993</v>
      </c>
      <c r="H476" s="38">
        <v>43.999999999999993</v>
      </c>
      <c r="I476" s="38">
        <v>44.949999999999996</v>
      </c>
      <c r="J476" s="38">
        <v>45.499999999999993</v>
      </c>
      <c r="K476" s="31">
        <v>44.4</v>
      </c>
      <c r="L476" s="31">
        <v>42.9</v>
      </c>
      <c r="M476" s="31">
        <v>79.257069999999999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1336.65</v>
      </c>
      <c r="D477" s="38">
        <v>1333.9</v>
      </c>
      <c r="E477" s="38">
        <v>1326.8500000000001</v>
      </c>
      <c r="F477" s="38">
        <v>1317.05</v>
      </c>
      <c r="G477" s="38">
        <v>1310</v>
      </c>
      <c r="H477" s="38">
        <v>1343.7000000000003</v>
      </c>
      <c r="I477" s="38">
        <v>1350.7500000000005</v>
      </c>
      <c r="J477" s="38">
        <v>1360.5500000000004</v>
      </c>
      <c r="K477" s="31">
        <v>1340.95</v>
      </c>
      <c r="L477" s="31">
        <v>1324.1</v>
      </c>
      <c r="M477" s="31">
        <v>7.0236000000000001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30.45</v>
      </c>
      <c r="D478" s="38">
        <v>30.650000000000002</v>
      </c>
      <c r="E478" s="38">
        <v>30.000000000000004</v>
      </c>
      <c r="F478" s="38">
        <v>29.55</v>
      </c>
      <c r="G478" s="38">
        <v>28.900000000000002</v>
      </c>
      <c r="H478" s="38">
        <v>31.100000000000005</v>
      </c>
      <c r="I478" s="38">
        <v>31.750000000000004</v>
      </c>
      <c r="J478" s="38">
        <v>32.200000000000003</v>
      </c>
      <c r="K478" s="31">
        <v>31.3</v>
      </c>
      <c r="L478" s="31">
        <v>30.2</v>
      </c>
      <c r="M478" s="31">
        <v>264.79629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377.45</v>
      </c>
      <c r="D479" s="38">
        <v>381.0333333333333</v>
      </c>
      <c r="E479" s="38">
        <v>368.46666666666658</v>
      </c>
      <c r="F479" s="38">
        <v>359.48333333333329</v>
      </c>
      <c r="G479" s="38">
        <v>346.91666666666657</v>
      </c>
      <c r="H479" s="38">
        <v>390.01666666666659</v>
      </c>
      <c r="I479" s="38">
        <v>402.58333333333331</v>
      </c>
      <c r="J479" s="38">
        <v>411.56666666666661</v>
      </c>
      <c r="K479" s="31">
        <v>393.6</v>
      </c>
      <c r="L479" s="31">
        <v>372.05</v>
      </c>
      <c r="M479" s="31">
        <v>3.0107699999999999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8207.35</v>
      </c>
      <c r="D480" s="38">
        <v>8196.8333333333339</v>
      </c>
      <c r="E480" s="38">
        <v>8160.5666666666675</v>
      </c>
      <c r="F480" s="38">
        <v>8113.7833333333338</v>
      </c>
      <c r="G480" s="38">
        <v>8077.5166666666673</v>
      </c>
      <c r="H480" s="38">
        <v>8243.6166666666686</v>
      </c>
      <c r="I480" s="38">
        <v>8279.883333333335</v>
      </c>
      <c r="J480" s="38">
        <v>8326.6666666666679</v>
      </c>
      <c r="K480" s="31">
        <v>8233.1</v>
      </c>
      <c r="L480" s="31">
        <v>8150.05</v>
      </c>
      <c r="M480" s="31">
        <v>2.4872399999999999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94.5</v>
      </c>
      <c r="D481" s="38">
        <v>94.8</v>
      </c>
      <c r="E481" s="38">
        <v>93.35</v>
      </c>
      <c r="F481" s="38">
        <v>92.2</v>
      </c>
      <c r="G481" s="38">
        <v>90.75</v>
      </c>
      <c r="H481" s="38">
        <v>95.949999999999989</v>
      </c>
      <c r="I481" s="38">
        <v>97.4</v>
      </c>
      <c r="J481" s="38">
        <v>98.549999999999983</v>
      </c>
      <c r="K481" s="31">
        <v>96.25</v>
      </c>
      <c r="L481" s="31">
        <v>93.65</v>
      </c>
      <c r="M481" s="31">
        <v>191.45160999999999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1546.7</v>
      </c>
      <c r="D482" s="38">
        <v>1545.1666666666667</v>
      </c>
      <c r="E482" s="38">
        <v>1535.5833333333335</v>
      </c>
      <c r="F482" s="38">
        <v>1524.4666666666667</v>
      </c>
      <c r="G482" s="38">
        <v>1514.8833333333334</v>
      </c>
      <c r="H482" s="38">
        <v>1556.2833333333335</v>
      </c>
      <c r="I482" s="38">
        <v>1565.866666666667</v>
      </c>
      <c r="J482" s="38">
        <v>1576.9833333333336</v>
      </c>
      <c r="K482" s="31">
        <v>1554.75</v>
      </c>
      <c r="L482" s="31">
        <v>1534.05</v>
      </c>
      <c r="M482" s="31">
        <v>0.57437000000000005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1002.8</v>
      </c>
      <c r="D483" s="38">
        <v>998.48333333333323</v>
      </c>
      <c r="E483" s="38">
        <v>989.11666666666645</v>
      </c>
      <c r="F483" s="38">
        <v>975.43333333333317</v>
      </c>
      <c r="G483" s="38">
        <v>966.06666666666638</v>
      </c>
      <c r="H483" s="38">
        <v>1012.1666666666665</v>
      </c>
      <c r="I483" s="38">
        <v>1021.5333333333333</v>
      </c>
      <c r="J483" s="31">
        <v>1035.2166666666667</v>
      </c>
      <c r="K483" s="31">
        <v>1007.85</v>
      </c>
      <c r="L483" s="31">
        <v>984.8</v>
      </c>
      <c r="M483" s="58">
        <v>12.44731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636.85</v>
      </c>
      <c r="D484" s="38">
        <v>639.25</v>
      </c>
      <c r="E484" s="38">
        <v>617.6</v>
      </c>
      <c r="F484" s="38">
        <v>598.35</v>
      </c>
      <c r="G484" s="38">
        <v>576.70000000000005</v>
      </c>
      <c r="H484" s="38">
        <v>658.5</v>
      </c>
      <c r="I484" s="38">
        <v>680.15000000000009</v>
      </c>
      <c r="J484" s="31">
        <v>699.4</v>
      </c>
      <c r="K484" s="31">
        <v>660.9</v>
      </c>
      <c r="L484" s="31">
        <v>620</v>
      </c>
      <c r="M484" s="58">
        <v>26.43948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584.95000000000005</v>
      </c>
      <c r="D485" s="38">
        <v>586.75</v>
      </c>
      <c r="E485" s="38">
        <v>582.20000000000005</v>
      </c>
      <c r="F485" s="38">
        <v>579.45000000000005</v>
      </c>
      <c r="G485" s="38">
        <v>574.90000000000009</v>
      </c>
      <c r="H485" s="38">
        <v>589.5</v>
      </c>
      <c r="I485" s="38">
        <v>594.04999999999995</v>
      </c>
      <c r="J485" s="38">
        <v>596.79999999999995</v>
      </c>
      <c r="K485" s="31">
        <v>591.29999999999995</v>
      </c>
      <c r="L485" s="31">
        <v>584</v>
      </c>
      <c r="M485" s="31">
        <v>18.163440000000001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746.15</v>
      </c>
      <c r="D486" s="38">
        <v>747.85</v>
      </c>
      <c r="E486" s="38">
        <v>729.5</v>
      </c>
      <c r="F486" s="38">
        <v>712.85</v>
      </c>
      <c r="G486" s="38">
        <v>694.5</v>
      </c>
      <c r="H486" s="38">
        <v>764.5</v>
      </c>
      <c r="I486" s="38">
        <v>782.85000000000014</v>
      </c>
      <c r="J486" s="31">
        <v>799.5</v>
      </c>
      <c r="K486" s="31">
        <v>766.2</v>
      </c>
      <c r="L486" s="31">
        <v>731.2</v>
      </c>
      <c r="M486" s="58">
        <v>1.1785699999999999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691.55</v>
      </c>
      <c r="D487" s="38">
        <v>697.25</v>
      </c>
      <c r="E487" s="38">
        <v>678.3</v>
      </c>
      <c r="F487" s="38">
        <v>665.05</v>
      </c>
      <c r="G487" s="38">
        <v>646.09999999999991</v>
      </c>
      <c r="H487" s="38">
        <v>710.5</v>
      </c>
      <c r="I487" s="38">
        <v>729.45</v>
      </c>
      <c r="J487" s="38">
        <v>742.7</v>
      </c>
      <c r="K487" s="31">
        <v>716.2</v>
      </c>
      <c r="L487" s="31">
        <v>684</v>
      </c>
      <c r="M487" s="31">
        <v>13.0318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384.6</v>
      </c>
      <c r="D488" s="38">
        <v>387.63333333333338</v>
      </c>
      <c r="E488" s="38">
        <v>380.26666666666677</v>
      </c>
      <c r="F488" s="38">
        <v>375.93333333333339</v>
      </c>
      <c r="G488" s="38">
        <v>368.56666666666678</v>
      </c>
      <c r="H488" s="38">
        <v>391.96666666666675</v>
      </c>
      <c r="I488" s="38">
        <v>399.33333333333343</v>
      </c>
      <c r="J488" s="38">
        <v>403.66666666666674</v>
      </c>
      <c r="K488" s="31">
        <v>395</v>
      </c>
      <c r="L488" s="31">
        <v>383.3</v>
      </c>
      <c r="M488" s="31">
        <v>2.3109500000000001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339.25</v>
      </c>
      <c r="D489" s="38">
        <v>339.2</v>
      </c>
      <c r="E489" s="38">
        <v>337.04999999999995</v>
      </c>
      <c r="F489" s="38">
        <v>334.84999999999997</v>
      </c>
      <c r="G489" s="38">
        <v>332.69999999999993</v>
      </c>
      <c r="H489" s="38">
        <v>341.4</v>
      </c>
      <c r="I489" s="38">
        <v>343.54999999999995</v>
      </c>
      <c r="J489" s="38">
        <v>345.75</v>
      </c>
      <c r="K489" s="31">
        <v>341.35</v>
      </c>
      <c r="L489" s="31">
        <v>337</v>
      </c>
      <c r="M489" s="31">
        <v>2.5601400000000001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371.05</v>
      </c>
      <c r="D490" s="38">
        <v>375.16666666666669</v>
      </c>
      <c r="E490" s="38">
        <v>363.88333333333338</v>
      </c>
      <c r="F490" s="38">
        <v>356.7166666666667</v>
      </c>
      <c r="G490" s="38">
        <v>345.43333333333339</v>
      </c>
      <c r="H490" s="38">
        <v>382.33333333333337</v>
      </c>
      <c r="I490" s="38">
        <v>393.61666666666667</v>
      </c>
      <c r="J490" s="38">
        <v>400.78333333333336</v>
      </c>
      <c r="K490" s="31">
        <v>386.45</v>
      </c>
      <c r="L490" s="31">
        <v>368</v>
      </c>
      <c r="M490" s="31">
        <v>4.2575700000000003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893.65</v>
      </c>
      <c r="D491" s="38">
        <v>901</v>
      </c>
      <c r="E491" s="38">
        <v>867.35</v>
      </c>
      <c r="F491" s="38">
        <v>841.05000000000007</v>
      </c>
      <c r="G491" s="38">
        <v>807.40000000000009</v>
      </c>
      <c r="H491" s="38">
        <v>927.3</v>
      </c>
      <c r="I491" s="38">
        <v>960.95</v>
      </c>
      <c r="J491" s="38">
        <v>987.24999999999989</v>
      </c>
      <c r="K491" s="31">
        <v>934.65</v>
      </c>
      <c r="L491" s="31">
        <v>874.7</v>
      </c>
      <c r="M491" s="31">
        <v>40.359450000000002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1240.3499999999999</v>
      </c>
      <c r="D492" s="38">
        <v>1243.4333333333334</v>
      </c>
      <c r="E492" s="38">
        <v>1231.9166666666667</v>
      </c>
      <c r="F492" s="38">
        <v>1223.4833333333333</v>
      </c>
      <c r="G492" s="38">
        <v>1211.9666666666667</v>
      </c>
      <c r="H492" s="38">
        <v>1251.8666666666668</v>
      </c>
      <c r="I492" s="38">
        <v>1263.3833333333332</v>
      </c>
      <c r="J492" s="38">
        <v>1271.8166666666668</v>
      </c>
      <c r="K492" s="31">
        <v>1254.95</v>
      </c>
      <c r="L492" s="31">
        <v>1235</v>
      </c>
      <c r="M492" s="31">
        <v>0.32684000000000002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234</v>
      </c>
      <c r="D493" s="38">
        <v>234.95000000000002</v>
      </c>
      <c r="E493" s="38">
        <v>232.55000000000004</v>
      </c>
      <c r="F493" s="38">
        <v>231.10000000000002</v>
      </c>
      <c r="G493" s="38">
        <v>228.70000000000005</v>
      </c>
      <c r="H493" s="38">
        <v>236.40000000000003</v>
      </c>
      <c r="I493" s="38">
        <v>238.8</v>
      </c>
      <c r="J493" s="38">
        <v>240.25000000000003</v>
      </c>
      <c r="K493" s="31">
        <v>237.35</v>
      </c>
      <c r="L493" s="31">
        <v>233.5</v>
      </c>
      <c r="M493" s="31">
        <v>61.391530000000003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312.35000000000002</v>
      </c>
      <c r="D494" s="38">
        <v>313.48333333333329</v>
      </c>
      <c r="E494" s="38">
        <v>307.01666666666659</v>
      </c>
      <c r="F494" s="38">
        <v>301.68333333333328</v>
      </c>
      <c r="G494" s="38">
        <v>295.21666666666658</v>
      </c>
      <c r="H494" s="38">
        <v>318.81666666666661</v>
      </c>
      <c r="I494" s="38">
        <v>325.2833333333333</v>
      </c>
      <c r="J494" s="38">
        <v>330.61666666666662</v>
      </c>
      <c r="K494" s="31">
        <v>319.95</v>
      </c>
      <c r="L494" s="31">
        <v>308.14999999999998</v>
      </c>
      <c r="M494" s="31">
        <v>17.059539999999998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467.9</v>
      </c>
      <c r="D495" s="38">
        <v>470.68333333333334</v>
      </c>
      <c r="E495" s="38">
        <v>460.26666666666665</v>
      </c>
      <c r="F495" s="38">
        <v>452.63333333333333</v>
      </c>
      <c r="G495" s="38">
        <v>442.21666666666664</v>
      </c>
      <c r="H495" s="38">
        <v>478.31666666666666</v>
      </c>
      <c r="I495" s="38">
        <v>488.73333333333329</v>
      </c>
      <c r="J495" s="38">
        <v>496.36666666666667</v>
      </c>
      <c r="K495" s="31">
        <v>481.1</v>
      </c>
      <c r="L495" s="31">
        <v>463.05</v>
      </c>
      <c r="M495" s="31">
        <v>0.41735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1813.75</v>
      </c>
      <c r="D496" s="38">
        <v>1814.25</v>
      </c>
      <c r="E496" s="38">
        <v>1805.5</v>
      </c>
      <c r="F496" s="38">
        <v>1797.25</v>
      </c>
      <c r="G496" s="38">
        <v>1788.5</v>
      </c>
      <c r="H496" s="38">
        <v>1822.5</v>
      </c>
      <c r="I496" s="38">
        <v>1831.25</v>
      </c>
      <c r="J496" s="38">
        <v>1839.5</v>
      </c>
      <c r="K496" s="31">
        <v>1823</v>
      </c>
      <c r="L496" s="31">
        <v>1806</v>
      </c>
      <c r="M496" s="31">
        <v>0.16541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2230.25</v>
      </c>
      <c r="D497" s="38">
        <v>2233.1</v>
      </c>
      <c r="E497" s="38">
        <v>2197.6499999999996</v>
      </c>
      <c r="F497" s="38">
        <v>2165.0499999999997</v>
      </c>
      <c r="G497" s="38">
        <v>2129.5999999999995</v>
      </c>
      <c r="H497" s="38">
        <v>2265.6999999999998</v>
      </c>
      <c r="I497" s="38">
        <v>2301.1499999999996</v>
      </c>
      <c r="J497" s="38">
        <v>2333.75</v>
      </c>
      <c r="K497" s="31">
        <v>2268.5500000000002</v>
      </c>
      <c r="L497" s="31">
        <v>2200.5</v>
      </c>
      <c r="M497" s="31">
        <v>0.14918000000000001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7.75</v>
      </c>
      <c r="D498" s="38">
        <v>7.8166666666666664</v>
      </c>
      <c r="E498" s="38">
        <v>7.6333333333333329</v>
      </c>
      <c r="F498" s="38">
        <v>7.5166666666666666</v>
      </c>
      <c r="G498" s="38">
        <v>7.333333333333333</v>
      </c>
      <c r="H498" s="38">
        <v>7.9333333333333327</v>
      </c>
      <c r="I498" s="38">
        <v>8.1166666666666671</v>
      </c>
      <c r="J498" s="38">
        <v>8.2333333333333325</v>
      </c>
      <c r="K498" s="31">
        <v>8</v>
      </c>
      <c r="L498" s="31">
        <v>7.7</v>
      </c>
      <c r="M498" s="31">
        <v>1396.1038799999999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825.75</v>
      </c>
      <c r="D499" s="38">
        <v>826.51666666666677</v>
      </c>
      <c r="E499" s="38">
        <v>820.03333333333353</v>
      </c>
      <c r="F499" s="38">
        <v>814.31666666666672</v>
      </c>
      <c r="G499" s="38">
        <v>807.83333333333348</v>
      </c>
      <c r="H499" s="38">
        <v>832.23333333333358</v>
      </c>
      <c r="I499" s="38">
        <v>838.71666666666692</v>
      </c>
      <c r="J499" s="38">
        <v>844.43333333333362</v>
      </c>
      <c r="K499" s="31">
        <v>833</v>
      </c>
      <c r="L499" s="31">
        <v>820.8</v>
      </c>
      <c r="M499" s="31">
        <v>11.02613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316.25</v>
      </c>
      <c r="D500" s="38">
        <v>318.03333333333336</v>
      </c>
      <c r="E500" s="38">
        <v>313.36666666666673</v>
      </c>
      <c r="F500" s="38">
        <v>310.48333333333335</v>
      </c>
      <c r="G500" s="38">
        <v>305.81666666666672</v>
      </c>
      <c r="H500" s="38">
        <v>320.91666666666674</v>
      </c>
      <c r="I500" s="38">
        <v>325.58333333333337</v>
      </c>
      <c r="J500" s="38">
        <v>328.46666666666675</v>
      </c>
      <c r="K500" s="31">
        <v>322.7</v>
      </c>
      <c r="L500" s="31">
        <v>315.14999999999998</v>
      </c>
      <c r="M500" s="31">
        <v>3.4755500000000001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115.05</v>
      </c>
      <c r="D501" s="38">
        <v>115.83333333333333</v>
      </c>
      <c r="E501" s="38">
        <v>113.91666666666666</v>
      </c>
      <c r="F501" s="38">
        <v>112.78333333333333</v>
      </c>
      <c r="G501" s="38">
        <v>110.86666666666666</v>
      </c>
      <c r="H501" s="38">
        <v>116.96666666666665</v>
      </c>
      <c r="I501" s="38">
        <v>118.88333333333331</v>
      </c>
      <c r="J501" s="38">
        <v>120.01666666666665</v>
      </c>
      <c r="K501" s="31">
        <v>117.75</v>
      </c>
      <c r="L501" s="31">
        <v>114.7</v>
      </c>
      <c r="M501" s="31">
        <v>9.7637099999999997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927.1</v>
      </c>
      <c r="D502" s="38">
        <v>927.76666666666677</v>
      </c>
      <c r="E502" s="38">
        <v>914.53333333333353</v>
      </c>
      <c r="F502" s="38">
        <v>901.96666666666681</v>
      </c>
      <c r="G502" s="38">
        <v>888.73333333333358</v>
      </c>
      <c r="H502" s="38">
        <v>940.33333333333348</v>
      </c>
      <c r="I502" s="38">
        <v>953.56666666666683</v>
      </c>
      <c r="J502" s="38">
        <v>966.13333333333344</v>
      </c>
      <c r="K502" s="31">
        <v>941</v>
      </c>
      <c r="L502" s="31">
        <v>915.2</v>
      </c>
      <c r="M502" s="31">
        <v>0.77056999999999998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1583.55</v>
      </c>
      <c r="D503" s="38">
        <v>1574.5333333333335</v>
      </c>
      <c r="E503" s="38">
        <v>1559.0666666666671</v>
      </c>
      <c r="F503" s="38">
        <v>1534.5833333333335</v>
      </c>
      <c r="G503" s="38">
        <v>1519.116666666667</v>
      </c>
      <c r="H503" s="38">
        <v>1599.0166666666671</v>
      </c>
      <c r="I503" s="38">
        <v>1614.4833333333338</v>
      </c>
      <c r="J503" s="38">
        <v>1638.9666666666672</v>
      </c>
      <c r="K503" s="31">
        <v>1590</v>
      </c>
      <c r="L503" s="31">
        <v>1550.05</v>
      </c>
      <c r="M503" s="31">
        <v>1.0163500000000001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417.55</v>
      </c>
      <c r="D504" s="38">
        <v>417.48333333333335</v>
      </c>
      <c r="E504" s="38">
        <v>414.56666666666672</v>
      </c>
      <c r="F504" s="38">
        <v>411.58333333333337</v>
      </c>
      <c r="G504" s="38">
        <v>408.66666666666674</v>
      </c>
      <c r="H504" s="38">
        <v>420.4666666666667</v>
      </c>
      <c r="I504" s="38">
        <v>423.38333333333333</v>
      </c>
      <c r="J504" s="38">
        <v>426.36666666666667</v>
      </c>
      <c r="K504" s="31">
        <v>420.4</v>
      </c>
      <c r="L504" s="31">
        <v>414.5</v>
      </c>
      <c r="M504" s="31">
        <v>31.704799999999999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17</v>
      </c>
      <c r="D505" s="38">
        <v>17.05</v>
      </c>
      <c r="E505" s="38">
        <v>16.8</v>
      </c>
      <c r="F505" s="38">
        <v>16.600000000000001</v>
      </c>
      <c r="G505" s="38">
        <v>16.350000000000001</v>
      </c>
      <c r="H505" s="38">
        <v>17.25</v>
      </c>
      <c r="I505" s="38">
        <v>17.5</v>
      </c>
      <c r="J505" s="31">
        <v>17.7</v>
      </c>
      <c r="K505" s="31">
        <v>17.3</v>
      </c>
      <c r="L505" s="31">
        <v>16.850000000000001</v>
      </c>
      <c r="M505" s="58">
        <v>1100.08087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273.85000000000002</v>
      </c>
      <c r="D506" s="38">
        <v>274</v>
      </c>
      <c r="E506" s="38">
        <v>271.39999999999998</v>
      </c>
      <c r="F506" s="38">
        <v>268.95</v>
      </c>
      <c r="G506" s="38">
        <v>266.34999999999997</v>
      </c>
      <c r="H506" s="38">
        <v>276.45</v>
      </c>
      <c r="I506" s="38">
        <v>279.05</v>
      </c>
      <c r="J506" s="31">
        <v>281.5</v>
      </c>
      <c r="K506" s="31">
        <v>276.60000000000002</v>
      </c>
      <c r="L506" s="31">
        <v>271.55</v>
      </c>
      <c r="M506" s="58">
        <v>87.051490000000001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512.95000000000005</v>
      </c>
      <c r="D507" s="38">
        <v>515</v>
      </c>
      <c r="E507" s="38">
        <v>507.29999999999995</v>
      </c>
      <c r="F507" s="38">
        <v>501.65</v>
      </c>
      <c r="G507" s="38">
        <v>493.94999999999993</v>
      </c>
      <c r="H507" s="38">
        <v>520.65</v>
      </c>
      <c r="I507" s="38">
        <v>528.35</v>
      </c>
      <c r="J507" s="38">
        <v>534</v>
      </c>
      <c r="K507" s="31">
        <v>522.70000000000005</v>
      </c>
      <c r="L507" s="31">
        <v>509.35</v>
      </c>
      <c r="M507" s="31">
        <v>11.900169999999999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13537.6</v>
      </c>
      <c r="D508" s="38">
        <v>13555.566666666666</v>
      </c>
      <c r="E508" s="38">
        <v>13391.133333333331</v>
      </c>
      <c r="F508" s="38">
        <v>13244.666666666666</v>
      </c>
      <c r="G508" s="38">
        <v>13080.233333333332</v>
      </c>
      <c r="H508" s="38">
        <v>13702.033333333331</v>
      </c>
      <c r="I508" s="38">
        <v>13866.466666666665</v>
      </c>
      <c r="J508" s="38">
        <v>14012.933333333331</v>
      </c>
      <c r="K508" s="31">
        <v>13720</v>
      </c>
      <c r="L508" s="31">
        <v>13409.1</v>
      </c>
      <c r="M508" s="31">
        <v>7.2150000000000006E-2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91.15</v>
      </c>
      <c r="D509" s="38">
        <v>91.633333333333326</v>
      </c>
      <c r="E509" s="38">
        <v>90.016666666666652</v>
      </c>
      <c r="F509" s="38">
        <v>88.883333333333326</v>
      </c>
      <c r="G509" s="38">
        <v>87.266666666666652</v>
      </c>
      <c r="H509" s="38">
        <v>92.766666666666652</v>
      </c>
      <c r="I509" s="38">
        <v>94.383333333333326</v>
      </c>
      <c r="J509" s="31">
        <v>95.516666666666652</v>
      </c>
      <c r="K509" s="31">
        <v>93.25</v>
      </c>
      <c r="L509" s="31">
        <v>90.5</v>
      </c>
      <c r="M509" s="58">
        <v>456.57094999999998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644.85</v>
      </c>
      <c r="D510" s="38">
        <v>649.16666666666663</v>
      </c>
      <c r="E510" s="38">
        <v>638.68333333333328</v>
      </c>
      <c r="F510" s="38">
        <v>632.51666666666665</v>
      </c>
      <c r="G510" s="38">
        <v>622.0333333333333</v>
      </c>
      <c r="H510" s="38">
        <v>655.33333333333326</v>
      </c>
      <c r="I510" s="38">
        <v>665.81666666666661</v>
      </c>
      <c r="J510" s="38">
        <v>671.98333333333323</v>
      </c>
      <c r="K510" s="31">
        <v>659.65</v>
      </c>
      <c r="L510" s="31">
        <v>643</v>
      </c>
      <c r="M510" s="31">
        <v>8.1602999999999994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1529.35</v>
      </c>
      <c r="D511" s="38">
        <v>1537</v>
      </c>
      <c r="E511" s="38">
        <v>1515.35</v>
      </c>
      <c r="F511" s="38">
        <v>1501.35</v>
      </c>
      <c r="G511" s="38">
        <v>1479.6999999999998</v>
      </c>
      <c r="H511" s="38">
        <v>1551</v>
      </c>
      <c r="I511" s="38">
        <v>1572.65</v>
      </c>
      <c r="J511" s="38">
        <v>1586.65</v>
      </c>
      <c r="K511" s="31">
        <v>1558.65</v>
      </c>
      <c r="L511" s="31">
        <v>1523</v>
      </c>
      <c r="M511" s="31">
        <v>0.48980000000000001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22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51"/>
      <c r="B5" s="352"/>
      <c r="C5" s="351"/>
      <c r="D5" s="352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353" t="s">
        <v>567</v>
      </c>
      <c r="C7" s="352"/>
      <c r="D7" s="7">
        <f>Main!B10</f>
        <v>45156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45155</v>
      </c>
      <c r="B10" s="32">
        <v>543453</v>
      </c>
      <c r="C10" s="31" t="s">
        <v>1122</v>
      </c>
      <c r="D10" s="31" t="s">
        <v>1123</v>
      </c>
      <c r="E10" s="31" t="s">
        <v>576</v>
      </c>
      <c r="F10" s="93">
        <v>28500</v>
      </c>
      <c r="G10" s="32">
        <v>111.5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45155</v>
      </c>
      <c r="B11" s="32">
        <v>543943</v>
      </c>
      <c r="C11" s="31" t="s">
        <v>1124</v>
      </c>
      <c r="D11" s="31" t="s">
        <v>1090</v>
      </c>
      <c r="E11" s="31" t="s">
        <v>577</v>
      </c>
      <c r="F11" s="93">
        <v>278000</v>
      </c>
      <c r="G11" s="32">
        <v>120.83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45155</v>
      </c>
      <c r="B12" s="32">
        <v>543943</v>
      </c>
      <c r="C12" s="31" t="s">
        <v>1124</v>
      </c>
      <c r="D12" s="31" t="s">
        <v>1090</v>
      </c>
      <c r="E12" s="31" t="s">
        <v>576</v>
      </c>
      <c r="F12" s="93">
        <v>272000</v>
      </c>
      <c r="G12" s="32">
        <v>121.97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45155</v>
      </c>
      <c r="B13" s="32">
        <v>539546</v>
      </c>
      <c r="C13" s="31" t="s">
        <v>1079</v>
      </c>
      <c r="D13" s="31" t="s">
        <v>1125</v>
      </c>
      <c r="E13" s="31" t="s">
        <v>576</v>
      </c>
      <c r="F13" s="93">
        <v>38500</v>
      </c>
      <c r="G13" s="32">
        <v>62.71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45155</v>
      </c>
      <c r="B14" s="32">
        <v>539546</v>
      </c>
      <c r="C14" s="31" t="s">
        <v>1079</v>
      </c>
      <c r="D14" s="31" t="s">
        <v>1125</v>
      </c>
      <c r="E14" s="31" t="s">
        <v>577</v>
      </c>
      <c r="F14" s="93">
        <v>38500</v>
      </c>
      <c r="G14" s="32">
        <v>62.71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45155</v>
      </c>
      <c r="B15" s="32">
        <v>539546</v>
      </c>
      <c r="C15" s="31" t="s">
        <v>1079</v>
      </c>
      <c r="D15" s="31" t="s">
        <v>1126</v>
      </c>
      <c r="E15" s="31" t="s">
        <v>576</v>
      </c>
      <c r="F15" s="93">
        <v>94925</v>
      </c>
      <c r="G15" s="32">
        <v>63.02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45155</v>
      </c>
      <c r="B16" s="32">
        <v>539546</v>
      </c>
      <c r="C16" s="31" t="s">
        <v>1079</v>
      </c>
      <c r="D16" s="31" t="s">
        <v>1126</v>
      </c>
      <c r="E16" s="31" t="s">
        <v>577</v>
      </c>
      <c r="F16" s="93">
        <v>80975</v>
      </c>
      <c r="G16" s="32">
        <v>63.04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45155</v>
      </c>
      <c r="B17" s="32">
        <v>530249</v>
      </c>
      <c r="C17" s="31" t="s">
        <v>1127</v>
      </c>
      <c r="D17" s="31" t="s">
        <v>1128</v>
      </c>
      <c r="E17" s="31" t="s">
        <v>576</v>
      </c>
      <c r="F17" s="93">
        <v>21345</v>
      </c>
      <c r="G17" s="32">
        <v>13.14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45155</v>
      </c>
      <c r="B18" s="32">
        <v>540681</v>
      </c>
      <c r="C18" s="31" t="s">
        <v>1080</v>
      </c>
      <c r="D18" s="31" t="s">
        <v>1129</v>
      </c>
      <c r="E18" s="31" t="s">
        <v>576</v>
      </c>
      <c r="F18" s="93">
        <v>30000</v>
      </c>
      <c r="G18" s="32">
        <v>20.87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45155</v>
      </c>
      <c r="B19" s="32">
        <v>540681</v>
      </c>
      <c r="C19" s="31" t="s">
        <v>1080</v>
      </c>
      <c r="D19" s="31" t="s">
        <v>1130</v>
      </c>
      <c r="E19" s="31" t="s">
        <v>577</v>
      </c>
      <c r="F19" s="93">
        <v>40000</v>
      </c>
      <c r="G19" s="32">
        <v>19.170000000000002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45155</v>
      </c>
      <c r="B20" s="32">
        <v>533160</v>
      </c>
      <c r="C20" s="31" t="s">
        <v>1131</v>
      </c>
      <c r="D20" s="31" t="s">
        <v>1132</v>
      </c>
      <c r="E20" s="31" t="s">
        <v>576</v>
      </c>
      <c r="F20" s="93">
        <v>2000000</v>
      </c>
      <c r="G20" s="32">
        <v>127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45155</v>
      </c>
      <c r="B21" s="32">
        <v>533160</v>
      </c>
      <c r="C21" s="31" t="s">
        <v>1131</v>
      </c>
      <c r="D21" s="31" t="s">
        <v>1133</v>
      </c>
      <c r="E21" s="31" t="s">
        <v>577</v>
      </c>
      <c r="F21" s="93">
        <v>2000000</v>
      </c>
      <c r="G21" s="32">
        <v>127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45155</v>
      </c>
      <c r="B22" s="32">
        <v>533160</v>
      </c>
      <c r="C22" s="31" t="s">
        <v>1131</v>
      </c>
      <c r="D22" s="31" t="s">
        <v>1134</v>
      </c>
      <c r="E22" s="31" t="s">
        <v>577</v>
      </c>
      <c r="F22" s="93">
        <v>2000000</v>
      </c>
      <c r="G22" s="32">
        <v>127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45155</v>
      </c>
      <c r="B23" s="32">
        <v>533160</v>
      </c>
      <c r="C23" s="31" t="s">
        <v>1131</v>
      </c>
      <c r="D23" s="31" t="s">
        <v>1135</v>
      </c>
      <c r="E23" s="31" t="s">
        <v>576</v>
      </c>
      <c r="F23" s="93">
        <v>2000000</v>
      </c>
      <c r="G23" s="32">
        <v>127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45155</v>
      </c>
      <c r="B24" s="32">
        <v>543516</v>
      </c>
      <c r="C24" s="31" t="s">
        <v>1081</v>
      </c>
      <c r="D24" s="31" t="s">
        <v>1082</v>
      </c>
      <c r="E24" s="31" t="s">
        <v>577</v>
      </c>
      <c r="F24" s="93">
        <v>19000</v>
      </c>
      <c r="G24" s="32">
        <v>102.34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45155</v>
      </c>
      <c r="B25" s="32">
        <v>543516</v>
      </c>
      <c r="C25" s="31" t="s">
        <v>1081</v>
      </c>
      <c r="D25" s="31" t="s">
        <v>1136</v>
      </c>
      <c r="E25" s="31" t="s">
        <v>576</v>
      </c>
      <c r="F25" s="93">
        <v>9000</v>
      </c>
      <c r="G25" s="32">
        <v>103.11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45155</v>
      </c>
      <c r="B26" s="32">
        <v>540006</v>
      </c>
      <c r="C26" s="31" t="s">
        <v>1137</v>
      </c>
      <c r="D26" s="31" t="s">
        <v>1138</v>
      </c>
      <c r="E26" s="31" t="s">
        <v>577</v>
      </c>
      <c r="F26" s="93">
        <v>2650000</v>
      </c>
      <c r="G26" s="32">
        <v>4.5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45155</v>
      </c>
      <c r="B27" s="32">
        <v>540006</v>
      </c>
      <c r="C27" s="31" t="s">
        <v>1137</v>
      </c>
      <c r="D27" s="31" t="s">
        <v>1011</v>
      </c>
      <c r="E27" s="31" t="s">
        <v>577</v>
      </c>
      <c r="F27" s="93">
        <v>2000000</v>
      </c>
      <c r="G27" s="32">
        <v>4.5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45155</v>
      </c>
      <c r="B28" s="32">
        <v>540006</v>
      </c>
      <c r="C28" s="31" t="s">
        <v>1137</v>
      </c>
      <c r="D28" s="31" t="s">
        <v>1139</v>
      </c>
      <c r="E28" s="31" t="s">
        <v>577</v>
      </c>
      <c r="F28" s="93">
        <v>2000000</v>
      </c>
      <c r="G28" s="32">
        <v>4.5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45155</v>
      </c>
      <c r="B29" s="32">
        <v>540006</v>
      </c>
      <c r="C29" s="31" t="s">
        <v>1137</v>
      </c>
      <c r="D29" s="31" t="s">
        <v>1140</v>
      </c>
      <c r="E29" s="31" t="s">
        <v>577</v>
      </c>
      <c r="F29" s="93">
        <v>2000000</v>
      </c>
      <c r="G29" s="32">
        <v>4.5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45155</v>
      </c>
      <c r="B30" s="32">
        <v>540006</v>
      </c>
      <c r="C30" s="31" t="s">
        <v>1137</v>
      </c>
      <c r="D30" s="31" t="s">
        <v>1141</v>
      </c>
      <c r="E30" s="31" t="s">
        <v>576</v>
      </c>
      <c r="F30" s="93">
        <v>8650000</v>
      </c>
      <c r="G30" s="32">
        <v>4.5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45155</v>
      </c>
      <c r="B31" s="32">
        <v>524444</v>
      </c>
      <c r="C31" s="31" t="s">
        <v>1142</v>
      </c>
      <c r="D31" s="31" t="s">
        <v>1143</v>
      </c>
      <c r="E31" s="31" t="s">
        <v>577</v>
      </c>
      <c r="F31" s="93">
        <v>4503992</v>
      </c>
      <c r="G31" s="32">
        <v>1.78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45155</v>
      </c>
      <c r="B32" s="32">
        <v>523672</v>
      </c>
      <c r="C32" s="31" t="s">
        <v>1144</v>
      </c>
      <c r="D32" s="31" t="s">
        <v>1145</v>
      </c>
      <c r="E32" s="31" t="s">
        <v>577</v>
      </c>
      <c r="F32" s="93">
        <v>197911</v>
      </c>
      <c r="G32" s="32">
        <v>88.2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45155</v>
      </c>
      <c r="B33" s="32">
        <v>531911</v>
      </c>
      <c r="C33" s="31" t="s">
        <v>1146</v>
      </c>
      <c r="D33" s="31" t="s">
        <v>1147</v>
      </c>
      <c r="E33" s="31" t="s">
        <v>577</v>
      </c>
      <c r="F33" s="93">
        <v>18086</v>
      </c>
      <c r="G33" s="32">
        <v>21.76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45155</v>
      </c>
      <c r="B34" s="32">
        <v>540614</v>
      </c>
      <c r="C34" s="31" t="s">
        <v>986</v>
      </c>
      <c r="D34" s="31" t="s">
        <v>934</v>
      </c>
      <c r="E34" s="31" t="s">
        <v>577</v>
      </c>
      <c r="F34" s="93">
        <v>10000000</v>
      </c>
      <c r="G34" s="32">
        <v>1.17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45155</v>
      </c>
      <c r="B35" s="32">
        <v>513536</v>
      </c>
      <c r="C35" s="31" t="s">
        <v>1148</v>
      </c>
      <c r="D35" s="31" t="s">
        <v>1149</v>
      </c>
      <c r="E35" s="31" t="s">
        <v>576</v>
      </c>
      <c r="F35" s="93">
        <v>750000</v>
      </c>
      <c r="G35" s="32">
        <v>14.19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45155</v>
      </c>
      <c r="B36" s="32">
        <v>513536</v>
      </c>
      <c r="C36" s="31" t="s">
        <v>1148</v>
      </c>
      <c r="D36" s="31" t="s">
        <v>1150</v>
      </c>
      <c r="E36" s="31" t="s">
        <v>577</v>
      </c>
      <c r="F36" s="93">
        <v>750000</v>
      </c>
      <c r="G36" s="32">
        <v>14.19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45155</v>
      </c>
      <c r="B37" s="32">
        <v>531913</v>
      </c>
      <c r="C37" s="31" t="s">
        <v>1025</v>
      </c>
      <c r="D37" s="31" t="s">
        <v>1151</v>
      </c>
      <c r="E37" s="31" t="s">
        <v>576</v>
      </c>
      <c r="F37" s="93">
        <v>29000</v>
      </c>
      <c r="G37" s="32">
        <v>8.8800000000000008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45155</v>
      </c>
      <c r="B38" s="32">
        <v>531913</v>
      </c>
      <c r="C38" s="31" t="s">
        <v>1025</v>
      </c>
      <c r="D38" s="31" t="s">
        <v>1152</v>
      </c>
      <c r="E38" s="31" t="s">
        <v>576</v>
      </c>
      <c r="F38" s="93">
        <v>30000</v>
      </c>
      <c r="G38" s="32">
        <v>8.8800000000000008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45155</v>
      </c>
      <c r="B39" s="32">
        <v>531913</v>
      </c>
      <c r="C39" s="31" t="s">
        <v>1025</v>
      </c>
      <c r="D39" s="31" t="s">
        <v>1085</v>
      </c>
      <c r="E39" s="31" t="s">
        <v>576</v>
      </c>
      <c r="F39" s="93">
        <v>45000</v>
      </c>
      <c r="G39" s="32">
        <v>8.8800000000000008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45155</v>
      </c>
      <c r="B40" s="32">
        <v>531913</v>
      </c>
      <c r="C40" s="31" t="s">
        <v>1025</v>
      </c>
      <c r="D40" s="31" t="s">
        <v>1084</v>
      </c>
      <c r="E40" s="31" t="s">
        <v>577</v>
      </c>
      <c r="F40" s="93">
        <v>30000</v>
      </c>
      <c r="G40" s="32">
        <v>8.8800000000000008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45155</v>
      </c>
      <c r="B41" s="32">
        <v>531913</v>
      </c>
      <c r="C41" s="31" t="s">
        <v>1025</v>
      </c>
      <c r="D41" s="31" t="s">
        <v>934</v>
      </c>
      <c r="E41" s="31" t="s">
        <v>576</v>
      </c>
      <c r="F41" s="93">
        <v>100000</v>
      </c>
      <c r="G41" s="32">
        <v>8.8800000000000008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45155</v>
      </c>
      <c r="B42" s="32">
        <v>531913</v>
      </c>
      <c r="C42" s="31" t="s">
        <v>1025</v>
      </c>
      <c r="D42" s="31" t="s">
        <v>1153</v>
      </c>
      <c r="E42" s="31" t="s">
        <v>577</v>
      </c>
      <c r="F42" s="93">
        <v>200000</v>
      </c>
      <c r="G42" s="32">
        <v>8.8800000000000008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45155</v>
      </c>
      <c r="B43" s="32">
        <v>531913</v>
      </c>
      <c r="C43" s="31" t="s">
        <v>1025</v>
      </c>
      <c r="D43" s="31" t="s">
        <v>1154</v>
      </c>
      <c r="E43" s="31" t="s">
        <v>577</v>
      </c>
      <c r="F43" s="93">
        <v>95000</v>
      </c>
      <c r="G43" s="32">
        <v>8.8800000000000008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45155</v>
      </c>
      <c r="B44" s="32">
        <v>543546</v>
      </c>
      <c r="C44" s="31" t="s">
        <v>1155</v>
      </c>
      <c r="D44" s="31" t="s">
        <v>1156</v>
      </c>
      <c r="E44" s="31" t="s">
        <v>577</v>
      </c>
      <c r="F44" s="93">
        <v>10000</v>
      </c>
      <c r="G44" s="32">
        <v>6.49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45155</v>
      </c>
      <c r="B45" s="32">
        <v>543546</v>
      </c>
      <c r="C45" s="31" t="s">
        <v>1155</v>
      </c>
      <c r="D45" s="31" t="s">
        <v>1156</v>
      </c>
      <c r="E45" s="31" t="s">
        <v>576</v>
      </c>
      <c r="F45" s="93">
        <v>120000</v>
      </c>
      <c r="G45" s="32">
        <v>6.5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45155</v>
      </c>
      <c r="B46" s="32">
        <v>543546</v>
      </c>
      <c r="C46" s="31" t="s">
        <v>1155</v>
      </c>
      <c r="D46" s="31" t="s">
        <v>1157</v>
      </c>
      <c r="E46" s="31" t="s">
        <v>577</v>
      </c>
      <c r="F46" s="93">
        <v>1130000</v>
      </c>
      <c r="G46" s="32">
        <v>6.55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45155</v>
      </c>
      <c r="B47" s="32">
        <v>543546</v>
      </c>
      <c r="C47" s="31" t="s">
        <v>1155</v>
      </c>
      <c r="D47" s="31" t="s">
        <v>1158</v>
      </c>
      <c r="E47" s="31" t="s">
        <v>576</v>
      </c>
      <c r="F47" s="93">
        <v>250000</v>
      </c>
      <c r="G47" s="32">
        <v>6.6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45155</v>
      </c>
      <c r="B48" s="32">
        <v>540134</v>
      </c>
      <c r="C48" s="31" t="s">
        <v>1159</v>
      </c>
      <c r="D48" s="31" t="s">
        <v>1160</v>
      </c>
      <c r="E48" s="31" t="s">
        <v>577</v>
      </c>
      <c r="F48" s="93">
        <v>93000</v>
      </c>
      <c r="G48" s="32">
        <v>3.98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45155</v>
      </c>
      <c r="B49" s="32">
        <v>540134</v>
      </c>
      <c r="C49" s="31" t="s">
        <v>1159</v>
      </c>
      <c r="D49" s="31" t="s">
        <v>1161</v>
      </c>
      <c r="E49" s="31" t="s">
        <v>576</v>
      </c>
      <c r="F49" s="93">
        <v>40000</v>
      </c>
      <c r="G49" s="32">
        <v>3.97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45155</v>
      </c>
      <c r="B50" s="32">
        <v>540134</v>
      </c>
      <c r="C50" s="31" t="s">
        <v>1159</v>
      </c>
      <c r="D50" s="31" t="s">
        <v>1162</v>
      </c>
      <c r="E50" s="31" t="s">
        <v>576</v>
      </c>
      <c r="F50" s="93">
        <v>115000</v>
      </c>
      <c r="G50" s="32">
        <v>3.95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45155</v>
      </c>
      <c r="B51" s="32">
        <v>502901</v>
      </c>
      <c r="C51" s="31" t="s">
        <v>1048</v>
      </c>
      <c r="D51" s="31" t="s">
        <v>1086</v>
      </c>
      <c r="E51" s="31" t="s">
        <v>576</v>
      </c>
      <c r="F51" s="93">
        <v>500</v>
      </c>
      <c r="G51" s="32">
        <v>3600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45155</v>
      </c>
      <c r="B52" s="32">
        <v>502901</v>
      </c>
      <c r="C52" s="31" t="s">
        <v>1048</v>
      </c>
      <c r="D52" s="31" t="s">
        <v>1049</v>
      </c>
      <c r="E52" s="31" t="s">
        <v>577</v>
      </c>
      <c r="F52" s="93">
        <v>500</v>
      </c>
      <c r="G52" s="32">
        <v>3600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45155</v>
      </c>
      <c r="B53" s="32">
        <v>542924</v>
      </c>
      <c r="C53" s="31" t="s">
        <v>1163</v>
      </c>
      <c r="D53" s="31" t="s">
        <v>1164</v>
      </c>
      <c r="E53" s="31" t="s">
        <v>576</v>
      </c>
      <c r="F53" s="93">
        <v>91000</v>
      </c>
      <c r="G53" s="32">
        <v>4.03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45155</v>
      </c>
      <c r="B54" s="32">
        <v>542924</v>
      </c>
      <c r="C54" s="31" t="s">
        <v>1163</v>
      </c>
      <c r="D54" s="31" t="s">
        <v>1165</v>
      </c>
      <c r="E54" s="31" t="s">
        <v>577</v>
      </c>
      <c r="F54" s="93">
        <v>87500</v>
      </c>
      <c r="G54" s="32">
        <v>4.03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45155</v>
      </c>
      <c r="B55" s="32">
        <v>543286</v>
      </c>
      <c r="C55" s="31" t="s">
        <v>1087</v>
      </c>
      <c r="D55" s="31" t="s">
        <v>1088</v>
      </c>
      <c r="E55" s="31" t="s">
        <v>577</v>
      </c>
      <c r="F55" s="93">
        <v>42000</v>
      </c>
      <c r="G55" s="32">
        <v>25.66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45155</v>
      </c>
      <c r="B56" s="32">
        <v>539679</v>
      </c>
      <c r="C56" s="31" t="s">
        <v>1166</v>
      </c>
      <c r="D56" s="31" t="s">
        <v>1167</v>
      </c>
      <c r="E56" s="31" t="s">
        <v>577</v>
      </c>
      <c r="F56" s="93">
        <v>33335</v>
      </c>
      <c r="G56" s="32">
        <v>22.05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45155</v>
      </c>
      <c r="B57" s="32">
        <v>539679</v>
      </c>
      <c r="C57" s="31" t="s">
        <v>1166</v>
      </c>
      <c r="D57" s="31" t="s">
        <v>1167</v>
      </c>
      <c r="E57" s="31" t="s">
        <v>576</v>
      </c>
      <c r="F57" s="93">
        <v>33335</v>
      </c>
      <c r="G57" s="32">
        <v>22.06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45155</v>
      </c>
      <c r="B58" s="32">
        <v>539679</v>
      </c>
      <c r="C58" s="31" t="s">
        <v>1166</v>
      </c>
      <c r="D58" s="31" t="s">
        <v>1168</v>
      </c>
      <c r="E58" s="31" t="s">
        <v>577</v>
      </c>
      <c r="F58" s="93">
        <v>33335</v>
      </c>
      <c r="G58" s="32">
        <v>22.05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45155</v>
      </c>
      <c r="B59" s="32">
        <v>539679</v>
      </c>
      <c r="C59" s="31" t="s">
        <v>1166</v>
      </c>
      <c r="D59" s="31" t="s">
        <v>1168</v>
      </c>
      <c r="E59" s="31" t="s">
        <v>576</v>
      </c>
      <c r="F59" s="93">
        <v>33335</v>
      </c>
      <c r="G59" s="32">
        <v>22.05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45155</v>
      </c>
      <c r="B60" s="32">
        <v>539679</v>
      </c>
      <c r="C60" s="31" t="s">
        <v>1166</v>
      </c>
      <c r="D60" s="31" t="s">
        <v>1169</v>
      </c>
      <c r="E60" s="31" t="s">
        <v>577</v>
      </c>
      <c r="F60" s="93">
        <v>33335</v>
      </c>
      <c r="G60" s="32">
        <v>22.06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45155</v>
      </c>
      <c r="B61" s="32">
        <v>539679</v>
      </c>
      <c r="C61" s="31" t="s">
        <v>1166</v>
      </c>
      <c r="D61" s="31" t="s">
        <v>1169</v>
      </c>
      <c r="E61" s="31" t="s">
        <v>576</v>
      </c>
      <c r="F61" s="93">
        <v>33335</v>
      </c>
      <c r="G61" s="32">
        <v>22.05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45155</v>
      </c>
      <c r="B62" s="32">
        <v>543207</v>
      </c>
      <c r="C62" s="31" t="s">
        <v>1170</v>
      </c>
      <c r="D62" s="31" t="s">
        <v>1171</v>
      </c>
      <c r="E62" s="31" t="s">
        <v>577</v>
      </c>
      <c r="F62" s="93">
        <v>60500</v>
      </c>
      <c r="G62" s="32">
        <v>9.25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45155</v>
      </c>
      <c r="B63" s="32">
        <v>543207</v>
      </c>
      <c r="C63" s="31" t="s">
        <v>1170</v>
      </c>
      <c r="D63" s="31" t="s">
        <v>1171</v>
      </c>
      <c r="E63" s="31" t="s">
        <v>577</v>
      </c>
      <c r="F63" s="93">
        <v>2201</v>
      </c>
      <c r="G63" s="32">
        <v>9.0500000000000007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45155</v>
      </c>
      <c r="B64" s="32">
        <v>530557</v>
      </c>
      <c r="C64" s="31" t="s">
        <v>1050</v>
      </c>
      <c r="D64" s="31" t="s">
        <v>1051</v>
      </c>
      <c r="E64" s="31" t="s">
        <v>577</v>
      </c>
      <c r="F64" s="93">
        <v>6896645</v>
      </c>
      <c r="G64" s="32">
        <v>0.52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45155</v>
      </c>
      <c r="B65" s="32">
        <v>530557</v>
      </c>
      <c r="C65" s="31" t="s">
        <v>1050</v>
      </c>
      <c r="D65" s="31" t="s">
        <v>1051</v>
      </c>
      <c r="E65" s="31" t="s">
        <v>577</v>
      </c>
      <c r="F65" s="93">
        <v>6896645</v>
      </c>
      <c r="G65" s="32">
        <v>0.53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45155</v>
      </c>
      <c r="B66" s="32">
        <v>504378</v>
      </c>
      <c r="C66" s="31" t="s">
        <v>1172</v>
      </c>
      <c r="D66" s="31" t="s">
        <v>1173</v>
      </c>
      <c r="E66" s="31" t="s">
        <v>577</v>
      </c>
      <c r="F66" s="93">
        <v>157148</v>
      </c>
      <c r="G66" s="32">
        <v>5.91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45155</v>
      </c>
      <c r="B67" s="32">
        <v>504378</v>
      </c>
      <c r="C67" s="31" t="s">
        <v>1172</v>
      </c>
      <c r="D67" s="31" t="s">
        <v>1173</v>
      </c>
      <c r="E67" s="31" t="s">
        <v>577</v>
      </c>
      <c r="F67" s="93">
        <v>208775</v>
      </c>
      <c r="G67" s="32">
        <v>6.02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45155</v>
      </c>
      <c r="B68" s="32">
        <v>540709</v>
      </c>
      <c r="C68" s="31" t="s">
        <v>1174</v>
      </c>
      <c r="D68" s="31" t="s">
        <v>934</v>
      </c>
      <c r="E68" s="31" t="s">
        <v>577</v>
      </c>
      <c r="F68" s="93">
        <v>3765959</v>
      </c>
      <c r="G68" s="32">
        <v>1.61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45155</v>
      </c>
      <c r="B69" s="32">
        <v>540709</v>
      </c>
      <c r="C69" s="31" t="s">
        <v>1174</v>
      </c>
      <c r="D69" s="31" t="s">
        <v>1175</v>
      </c>
      <c r="E69" s="31" t="s">
        <v>577</v>
      </c>
      <c r="F69" s="93">
        <v>2500000</v>
      </c>
      <c r="G69" s="32">
        <v>1.61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45155</v>
      </c>
      <c r="B70" s="32">
        <v>540709</v>
      </c>
      <c r="C70" s="31" t="s">
        <v>1174</v>
      </c>
      <c r="D70" s="31" t="s">
        <v>1176</v>
      </c>
      <c r="E70" s="31" t="s">
        <v>577</v>
      </c>
      <c r="F70" s="93">
        <v>2500000</v>
      </c>
      <c r="G70" s="32">
        <v>1.65</v>
      </c>
      <c r="H70" s="32" t="s">
        <v>335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45155</v>
      </c>
      <c r="B71" s="32">
        <v>543897</v>
      </c>
      <c r="C71" s="31" t="s">
        <v>1089</v>
      </c>
      <c r="D71" s="31" t="s">
        <v>1090</v>
      </c>
      <c r="E71" s="31" t="s">
        <v>577</v>
      </c>
      <c r="F71" s="93">
        <v>21000</v>
      </c>
      <c r="G71" s="32">
        <v>78</v>
      </c>
      <c r="H71" s="32" t="s">
        <v>335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45155</v>
      </c>
      <c r="B72" s="32">
        <v>543366</v>
      </c>
      <c r="C72" s="31" t="s">
        <v>987</v>
      </c>
      <c r="D72" s="31" t="s">
        <v>1177</v>
      </c>
      <c r="E72" s="31" t="s">
        <v>577</v>
      </c>
      <c r="F72" s="93">
        <v>7200</v>
      </c>
      <c r="G72" s="32">
        <v>81.790000000000006</v>
      </c>
      <c r="H72" s="32" t="s">
        <v>335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45155</v>
      </c>
      <c r="B73" s="32">
        <v>543366</v>
      </c>
      <c r="C73" s="31" t="s">
        <v>987</v>
      </c>
      <c r="D73" s="31" t="s">
        <v>1093</v>
      </c>
      <c r="E73" s="31" t="s">
        <v>577</v>
      </c>
      <c r="F73" s="93">
        <v>14400</v>
      </c>
      <c r="G73" s="32">
        <v>79.180000000000007</v>
      </c>
      <c r="H73" s="32" t="s">
        <v>335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45155</v>
      </c>
      <c r="B74" s="32">
        <v>543366</v>
      </c>
      <c r="C74" s="31" t="s">
        <v>987</v>
      </c>
      <c r="D74" s="31" t="s">
        <v>1094</v>
      </c>
      <c r="E74" s="31" t="s">
        <v>577</v>
      </c>
      <c r="F74" s="93">
        <v>14400</v>
      </c>
      <c r="G74" s="32">
        <v>80.069999999999993</v>
      </c>
      <c r="H74" s="32" t="s">
        <v>335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45155</v>
      </c>
      <c r="B75" s="32">
        <v>543366</v>
      </c>
      <c r="C75" s="31" t="s">
        <v>987</v>
      </c>
      <c r="D75" s="31" t="s">
        <v>1178</v>
      </c>
      <c r="E75" s="31" t="s">
        <v>577</v>
      </c>
      <c r="F75" s="93">
        <v>9600</v>
      </c>
      <c r="G75" s="32">
        <v>78.16</v>
      </c>
      <c r="H75" s="32" t="s">
        <v>335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45155</v>
      </c>
      <c r="B76" s="32">
        <v>543366</v>
      </c>
      <c r="C76" s="31" t="s">
        <v>987</v>
      </c>
      <c r="D76" s="31" t="s">
        <v>1092</v>
      </c>
      <c r="E76" s="31" t="s">
        <v>577</v>
      </c>
      <c r="F76" s="93">
        <v>4800</v>
      </c>
      <c r="G76" s="32">
        <v>82.2</v>
      </c>
      <c r="H76" s="32" t="s">
        <v>335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45155</v>
      </c>
      <c r="B77" s="32">
        <v>543366</v>
      </c>
      <c r="C77" s="31" t="s">
        <v>987</v>
      </c>
      <c r="D77" s="31" t="s">
        <v>1026</v>
      </c>
      <c r="E77" s="31" t="s">
        <v>577</v>
      </c>
      <c r="F77" s="93">
        <v>7200</v>
      </c>
      <c r="G77" s="32">
        <v>80.19</v>
      </c>
      <c r="H77" s="32" t="s">
        <v>335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45155</v>
      </c>
      <c r="B78" s="32">
        <v>543366</v>
      </c>
      <c r="C78" s="31" t="s">
        <v>987</v>
      </c>
      <c r="D78" s="31" t="s">
        <v>1026</v>
      </c>
      <c r="E78" s="31" t="s">
        <v>577</v>
      </c>
      <c r="F78" s="93">
        <v>3600</v>
      </c>
      <c r="G78" s="32">
        <v>79.400000000000006</v>
      </c>
      <c r="H78" s="32" t="s">
        <v>335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45155</v>
      </c>
      <c r="B79" s="32">
        <v>543366</v>
      </c>
      <c r="C79" s="31" t="s">
        <v>987</v>
      </c>
      <c r="D79" s="31" t="s">
        <v>1091</v>
      </c>
      <c r="E79" s="31" t="s">
        <v>577</v>
      </c>
      <c r="F79" s="93">
        <v>9600</v>
      </c>
      <c r="G79" s="32">
        <v>79</v>
      </c>
      <c r="H79" s="32" t="s">
        <v>335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45155</v>
      </c>
      <c r="B80" s="32">
        <v>543366</v>
      </c>
      <c r="C80" s="31" t="s">
        <v>987</v>
      </c>
      <c r="D80" s="31" t="s">
        <v>1091</v>
      </c>
      <c r="E80" s="31" t="s">
        <v>577</v>
      </c>
      <c r="F80" s="93">
        <v>9600</v>
      </c>
      <c r="G80" s="32">
        <v>78.5</v>
      </c>
      <c r="H80" s="32" t="s">
        <v>335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45155</v>
      </c>
      <c r="B81" s="32">
        <v>543366</v>
      </c>
      <c r="C81" s="31" t="s">
        <v>987</v>
      </c>
      <c r="D81" s="31" t="s">
        <v>1179</v>
      </c>
      <c r="E81" s="31" t="s">
        <v>577</v>
      </c>
      <c r="F81" s="93">
        <v>4800</v>
      </c>
      <c r="G81" s="32">
        <v>82</v>
      </c>
      <c r="H81" s="32" t="s">
        <v>335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45155</v>
      </c>
      <c r="B82" s="32">
        <v>543366</v>
      </c>
      <c r="C82" s="31" t="s">
        <v>987</v>
      </c>
      <c r="D82" s="31" t="s">
        <v>1094</v>
      </c>
      <c r="E82" s="31" t="s">
        <v>577</v>
      </c>
      <c r="F82" s="93">
        <v>16800</v>
      </c>
      <c r="G82" s="32">
        <v>79.78</v>
      </c>
      <c r="H82" s="32" t="s">
        <v>335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45155</v>
      </c>
      <c r="B83" s="32">
        <v>543537</v>
      </c>
      <c r="C83" s="31" t="s">
        <v>1095</v>
      </c>
      <c r="D83" s="31" t="s">
        <v>1180</v>
      </c>
      <c r="E83" s="31" t="s">
        <v>577</v>
      </c>
      <c r="F83" s="93">
        <v>70000</v>
      </c>
      <c r="G83" s="32">
        <v>66</v>
      </c>
      <c r="H83" s="32" t="s">
        <v>335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45155</v>
      </c>
      <c r="B84" s="32">
        <v>543625</v>
      </c>
      <c r="C84" s="31" t="s">
        <v>1181</v>
      </c>
      <c r="D84" s="31" t="s">
        <v>1182</v>
      </c>
      <c r="E84" s="31" t="s">
        <v>577</v>
      </c>
      <c r="F84" s="93">
        <v>330000</v>
      </c>
      <c r="G84" s="32">
        <v>19.5</v>
      </c>
      <c r="H84" s="32" t="s">
        <v>335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45155</v>
      </c>
      <c r="B85" s="32">
        <v>534708</v>
      </c>
      <c r="C85" s="31" t="s">
        <v>1183</v>
      </c>
      <c r="D85" s="31" t="s">
        <v>1184</v>
      </c>
      <c r="E85" s="31" t="s">
        <v>577</v>
      </c>
      <c r="F85" s="93">
        <v>93000</v>
      </c>
      <c r="G85" s="32">
        <v>9.92</v>
      </c>
      <c r="H85" s="32" t="s">
        <v>335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45155</v>
      </c>
      <c r="B86" s="32">
        <v>512014</v>
      </c>
      <c r="C86" s="31" t="s">
        <v>1185</v>
      </c>
      <c r="D86" s="31" t="s">
        <v>1186</v>
      </c>
      <c r="E86" s="31" t="s">
        <v>577</v>
      </c>
      <c r="F86" s="93">
        <v>3200</v>
      </c>
      <c r="G86" s="32">
        <v>12.16</v>
      </c>
      <c r="H86" s="32" t="s">
        <v>335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45155</v>
      </c>
      <c r="B87" s="32">
        <v>512014</v>
      </c>
      <c r="C87" s="31" t="s">
        <v>1185</v>
      </c>
      <c r="D87" s="31" t="s">
        <v>1187</v>
      </c>
      <c r="E87" s="31" t="s">
        <v>577</v>
      </c>
      <c r="F87" s="93">
        <v>1600</v>
      </c>
      <c r="G87" s="32">
        <v>12.16</v>
      </c>
      <c r="H87" s="32" t="s">
        <v>335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45155</v>
      </c>
      <c r="B88" s="32">
        <v>539406</v>
      </c>
      <c r="C88" s="31" t="s">
        <v>1188</v>
      </c>
      <c r="D88" s="31" t="s">
        <v>1189</v>
      </c>
      <c r="E88" s="31" t="s">
        <v>577</v>
      </c>
      <c r="F88" s="93">
        <v>20000</v>
      </c>
      <c r="G88" s="32">
        <v>35.1</v>
      </c>
      <c r="H88" s="32" t="s">
        <v>335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45155</v>
      </c>
      <c r="B89" s="32">
        <v>539406</v>
      </c>
      <c r="C89" s="31" t="s">
        <v>1188</v>
      </c>
      <c r="D89" s="31" t="s">
        <v>1190</v>
      </c>
      <c r="E89" s="31" t="s">
        <v>577</v>
      </c>
      <c r="F89" s="93">
        <v>15912</v>
      </c>
      <c r="G89" s="32">
        <v>35</v>
      </c>
      <c r="H89" s="32" t="s">
        <v>335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45155</v>
      </c>
      <c r="B90" s="32">
        <v>539406</v>
      </c>
      <c r="C90" s="31" t="s">
        <v>1188</v>
      </c>
      <c r="D90" s="31" t="s">
        <v>1191</v>
      </c>
      <c r="E90" s="31" t="s">
        <v>577</v>
      </c>
      <c r="F90" s="93">
        <v>8000</v>
      </c>
      <c r="G90" s="32">
        <v>35.5</v>
      </c>
      <c r="H90" s="32" t="s">
        <v>335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45155</v>
      </c>
      <c r="B91" s="32">
        <v>539406</v>
      </c>
      <c r="C91" s="31" t="s">
        <v>1188</v>
      </c>
      <c r="D91" s="31" t="s">
        <v>1192</v>
      </c>
      <c r="E91" s="31" t="s">
        <v>577</v>
      </c>
      <c r="F91" s="93">
        <v>7500</v>
      </c>
      <c r="G91" s="32">
        <v>35.5</v>
      </c>
      <c r="H91" s="32" t="s">
        <v>335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45155</v>
      </c>
      <c r="B92" s="32">
        <v>539406</v>
      </c>
      <c r="C92" s="31" t="s">
        <v>1188</v>
      </c>
      <c r="D92" s="31" t="s">
        <v>1193</v>
      </c>
      <c r="E92" s="31" t="s">
        <v>577</v>
      </c>
      <c r="F92" s="93">
        <v>7500</v>
      </c>
      <c r="G92" s="32">
        <v>35.5</v>
      </c>
      <c r="H92" s="32" t="s">
        <v>335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45155</v>
      </c>
      <c r="B93" s="32">
        <v>539406</v>
      </c>
      <c r="C93" s="31" t="s">
        <v>1188</v>
      </c>
      <c r="D93" s="31" t="s">
        <v>1194</v>
      </c>
      <c r="E93" s="31" t="s">
        <v>577</v>
      </c>
      <c r="F93" s="93">
        <v>15000</v>
      </c>
      <c r="G93" s="32">
        <v>35.74</v>
      </c>
      <c r="H93" s="32" t="s">
        <v>335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45155</v>
      </c>
      <c r="B94" s="32">
        <v>539406</v>
      </c>
      <c r="C94" s="31" t="s">
        <v>1188</v>
      </c>
      <c r="D94" s="31" t="s">
        <v>1195</v>
      </c>
      <c r="E94" s="31" t="s">
        <v>577</v>
      </c>
      <c r="F94" s="93">
        <v>10000</v>
      </c>
      <c r="G94" s="32">
        <v>35.5</v>
      </c>
      <c r="H94" s="32" t="s">
        <v>335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45155</v>
      </c>
      <c r="B95" s="32">
        <v>539406</v>
      </c>
      <c r="C95" s="31" t="s">
        <v>1188</v>
      </c>
      <c r="D95" s="31" t="s">
        <v>1196</v>
      </c>
      <c r="E95" s="31" t="s">
        <v>577</v>
      </c>
      <c r="F95" s="93">
        <v>9500</v>
      </c>
      <c r="G95" s="32">
        <v>36</v>
      </c>
      <c r="H95" s="32" t="s">
        <v>335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45155</v>
      </c>
      <c r="B96" s="32">
        <v>511447</v>
      </c>
      <c r="C96" s="31" t="s">
        <v>1096</v>
      </c>
      <c r="D96" s="31" t="s">
        <v>1197</v>
      </c>
      <c r="E96" s="31" t="s">
        <v>577</v>
      </c>
      <c r="F96" s="93">
        <v>100000</v>
      </c>
      <c r="G96" s="32">
        <v>3.29</v>
      </c>
      <c r="H96" s="32" t="s">
        <v>335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45155</v>
      </c>
      <c r="B97" s="32">
        <v>511447</v>
      </c>
      <c r="C97" s="31" t="s">
        <v>1096</v>
      </c>
      <c r="D97" s="31" t="s">
        <v>1197</v>
      </c>
      <c r="E97" s="31" t="s">
        <v>577</v>
      </c>
      <c r="F97" s="93">
        <v>1000000</v>
      </c>
      <c r="G97" s="32">
        <v>3.25</v>
      </c>
      <c r="H97" s="32" t="s">
        <v>335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45155</v>
      </c>
      <c r="B98" s="32">
        <v>511447</v>
      </c>
      <c r="C98" s="31" t="s">
        <v>1096</v>
      </c>
      <c r="D98" s="31" t="s">
        <v>1198</v>
      </c>
      <c r="E98" s="31" t="s">
        <v>577</v>
      </c>
      <c r="F98" s="93">
        <v>1100000</v>
      </c>
      <c r="G98" s="32">
        <v>3.26</v>
      </c>
      <c r="H98" s="32" t="s">
        <v>335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45155</v>
      </c>
      <c r="B99" s="32">
        <v>503663</v>
      </c>
      <c r="C99" s="31" t="s">
        <v>1097</v>
      </c>
      <c r="D99" s="31" t="s">
        <v>1098</v>
      </c>
      <c r="E99" s="31" t="s">
        <v>577</v>
      </c>
      <c r="F99" s="93">
        <v>4077168</v>
      </c>
      <c r="G99" s="32">
        <v>5.54</v>
      </c>
      <c r="H99" s="32" t="s">
        <v>335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45155</v>
      </c>
      <c r="B100" s="32">
        <v>526683</v>
      </c>
      <c r="C100" s="31" t="s">
        <v>1199</v>
      </c>
      <c r="D100" s="31" t="s">
        <v>1200</v>
      </c>
      <c r="E100" s="31" t="s">
        <v>577</v>
      </c>
      <c r="F100" s="93">
        <v>81155</v>
      </c>
      <c r="G100" s="32">
        <v>4.4000000000000004</v>
      </c>
      <c r="H100" s="32" t="s">
        <v>335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45155</v>
      </c>
      <c r="B101" s="32">
        <v>526775</v>
      </c>
      <c r="C101" s="31" t="s">
        <v>1201</v>
      </c>
      <c r="D101" s="31" t="s">
        <v>1202</v>
      </c>
      <c r="E101" s="31" t="s">
        <v>577</v>
      </c>
      <c r="F101" s="93">
        <v>61865</v>
      </c>
      <c r="G101" s="32">
        <v>263.35000000000002</v>
      </c>
      <c r="H101" s="32" t="s">
        <v>335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45155</v>
      </c>
      <c r="B102" s="32">
        <v>531025</v>
      </c>
      <c r="C102" s="31" t="s">
        <v>1099</v>
      </c>
      <c r="D102" s="31" t="s">
        <v>1203</v>
      </c>
      <c r="E102" s="31" t="s">
        <v>577</v>
      </c>
      <c r="F102" s="93">
        <v>5000000</v>
      </c>
      <c r="G102" s="32">
        <v>1.1299999999999999</v>
      </c>
      <c r="H102" s="32" t="s">
        <v>335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45155</v>
      </c>
      <c r="B103" s="32">
        <v>531025</v>
      </c>
      <c r="C103" s="31" t="s">
        <v>1099</v>
      </c>
      <c r="D103" s="31" t="s">
        <v>1083</v>
      </c>
      <c r="E103" s="31" t="s">
        <v>577</v>
      </c>
      <c r="F103" s="93">
        <v>1210118</v>
      </c>
      <c r="G103" s="32">
        <v>1.1299999999999999</v>
      </c>
      <c r="H103" s="32" t="s">
        <v>335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45155</v>
      </c>
      <c r="B104" s="32">
        <v>531025</v>
      </c>
      <c r="C104" s="31" t="s">
        <v>1099</v>
      </c>
      <c r="D104" s="31" t="s">
        <v>1083</v>
      </c>
      <c r="E104" s="31" t="s">
        <v>577</v>
      </c>
      <c r="F104" s="93">
        <v>4000000</v>
      </c>
      <c r="G104" s="32">
        <v>1.1299999999999999</v>
      </c>
      <c r="H104" s="32" t="s">
        <v>335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45155</v>
      </c>
      <c r="B105" s="32" t="s">
        <v>1204</v>
      </c>
      <c r="C105" s="31" t="s">
        <v>1205</v>
      </c>
      <c r="D105" s="31" t="s">
        <v>1206</v>
      </c>
      <c r="E105" s="31" t="s">
        <v>576</v>
      </c>
      <c r="F105" s="93">
        <v>196000</v>
      </c>
      <c r="G105" s="32">
        <v>94.7</v>
      </c>
      <c r="H105" s="32" t="s">
        <v>896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45155</v>
      </c>
      <c r="B106" s="32" t="s">
        <v>1207</v>
      </c>
      <c r="C106" s="31" t="s">
        <v>1208</v>
      </c>
      <c r="D106" s="31" t="s">
        <v>1209</v>
      </c>
      <c r="E106" s="31" t="s">
        <v>576</v>
      </c>
      <c r="F106" s="93">
        <v>81000</v>
      </c>
      <c r="G106" s="32">
        <v>123.45</v>
      </c>
      <c r="H106" s="32" t="s">
        <v>896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45155</v>
      </c>
      <c r="B107" s="32" t="s">
        <v>1210</v>
      </c>
      <c r="C107" s="31" t="s">
        <v>1211</v>
      </c>
      <c r="D107" s="31" t="s">
        <v>1212</v>
      </c>
      <c r="E107" s="31" t="s">
        <v>576</v>
      </c>
      <c r="F107" s="93">
        <v>196081</v>
      </c>
      <c r="G107" s="32">
        <v>544.63</v>
      </c>
      <c r="H107" s="32" t="s">
        <v>896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45155</v>
      </c>
      <c r="B108" s="32" t="s">
        <v>366</v>
      </c>
      <c r="C108" s="31" t="s">
        <v>1100</v>
      </c>
      <c r="D108" s="31" t="s">
        <v>1101</v>
      </c>
      <c r="E108" s="31" t="s">
        <v>576</v>
      </c>
      <c r="F108" s="93">
        <v>1581044</v>
      </c>
      <c r="G108" s="32">
        <v>877.61</v>
      </c>
      <c r="H108" s="32" t="s">
        <v>896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45155</v>
      </c>
      <c r="B109" s="32" t="s">
        <v>366</v>
      </c>
      <c r="C109" s="31" t="s">
        <v>1100</v>
      </c>
      <c r="D109" s="31" t="s">
        <v>578</v>
      </c>
      <c r="E109" s="31" t="s">
        <v>576</v>
      </c>
      <c r="F109" s="93">
        <v>2183792</v>
      </c>
      <c r="G109" s="32">
        <v>878.72</v>
      </c>
      <c r="H109" s="32" t="s">
        <v>896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45155</v>
      </c>
      <c r="B110" s="32" t="s">
        <v>366</v>
      </c>
      <c r="C110" s="31" t="s">
        <v>1100</v>
      </c>
      <c r="D110" s="31" t="s">
        <v>1102</v>
      </c>
      <c r="E110" s="31" t="s">
        <v>576</v>
      </c>
      <c r="F110" s="93">
        <v>852181</v>
      </c>
      <c r="G110" s="32">
        <v>879.67</v>
      </c>
      <c r="H110" s="32" t="s">
        <v>896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45155</v>
      </c>
      <c r="B111" s="32" t="s">
        <v>1213</v>
      </c>
      <c r="C111" s="31" t="s">
        <v>1214</v>
      </c>
      <c r="D111" s="31" t="s">
        <v>578</v>
      </c>
      <c r="E111" s="31" t="s">
        <v>576</v>
      </c>
      <c r="F111" s="93">
        <v>1186884</v>
      </c>
      <c r="G111" s="32">
        <v>43.18</v>
      </c>
      <c r="H111" s="32" t="s">
        <v>896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45155</v>
      </c>
      <c r="B112" s="32" t="s">
        <v>1213</v>
      </c>
      <c r="C112" s="31" t="s">
        <v>1214</v>
      </c>
      <c r="D112" s="31" t="s">
        <v>889</v>
      </c>
      <c r="E112" s="31" t="s">
        <v>576</v>
      </c>
      <c r="F112" s="93">
        <v>1327805</v>
      </c>
      <c r="G112" s="32">
        <v>43.21</v>
      </c>
      <c r="H112" s="32" t="s">
        <v>896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45155</v>
      </c>
      <c r="B113" s="32" t="s">
        <v>1213</v>
      </c>
      <c r="C113" s="31" t="s">
        <v>1214</v>
      </c>
      <c r="D113" s="31" t="s">
        <v>1107</v>
      </c>
      <c r="E113" s="31" t="s">
        <v>576</v>
      </c>
      <c r="F113" s="93">
        <v>1057774</v>
      </c>
      <c r="G113" s="32">
        <v>43.36</v>
      </c>
      <c r="H113" s="32" t="s">
        <v>896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45155</v>
      </c>
      <c r="B114" s="32" t="s">
        <v>1213</v>
      </c>
      <c r="C114" s="31" t="s">
        <v>1214</v>
      </c>
      <c r="D114" s="31" t="s">
        <v>1212</v>
      </c>
      <c r="E114" s="31" t="s">
        <v>576</v>
      </c>
      <c r="F114" s="93">
        <v>2732599</v>
      </c>
      <c r="G114" s="32">
        <v>46.51</v>
      </c>
      <c r="H114" s="32" t="s">
        <v>896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45155</v>
      </c>
      <c r="B115" s="32" t="s">
        <v>1213</v>
      </c>
      <c r="C115" s="31" t="s">
        <v>1214</v>
      </c>
      <c r="D115" s="31" t="s">
        <v>1215</v>
      </c>
      <c r="E115" s="31" t="s">
        <v>576</v>
      </c>
      <c r="F115" s="93">
        <v>1567000</v>
      </c>
      <c r="G115" s="32">
        <v>46.78</v>
      </c>
      <c r="H115" s="32" t="s">
        <v>896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45155</v>
      </c>
      <c r="B116" s="32" t="s">
        <v>1213</v>
      </c>
      <c r="C116" s="31" t="s">
        <v>1214</v>
      </c>
      <c r="D116" s="31" t="s">
        <v>1216</v>
      </c>
      <c r="E116" s="31" t="s">
        <v>576</v>
      </c>
      <c r="F116" s="93">
        <v>1194883</v>
      </c>
      <c r="G116" s="32">
        <v>46.8</v>
      </c>
      <c r="H116" s="32" t="s">
        <v>896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45155</v>
      </c>
      <c r="B117" s="32" t="s">
        <v>1131</v>
      </c>
      <c r="C117" s="31" t="s">
        <v>1217</v>
      </c>
      <c r="D117" s="31" t="s">
        <v>1132</v>
      </c>
      <c r="E117" s="31" t="s">
        <v>576</v>
      </c>
      <c r="F117" s="93">
        <v>2000000</v>
      </c>
      <c r="G117" s="32">
        <v>123</v>
      </c>
      <c r="H117" s="32" t="s">
        <v>896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45155</v>
      </c>
      <c r="B118" s="32" t="s">
        <v>1131</v>
      </c>
      <c r="C118" s="31" t="s">
        <v>1217</v>
      </c>
      <c r="D118" s="31" t="s">
        <v>578</v>
      </c>
      <c r="E118" s="31" t="s">
        <v>576</v>
      </c>
      <c r="F118" s="93">
        <v>1968886</v>
      </c>
      <c r="G118" s="32">
        <v>129.25</v>
      </c>
      <c r="H118" s="32" t="s">
        <v>896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45155</v>
      </c>
      <c r="B119" s="32" t="s">
        <v>1131</v>
      </c>
      <c r="C119" s="31" t="s">
        <v>1217</v>
      </c>
      <c r="D119" s="31" t="s">
        <v>1135</v>
      </c>
      <c r="E119" s="31" t="s">
        <v>576</v>
      </c>
      <c r="F119" s="93">
        <v>2000000</v>
      </c>
      <c r="G119" s="32">
        <v>123</v>
      </c>
      <c r="H119" s="32" t="s">
        <v>896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45155</v>
      </c>
      <c r="B120" s="32" t="s">
        <v>1218</v>
      </c>
      <c r="C120" s="31" t="s">
        <v>1219</v>
      </c>
      <c r="D120" s="31" t="s">
        <v>1220</v>
      </c>
      <c r="E120" s="31" t="s">
        <v>576</v>
      </c>
      <c r="F120" s="93">
        <v>363250</v>
      </c>
      <c r="G120" s="32">
        <v>11.16</v>
      </c>
      <c r="H120" s="32" t="s">
        <v>896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45155</v>
      </c>
      <c r="B121" s="32" t="s">
        <v>1221</v>
      </c>
      <c r="C121" s="31" t="s">
        <v>1222</v>
      </c>
      <c r="D121" s="31" t="s">
        <v>578</v>
      </c>
      <c r="E121" s="31" t="s">
        <v>576</v>
      </c>
      <c r="F121" s="93">
        <v>77949</v>
      </c>
      <c r="G121" s="32">
        <v>634.91999999999996</v>
      </c>
      <c r="H121" s="32" t="s">
        <v>896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45155</v>
      </c>
      <c r="B122" s="32" t="s">
        <v>1103</v>
      </c>
      <c r="C122" s="31" t="s">
        <v>1104</v>
      </c>
      <c r="D122" s="31" t="s">
        <v>578</v>
      </c>
      <c r="E122" s="31" t="s">
        <v>576</v>
      </c>
      <c r="F122" s="93">
        <v>154208</v>
      </c>
      <c r="G122" s="32">
        <v>430.53</v>
      </c>
      <c r="H122" s="32" t="s">
        <v>896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45155</v>
      </c>
      <c r="B123" s="32" t="s">
        <v>849</v>
      </c>
      <c r="C123" s="31" t="s">
        <v>1052</v>
      </c>
      <c r="D123" s="31" t="s">
        <v>578</v>
      </c>
      <c r="E123" s="31" t="s">
        <v>576</v>
      </c>
      <c r="F123" s="93">
        <v>734490</v>
      </c>
      <c r="G123" s="32">
        <v>801.6</v>
      </c>
      <c r="H123" s="32" t="s">
        <v>896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45155</v>
      </c>
      <c r="B124" s="32" t="s">
        <v>1223</v>
      </c>
      <c r="C124" s="31" t="s">
        <v>1224</v>
      </c>
      <c r="D124" s="31" t="s">
        <v>1225</v>
      </c>
      <c r="E124" s="31" t="s">
        <v>576</v>
      </c>
      <c r="F124" s="93">
        <v>1000000</v>
      </c>
      <c r="G124" s="32">
        <v>199.7</v>
      </c>
      <c r="H124" s="32" t="s">
        <v>896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45155</v>
      </c>
      <c r="B125" s="32" t="s">
        <v>1105</v>
      </c>
      <c r="C125" s="31" t="s">
        <v>1106</v>
      </c>
      <c r="D125" s="31" t="s">
        <v>578</v>
      </c>
      <c r="E125" s="31" t="s">
        <v>576</v>
      </c>
      <c r="F125" s="93">
        <v>555348</v>
      </c>
      <c r="G125" s="32">
        <v>60.16</v>
      </c>
      <c r="H125" s="32" t="s">
        <v>896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45155</v>
      </c>
      <c r="B126" s="32" t="s">
        <v>1226</v>
      </c>
      <c r="C126" s="31" t="s">
        <v>1227</v>
      </c>
      <c r="D126" s="31" t="s">
        <v>1228</v>
      </c>
      <c r="E126" s="31" t="s">
        <v>576</v>
      </c>
      <c r="F126" s="93">
        <v>100000</v>
      </c>
      <c r="G126" s="32">
        <v>218</v>
      </c>
      <c r="H126" s="32" t="s">
        <v>896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45155</v>
      </c>
      <c r="B127" s="32" t="s">
        <v>1229</v>
      </c>
      <c r="C127" s="31" t="s">
        <v>1230</v>
      </c>
      <c r="D127" s="31" t="s">
        <v>1231</v>
      </c>
      <c r="E127" s="31" t="s">
        <v>576</v>
      </c>
      <c r="F127" s="93">
        <v>100000</v>
      </c>
      <c r="G127" s="32">
        <v>281</v>
      </c>
      <c r="H127" s="32" t="s">
        <v>896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45155</v>
      </c>
      <c r="B128" s="32" t="s">
        <v>1232</v>
      </c>
      <c r="C128" s="31" t="s">
        <v>1233</v>
      </c>
      <c r="D128" s="31" t="s">
        <v>1234</v>
      </c>
      <c r="E128" s="31" t="s">
        <v>576</v>
      </c>
      <c r="F128" s="93">
        <v>1097938</v>
      </c>
      <c r="G128" s="32">
        <v>7.99</v>
      </c>
      <c r="H128" s="32" t="s">
        <v>896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45155</v>
      </c>
      <c r="B129" s="32" t="s">
        <v>1235</v>
      </c>
      <c r="C129" s="31" t="s">
        <v>1236</v>
      </c>
      <c r="D129" s="31" t="s">
        <v>578</v>
      </c>
      <c r="E129" s="31" t="s">
        <v>576</v>
      </c>
      <c r="F129" s="93">
        <v>1116690</v>
      </c>
      <c r="G129" s="32">
        <v>47.73</v>
      </c>
      <c r="H129" s="32" t="s">
        <v>896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45155</v>
      </c>
      <c r="B130" s="32" t="s">
        <v>1237</v>
      </c>
      <c r="C130" s="31" t="s">
        <v>1238</v>
      </c>
      <c r="D130" s="31" t="s">
        <v>1239</v>
      </c>
      <c r="E130" s="31" t="s">
        <v>576</v>
      </c>
      <c r="F130" s="93">
        <v>145800</v>
      </c>
      <c r="G130" s="32">
        <v>26.45</v>
      </c>
      <c r="H130" s="32" t="s">
        <v>896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45155</v>
      </c>
      <c r="B131" s="32" t="s">
        <v>1240</v>
      </c>
      <c r="C131" s="31" t="s">
        <v>1241</v>
      </c>
      <c r="D131" s="31" t="s">
        <v>1242</v>
      </c>
      <c r="E131" s="31" t="s">
        <v>576</v>
      </c>
      <c r="F131" s="93">
        <v>114000</v>
      </c>
      <c r="G131" s="32">
        <v>24.4</v>
      </c>
      <c r="H131" s="32" t="s">
        <v>896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45155</v>
      </c>
      <c r="B132" s="32" t="s">
        <v>1027</v>
      </c>
      <c r="C132" s="31" t="s">
        <v>1028</v>
      </c>
      <c r="D132" s="31" t="s">
        <v>1053</v>
      </c>
      <c r="E132" s="31" t="s">
        <v>576</v>
      </c>
      <c r="F132" s="93">
        <v>1483552</v>
      </c>
      <c r="G132" s="32">
        <v>6.76</v>
      </c>
      <c r="H132" s="32" t="s">
        <v>896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45155</v>
      </c>
      <c r="B133" s="32" t="s">
        <v>1108</v>
      </c>
      <c r="C133" s="31" t="s">
        <v>1109</v>
      </c>
      <c r="D133" s="31" t="s">
        <v>1110</v>
      </c>
      <c r="E133" s="31" t="s">
        <v>576</v>
      </c>
      <c r="F133" s="93">
        <v>2000000</v>
      </c>
      <c r="G133" s="32">
        <v>1.7</v>
      </c>
      <c r="H133" s="32" t="s">
        <v>896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45155</v>
      </c>
      <c r="B134" s="32" t="s">
        <v>1243</v>
      </c>
      <c r="C134" s="31" t="s">
        <v>1244</v>
      </c>
      <c r="D134" s="31" t="s">
        <v>578</v>
      </c>
      <c r="E134" s="31" t="s">
        <v>576</v>
      </c>
      <c r="F134" s="93">
        <v>211879</v>
      </c>
      <c r="G134" s="32">
        <v>1014.66</v>
      </c>
      <c r="H134" s="32" t="s">
        <v>896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45155</v>
      </c>
      <c r="B135" s="32" t="s">
        <v>1245</v>
      </c>
      <c r="C135" s="31" t="s">
        <v>1246</v>
      </c>
      <c r="D135" s="31" t="s">
        <v>578</v>
      </c>
      <c r="E135" s="31" t="s">
        <v>576</v>
      </c>
      <c r="F135" s="93">
        <v>210911</v>
      </c>
      <c r="G135" s="32">
        <v>369.48</v>
      </c>
      <c r="H135" s="32" t="s">
        <v>896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45155</v>
      </c>
      <c r="B136" s="32" t="s">
        <v>1247</v>
      </c>
      <c r="C136" s="31" t="s">
        <v>1248</v>
      </c>
      <c r="D136" s="31" t="s">
        <v>1249</v>
      </c>
      <c r="E136" s="31" t="s">
        <v>576</v>
      </c>
      <c r="F136" s="93">
        <v>156000</v>
      </c>
      <c r="G136" s="32">
        <v>157.12</v>
      </c>
      <c r="H136" s="32" t="s">
        <v>896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45155</v>
      </c>
      <c r="B137" s="32" t="s">
        <v>1247</v>
      </c>
      <c r="C137" s="31" t="s">
        <v>1248</v>
      </c>
      <c r="D137" s="31" t="s">
        <v>1250</v>
      </c>
      <c r="E137" s="31" t="s">
        <v>576</v>
      </c>
      <c r="F137" s="93">
        <v>119000</v>
      </c>
      <c r="G137" s="32">
        <v>168.11</v>
      </c>
      <c r="H137" s="32" t="s">
        <v>896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45155</v>
      </c>
      <c r="B138" s="32" t="s">
        <v>1247</v>
      </c>
      <c r="C138" s="31" t="s">
        <v>1248</v>
      </c>
      <c r="D138" s="31" t="s">
        <v>1251</v>
      </c>
      <c r="E138" s="31" t="s">
        <v>576</v>
      </c>
      <c r="F138" s="93">
        <v>88000</v>
      </c>
      <c r="G138" s="32">
        <v>169.76</v>
      </c>
      <c r="H138" s="32" t="s">
        <v>896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45155</v>
      </c>
      <c r="B139" s="32" t="s">
        <v>1252</v>
      </c>
      <c r="C139" s="31" t="s">
        <v>1253</v>
      </c>
      <c r="D139" s="31" t="s">
        <v>1254</v>
      </c>
      <c r="E139" s="31" t="s">
        <v>576</v>
      </c>
      <c r="F139" s="93">
        <v>141713</v>
      </c>
      <c r="G139" s="32">
        <v>398.01</v>
      </c>
      <c r="H139" s="32" t="s">
        <v>896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45155</v>
      </c>
      <c r="B140" s="32" t="s">
        <v>1252</v>
      </c>
      <c r="C140" s="31" t="s">
        <v>1253</v>
      </c>
      <c r="D140" s="31" t="s">
        <v>578</v>
      </c>
      <c r="E140" s="31" t="s">
        <v>576</v>
      </c>
      <c r="F140" s="93">
        <v>98183</v>
      </c>
      <c r="G140" s="32">
        <v>391.66</v>
      </c>
      <c r="H140" s="32" t="s">
        <v>896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45155</v>
      </c>
      <c r="B141" s="32" t="s">
        <v>1255</v>
      </c>
      <c r="C141" s="31" t="s">
        <v>1256</v>
      </c>
      <c r="D141" s="31" t="s">
        <v>1257</v>
      </c>
      <c r="E141" s="31" t="s">
        <v>576</v>
      </c>
      <c r="F141" s="93">
        <v>366000</v>
      </c>
      <c r="G141" s="32">
        <v>43.09</v>
      </c>
      <c r="H141" s="32" t="s">
        <v>896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45155</v>
      </c>
      <c r="B142" s="32" t="s">
        <v>1255</v>
      </c>
      <c r="C142" s="31" t="s">
        <v>1256</v>
      </c>
      <c r="D142" s="31" t="s">
        <v>1258</v>
      </c>
      <c r="E142" s="31" t="s">
        <v>576</v>
      </c>
      <c r="F142" s="93">
        <v>90000</v>
      </c>
      <c r="G142" s="32">
        <v>44</v>
      </c>
      <c r="H142" s="32" t="s">
        <v>896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45155</v>
      </c>
      <c r="B143" s="32" t="s">
        <v>1255</v>
      </c>
      <c r="C143" s="31" t="s">
        <v>1256</v>
      </c>
      <c r="D143" s="31" t="s">
        <v>934</v>
      </c>
      <c r="E143" s="31" t="s">
        <v>576</v>
      </c>
      <c r="F143" s="93">
        <v>90000</v>
      </c>
      <c r="G143" s="32">
        <v>43.2</v>
      </c>
      <c r="H143" s="32" t="s">
        <v>896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45155</v>
      </c>
      <c r="B144" s="32" t="s">
        <v>1259</v>
      </c>
      <c r="C144" s="31" t="s">
        <v>1260</v>
      </c>
      <c r="D144" s="31" t="s">
        <v>578</v>
      </c>
      <c r="E144" s="31" t="s">
        <v>576</v>
      </c>
      <c r="F144" s="93">
        <v>403426</v>
      </c>
      <c r="G144" s="32">
        <v>106.71</v>
      </c>
      <c r="H144" s="32" t="s">
        <v>896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45155</v>
      </c>
      <c r="B145" s="32" t="s">
        <v>1054</v>
      </c>
      <c r="C145" s="31" t="s">
        <v>1055</v>
      </c>
      <c r="D145" s="31" t="s">
        <v>1212</v>
      </c>
      <c r="E145" s="31" t="s">
        <v>576</v>
      </c>
      <c r="F145" s="93">
        <v>76500</v>
      </c>
      <c r="G145" s="32">
        <v>86.39</v>
      </c>
      <c r="H145" s="32" t="s">
        <v>896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45155</v>
      </c>
      <c r="B146" s="32" t="s">
        <v>1056</v>
      </c>
      <c r="C146" s="31" t="s">
        <v>1057</v>
      </c>
      <c r="D146" s="31" t="s">
        <v>1058</v>
      </c>
      <c r="E146" s="31" t="s">
        <v>576</v>
      </c>
      <c r="F146" s="93">
        <v>465939</v>
      </c>
      <c r="G146" s="32">
        <v>100.31</v>
      </c>
      <c r="H146" s="32" t="s">
        <v>896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45155</v>
      </c>
      <c r="B147" s="32" t="s">
        <v>1261</v>
      </c>
      <c r="C147" s="31" t="s">
        <v>1262</v>
      </c>
      <c r="D147" s="31" t="s">
        <v>1263</v>
      </c>
      <c r="E147" s="31" t="s">
        <v>576</v>
      </c>
      <c r="F147" s="93">
        <v>132167</v>
      </c>
      <c r="G147" s="32">
        <v>80.14</v>
      </c>
      <c r="H147" s="32" t="s">
        <v>896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45155</v>
      </c>
      <c r="B148" s="32" t="s">
        <v>1059</v>
      </c>
      <c r="C148" s="31" t="s">
        <v>1060</v>
      </c>
      <c r="D148" s="31" t="s">
        <v>1061</v>
      </c>
      <c r="E148" s="31" t="s">
        <v>576</v>
      </c>
      <c r="F148" s="93">
        <v>7186253</v>
      </c>
      <c r="G148" s="32">
        <v>3.82</v>
      </c>
      <c r="H148" s="32" t="s">
        <v>896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45155</v>
      </c>
      <c r="B149" s="32" t="s">
        <v>1059</v>
      </c>
      <c r="C149" s="31" t="s">
        <v>1060</v>
      </c>
      <c r="D149" s="31" t="s">
        <v>1053</v>
      </c>
      <c r="E149" s="31" t="s">
        <v>576</v>
      </c>
      <c r="F149" s="93">
        <v>9756000</v>
      </c>
      <c r="G149" s="32">
        <v>3.83</v>
      </c>
      <c r="H149" s="32" t="s">
        <v>896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45155</v>
      </c>
      <c r="B150" s="32" t="s">
        <v>1264</v>
      </c>
      <c r="C150" s="31" t="s">
        <v>1265</v>
      </c>
      <c r="D150" s="31" t="s">
        <v>1266</v>
      </c>
      <c r="E150" s="31" t="s">
        <v>576</v>
      </c>
      <c r="F150" s="93">
        <v>80000</v>
      </c>
      <c r="G150" s="32">
        <v>196.79</v>
      </c>
      <c r="H150" s="32" t="s">
        <v>896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45155</v>
      </c>
      <c r="B151" s="32" t="s">
        <v>1264</v>
      </c>
      <c r="C151" s="31" t="s">
        <v>1265</v>
      </c>
      <c r="D151" s="31" t="s">
        <v>1267</v>
      </c>
      <c r="E151" s="31" t="s">
        <v>576</v>
      </c>
      <c r="F151" s="93">
        <v>100000</v>
      </c>
      <c r="G151" s="32">
        <v>186.65</v>
      </c>
      <c r="H151" s="32" t="s">
        <v>896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45155</v>
      </c>
      <c r="B152" s="32" t="s">
        <v>1268</v>
      </c>
      <c r="C152" s="31" t="s">
        <v>1269</v>
      </c>
      <c r="D152" s="31" t="s">
        <v>1140</v>
      </c>
      <c r="E152" s="31" t="s">
        <v>576</v>
      </c>
      <c r="F152" s="93">
        <v>62400</v>
      </c>
      <c r="G152" s="32">
        <v>181</v>
      </c>
      <c r="H152" s="32" t="s">
        <v>896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>
        <v>45155</v>
      </c>
      <c r="B153" s="32" t="s">
        <v>1268</v>
      </c>
      <c r="C153" s="31" t="s">
        <v>1269</v>
      </c>
      <c r="D153" s="31" t="s">
        <v>1267</v>
      </c>
      <c r="E153" s="31" t="s">
        <v>576</v>
      </c>
      <c r="F153" s="93">
        <v>64000</v>
      </c>
      <c r="G153" s="32">
        <v>185</v>
      </c>
      <c r="H153" s="32" t="s">
        <v>896</v>
      </c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>
        <v>45155</v>
      </c>
      <c r="B154" s="32" t="s">
        <v>1210</v>
      </c>
      <c r="C154" s="31" t="s">
        <v>1211</v>
      </c>
      <c r="D154" s="31" t="s">
        <v>1212</v>
      </c>
      <c r="E154" s="31" t="s">
        <v>577</v>
      </c>
      <c r="F154" s="93">
        <v>96081</v>
      </c>
      <c r="G154" s="32">
        <v>527.49</v>
      </c>
      <c r="H154" s="32" t="s">
        <v>896</v>
      </c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>
        <v>45155</v>
      </c>
      <c r="B155" s="32" t="s">
        <v>366</v>
      </c>
      <c r="C155" s="31" t="s">
        <v>1100</v>
      </c>
      <c r="D155" s="31" t="s">
        <v>578</v>
      </c>
      <c r="E155" s="31" t="s">
        <v>577</v>
      </c>
      <c r="F155" s="93">
        <v>2183792</v>
      </c>
      <c r="G155" s="32">
        <v>878.82</v>
      </c>
      <c r="H155" s="32" t="s">
        <v>896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>
        <v>45155</v>
      </c>
      <c r="B156" s="32" t="s">
        <v>366</v>
      </c>
      <c r="C156" s="31" t="s">
        <v>1100</v>
      </c>
      <c r="D156" s="31" t="s">
        <v>1101</v>
      </c>
      <c r="E156" s="31" t="s">
        <v>577</v>
      </c>
      <c r="F156" s="93">
        <v>1581044</v>
      </c>
      <c r="G156" s="32">
        <v>878.03</v>
      </c>
      <c r="H156" s="32" t="s">
        <v>896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5" customHeight="1">
      <c r="A157" s="92">
        <v>45155</v>
      </c>
      <c r="B157" s="32" t="s">
        <v>366</v>
      </c>
      <c r="C157" s="31" t="s">
        <v>1100</v>
      </c>
      <c r="D157" s="31" t="s">
        <v>1102</v>
      </c>
      <c r="E157" s="31" t="s">
        <v>577</v>
      </c>
      <c r="F157" s="93">
        <v>852181</v>
      </c>
      <c r="G157" s="32">
        <v>880.18</v>
      </c>
      <c r="H157" s="32" t="s">
        <v>896</v>
      </c>
    </row>
    <row r="158" spans="1:28" ht="15" customHeight="1">
      <c r="A158" s="92">
        <v>45155</v>
      </c>
      <c r="B158" s="32" t="s">
        <v>1213</v>
      </c>
      <c r="C158" s="31" t="s">
        <v>1214</v>
      </c>
      <c r="D158" s="31" t="s">
        <v>1212</v>
      </c>
      <c r="E158" s="31" t="s">
        <v>577</v>
      </c>
      <c r="F158" s="93">
        <v>2582599</v>
      </c>
      <c r="G158" s="32">
        <v>46.64</v>
      </c>
      <c r="H158" s="32" t="s">
        <v>896</v>
      </c>
    </row>
    <row r="159" spans="1:28" ht="15" customHeight="1">
      <c r="A159" s="92">
        <v>45155</v>
      </c>
      <c r="B159" s="32" t="s">
        <v>1213</v>
      </c>
      <c r="C159" s="31" t="s">
        <v>1214</v>
      </c>
      <c r="D159" s="31" t="s">
        <v>889</v>
      </c>
      <c r="E159" s="31" t="s">
        <v>577</v>
      </c>
      <c r="F159" s="93">
        <v>1393837</v>
      </c>
      <c r="G159" s="32">
        <v>42.63</v>
      </c>
      <c r="H159" s="32" t="s">
        <v>896</v>
      </c>
    </row>
    <row r="160" spans="1:28" ht="15" customHeight="1">
      <c r="A160" s="92">
        <v>45155</v>
      </c>
      <c r="B160" s="32" t="s">
        <v>1213</v>
      </c>
      <c r="C160" s="31" t="s">
        <v>1214</v>
      </c>
      <c r="D160" s="31" t="s">
        <v>578</v>
      </c>
      <c r="E160" s="31" t="s">
        <v>577</v>
      </c>
      <c r="F160" s="93">
        <v>1186884</v>
      </c>
      <c r="G160" s="32">
        <v>43.1</v>
      </c>
      <c r="H160" s="32" t="s">
        <v>896</v>
      </c>
    </row>
    <row r="161" spans="1:8" ht="15" customHeight="1">
      <c r="A161" s="92">
        <v>45155</v>
      </c>
      <c r="B161" s="32" t="s">
        <v>1213</v>
      </c>
      <c r="C161" s="31" t="s">
        <v>1214</v>
      </c>
      <c r="D161" s="31" t="s">
        <v>1107</v>
      </c>
      <c r="E161" s="31" t="s">
        <v>577</v>
      </c>
      <c r="F161" s="93">
        <v>201952</v>
      </c>
      <c r="G161" s="32">
        <v>42.17</v>
      </c>
      <c r="H161" s="32" t="s">
        <v>896</v>
      </c>
    </row>
    <row r="162" spans="1:8" ht="15" customHeight="1">
      <c r="A162" s="92">
        <v>45155</v>
      </c>
      <c r="B162" s="32" t="s">
        <v>1213</v>
      </c>
      <c r="C162" s="31" t="s">
        <v>1214</v>
      </c>
      <c r="D162" s="31" t="s">
        <v>1216</v>
      </c>
      <c r="E162" s="31" t="s">
        <v>577</v>
      </c>
      <c r="F162" s="93">
        <v>1194883</v>
      </c>
      <c r="G162" s="32">
        <v>46.65</v>
      </c>
      <c r="H162" s="32" t="s">
        <v>896</v>
      </c>
    </row>
    <row r="163" spans="1:8" ht="15" customHeight="1">
      <c r="A163" s="92">
        <v>45155</v>
      </c>
      <c r="B163" s="32" t="s">
        <v>1213</v>
      </c>
      <c r="C163" s="31" t="s">
        <v>1214</v>
      </c>
      <c r="D163" s="31" t="s">
        <v>1215</v>
      </c>
      <c r="E163" s="31" t="s">
        <v>577</v>
      </c>
      <c r="F163" s="93">
        <v>1566328</v>
      </c>
      <c r="G163" s="32">
        <v>46.69</v>
      </c>
      <c r="H163" s="32" t="s">
        <v>896</v>
      </c>
    </row>
    <row r="164" spans="1:8" ht="15" customHeight="1">
      <c r="A164" s="92">
        <v>45155</v>
      </c>
      <c r="B164" s="32" t="s">
        <v>1131</v>
      </c>
      <c r="C164" s="31" t="s">
        <v>1217</v>
      </c>
      <c r="D164" s="31" t="s">
        <v>578</v>
      </c>
      <c r="E164" s="31" t="s">
        <v>577</v>
      </c>
      <c r="F164" s="93">
        <v>1968886</v>
      </c>
      <c r="G164" s="32">
        <v>129.19</v>
      </c>
      <c r="H164" s="32" t="s">
        <v>896</v>
      </c>
    </row>
    <row r="165" spans="1:8" ht="15" customHeight="1">
      <c r="A165" s="92">
        <v>45155</v>
      </c>
      <c r="B165" s="32" t="s">
        <v>1131</v>
      </c>
      <c r="C165" s="31" t="s">
        <v>1217</v>
      </c>
      <c r="D165" s="31" t="s">
        <v>1134</v>
      </c>
      <c r="E165" s="31" t="s">
        <v>577</v>
      </c>
      <c r="F165" s="93">
        <v>2000000</v>
      </c>
      <c r="G165" s="32">
        <v>123</v>
      </c>
      <c r="H165" s="32" t="s">
        <v>896</v>
      </c>
    </row>
    <row r="166" spans="1:8" ht="15" customHeight="1">
      <c r="A166" s="92">
        <v>45155</v>
      </c>
      <c r="B166" s="32" t="s">
        <v>1131</v>
      </c>
      <c r="C166" s="31" t="s">
        <v>1217</v>
      </c>
      <c r="D166" s="31" t="s">
        <v>1270</v>
      </c>
      <c r="E166" s="31" t="s">
        <v>577</v>
      </c>
      <c r="F166" s="93">
        <v>2000000</v>
      </c>
      <c r="G166" s="32">
        <v>123</v>
      </c>
      <c r="H166" s="32" t="s">
        <v>896</v>
      </c>
    </row>
    <row r="167" spans="1:8" ht="15" customHeight="1">
      <c r="A167" s="92">
        <v>45155</v>
      </c>
      <c r="B167" s="32" t="s">
        <v>1218</v>
      </c>
      <c r="C167" s="31" t="s">
        <v>1219</v>
      </c>
      <c r="D167" s="31" t="s">
        <v>1220</v>
      </c>
      <c r="E167" s="31" t="s">
        <v>577</v>
      </c>
      <c r="F167" s="93">
        <v>695540</v>
      </c>
      <c r="G167" s="32">
        <v>11.43</v>
      </c>
      <c r="H167" s="32" t="s">
        <v>896</v>
      </c>
    </row>
    <row r="168" spans="1:8" ht="15" customHeight="1">
      <c r="A168" s="92">
        <v>45155</v>
      </c>
      <c r="B168" s="32" t="s">
        <v>1221</v>
      </c>
      <c r="C168" s="31" t="s">
        <v>1222</v>
      </c>
      <c r="D168" s="31" t="s">
        <v>578</v>
      </c>
      <c r="E168" s="31" t="s">
        <v>577</v>
      </c>
      <c r="F168" s="93">
        <v>77949</v>
      </c>
      <c r="G168" s="32">
        <v>633.47</v>
      </c>
      <c r="H168" s="32" t="s">
        <v>896</v>
      </c>
    </row>
    <row r="169" spans="1:8" ht="15" customHeight="1">
      <c r="A169" s="92">
        <v>45155</v>
      </c>
      <c r="B169" s="32" t="s">
        <v>1103</v>
      </c>
      <c r="C169" s="31" t="s">
        <v>1104</v>
      </c>
      <c r="D169" s="31" t="s">
        <v>578</v>
      </c>
      <c r="E169" s="31" t="s">
        <v>577</v>
      </c>
      <c r="F169" s="93">
        <v>154208</v>
      </c>
      <c r="G169" s="32">
        <v>430.45</v>
      </c>
      <c r="H169" s="32" t="s">
        <v>896</v>
      </c>
    </row>
    <row r="170" spans="1:8" ht="15" customHeight="1">
      <c r="A170" s="92">
        <v>45155</v>
      </c>
      <c r="B170" s="32" t="s">
        <v>849</v>
      </c>
      <c r="C170" s="31" t="s">
        <v>1052</v>
      </c>
      <c r="D170" s="31" t="s">
        <v>578</v>
      </c>
      <c r="E170" s="31" t="s">
        <v>577</v>
      </c>
      <c r="F170" s="93">
        <v>734490</v>
      </c>
      <c r="G170" s="32">
        <v>802.1</v>
      </c>
      <c r="H170" s="32" t="s">
        <v>896</v>
      </c>
    </row>
    <row r="171" spans="1:8" ht="15" customHeight="1">
      <c r="A171" s="92">
        <v>45155</v>
      </c>
      <c r="B171" s="32" t="s">
        <v>1105</v>
      </c>
      <c r="C171" s="31" t="s">
        <v>1106</v>
      </c>
      <c r="D171" s="31" t="s">
        <v>578</v>
      </c>
      <c r="E171" s="31" t="s">
        <v>577</v>
      </c>
      <c r="F171" s="93">
        <v>555348</v>
      </c>
      <c r="G171" s="32">
        <v>60.25</v>
      </c>
      <c r="H171" s="32" t="s">
        <v>896</v>
      </c>
    </row>
    <row r="172" spans="1:8" ht="15" customHeight="1">
      <c r="A172" s="92">
        <v>45155</v>
      </c>
      <c r="B172" s="32" t="s">
        <v>1226</v>
      </c>
      <c r="C172" s="31" t="s">
        <v>1227</v>
      </c>
      <c r="D172" s="31" t="s">
        <v>1271</v>
      </c>
      <c r="E172" s="31" t="s">
        <v>577</v>
      </c>
      <c r="F172" s="93">
        <v>247846</v>
      </c>
      <c r="G172" s="32">
        <v>217.91</v>
      </c>
      <c r="H172" s="32" t="s">
        <v>896</v>
      </c>
    </row>
    <row r="173" spans="1:8" ht="15" customHeight="1">
      <c r="A173" s="92">
        <v>45155</v>
      </c>
      <c r="B173" s="32" t="s">
        <v>1232</v>
      </c>
      <c r="C173" s="31" t="s">
        <v>1233</v>
      </c>
      <c r="D173" s="31" t="s">
        <v>1234</v>
      </c>
      <c r="E173" s="31" t="s">
        <v>577</v>
      </c>
      <c r="F173" s="93">
        <v>1012438</v>
      </c>
      <c r="G173" s="32">
        <v>7.98</v>
      </c>
      <c r="H173" s="32" t="s">
        <v>896</v>
      </c>
    </row>
    <row r="174" spans="1:8" ht="15" customHeight="1">
      <c r="A174" s="92">
        <v>45155</v>
      </c>
      <c r="B174" s="32" t="s">
        <v>1235</v>
      </c>
      <c r="C174" s="31" t="s">
        <v>1236</v>
      </c>
      <c r="D174" s="31" t="s">
        <v>578</v>
      </c>
      <c r="E174" s="31" t="s">
        <v>577</v>
      </c>
      <c r="F174" s="93">
        <v>1116690</v>
      </c>
      <c r="G174" s="32">
        <v>47.8</v>
      </c>
      <c r="H174" s="32" t="s">
        <v>896</v>
      </c>
    </row>
    <row r="175" spans="1:8" ht="15" customHeight="1">
      <c r="A175" s="92">
        <v>45155</v>
      </c>
      <c r="B175" s="32" t="s">
        <v>1237</v>
      </c>
      <c r="C175" s="31" t="s">
        <v>1238</v>
      </c>
      <c r="D175" s="31" t="s">
        <v>1272</v>
      </c>
      <c r="E175" s="31" t="s">
        <v>577</v>
      </c>
      <c r="F175" s="93">
        <v>145800</v>
      </c>
      <c r="G175" s="32">
        <v>26.45</v>
      </c>
      <c r="H175" s="32" t="s">
        <v>896</v>
      </c>
    </row>
    <row r="176" spans="1:8" ht="15" customHeight="1">
      <c r="A176" s="92">
        <v>45155</v>
      </c>
      <c r="B176" s="32" t="s">
        <v>1240</v>
      </c>
      <c r="C176" s="31" t="s">
        <v>1241</v>
      </c>
      <c r="D176" s="31" t="s">
        <v>1242</v>
      </c>
      <c r="E176" s="31" t="s">
        <v>577</v>
      </c>
      <c r="F176" s="93">
        <v>114000</v>
      </c>
      <c r="G176" s="32">
        <v>24.34</v>
      </c>
      <c r="H176" s="32" t="s">
        <v>896</v>
      </c>
    </row>
    <row r="177" spans="1:8" ht="15" customHeight="1">
      <c r="A177" s="92">
        <v>45155</v>
      </c>
      <c r="B177" s="32" t="s">
        <v>1027</v>
      </c>
      <c r="C177" s="31" t="s">
        <v>1028</v>
      </c>
      <c r="D177" s="31" t="s">
        <v>1053</v>
      </c>
      <c r="E177" s="31" t="s">
        <v>577</v>
      </c>
      <c r="F177" s="93">
        <v>1565443</v>
      </c>
      <c r="G177" s="32">
        <v>6.79</v>
      </c>
      <c r="H177" s="32" t="s">
        <v>896</v>
      </c>
    </row>
    <row r="178" spans="1:8" ht="15" customHeight="1">
      <c r="A178" s="92">
        <v>45155</v>
      </c>
      <c r="B178" s="32" t="s">
        <v>1108</v>
      </c>
      <c r="C178" s="31" t="s">
        <v>1109</v>
      </c>
      <c r="D178" s="31" t="s">
        <v>1176</v>
      </c>
      <c r="E178" s="31" t="s">
        <v>577</v>
      </c>
      <c r="F178" s="93">
        <v>2500000</v>
      </c>
      <c r="G178" s="32">
        <v>1.7</v>
      </c>
      <c r="H178" s="32" t="s">
        <v>896</v>
      </c>
    </row>
    <row r="179" spans="1:8" ht="15" customHeight="1">
      <c r="A179" s="92">
        <v>45155</v>
      </c>
      <c r="B179" s="32" t="s">
        <v>1108</v>
      </c>
      <c r="C179" s="31" t="s">
        <v>1109</v>
      </c>
      <c r="D179" s="31" t="s">
        <v>1110</v>
      </c>
      <c r="E179" s="31" t="s">
        <v>577</v>
      </c>
      <c r="F179" s="93">
        <v>2594040</v>
      </c>
      <c r="G179" s="32">
        <v>1.7</v>
      </c>
      <c r="H179" s="32" t="s">
        <v>896</v>
      </c>
    </row>
    <row r="180" spans="1:8" ht="15" customHeight="1">
      <c r="A180" s="92">
        <v>45155</v>
      </c>
      <c r="B180" s="32" t="s">
        <v>1243</v>
      </c>
      <c r="C180" s="31" t="s">
        <v>1244</v>
      </c>
      <c r="D180" s="31" t="s">
        <v>578</v>
      </c>
      <c r="E180" s="31" t="s">
        <v>577</v>
      </c>
      <c r="F180" s="93">
        <v>211879</v>
      </c>
      <c r="G180" s="32">
        <v>1014.52</v>
      </c>
      <c r="H180" s="32" t="s">
        <v>896</v>
      </c>
    </row>
    <row r="181" spans="1:8" ht="15" customHeight="1">
      <c r="A181" s="92">
        <v>45155</v>
      </c>
      <c r="B181" s="32" t="s">
        <v>1245</v>
      </c>
      <c r="C181" s="31" t="s">
        <v>1246</v>
      </c>
      <c r="D181" s="31" t="s">
        <v>578</v>
      </c>
      <c r="E181" s="31" t="s">
        <v>577</v>
      </c>
      <c r="F181" s="93">
        <v>210911</v>
      </c>
      <c r="G181" s="32">
        <v>369.77</v>
      </c>
      <c r="H181" s="32" t="s">
        <v>896</v>
      </c>
    </row>
    <row r="182" spans="1:8" ht="15" customHeight="1">
      <c r="A182" s="92">
        <v>45155</v>
      </c>
      <c r="B182" s="32" t="s">
        <v>1247</v>
      </c>
      <c r="C182" s="31" t="s">
        <v>1248</v>
      </c>
      <c r="D182" s="31" t="s">
        <v>1273</v>
      </c>
      <c r="E182" s="31" t="s">
        <v>577</v>
      </c>
      <c r="F182" s="93">
        <v>127000</v>
      </c>
      <c r="G182" s="32">
        <v>154.19999999999999</v>
      </c>
      <c r="H182" s="32" t="s">
        <v>896</v>
      </c>
    </row>
    <row r="183" spans="1:8" ht="15" customHeight="1">
      <c r="A183" s="92">
        <v>45155</v>
      </c>
      <c r="B183" s="32" t="s">
        <v>1247</v>
      </c>
      <c r="C183" s="31" t="s">
        <v>1248</v>
      </c>
      <c r="D183" s="31" t="s">
        <v>1249</v>
      </c>
      <c r="E183" s="31" t="s">
        <v>577</v>
      </c>
      <c r="F183" s="93">
        <v>202000</v>
      </c>
      <c r="G183" s="32">
        <v>168.89</v>
      </c>
      <c r="H183" s="32" t="s">
        <v>896</v>
      </c>
    </row>
    <row r="184" spans="1:8" ht="15" customHeight="1">
      <c r="A184" s="92">
        <v>45155</v>
      </c>
      <c r="B184" s="32" t="s">
        <v>1274</v>
      </c>
      <c r="C184" s="31" t="s">
        <v>1275</v>
      </c>
      <c r="D184" s="31" t="s">
        <v>1276</v>
      </c>
      <c r="E184" s="31" t="s">
        <v>577</v>
      </c>
      <c r="F184" s="93">
        <v>1700000</v>
      </c>
      <c r="G184" s="32">
        <v>27.33</v>
      </c>
      <c r="H184" s="32" t="s">
        <v>896</v>
      </c>
    </row>
    <row r="185" spans="1:8" ht="15" customHeight="1">
      <c r="A185" s="92">
        <v>45155</v>
      </c>
      <c r="B185" s="32" t="s">
        <v>1252</v>
      </c>
      <c r="C185" s="31" t="s">
        <v>1253</v>
      </c>
      <c r="D185" s="31" t="s">
        <v>578</v>
      </c>
      <c r="E185" s="31" t="s">
        <v>577</v>
      </c>
      <c r="F185" s="93">
        <v>98183</v>
      </c>
      <c r="G185" s="32">
        <v>392.55</v>
      </c>
      <c r="H185" s="32" t="s">
        <v>896</v>
      </c>
    </row>
    <row r="186" spans="1:8" ht="15" customHeight="1">
      <c r="A186" s="92">
        <v>45155</v>
      </c>
      <c r="B186" s="32" t="s">
        <v>1181</v>
      </c>
      <c r="C186" s="31" t="s">
        <v>1277</v>
      </c>
      <c r="D186" s="31" t="s">
        <v>1278</v>
      </c>
      <c r="E186" s="31" t="s">
        <v>577</v>
      </c>
      <c r="F186" s="93">
        <v>337000</v>
      </c>
      <c r="G186" s="32">
        <v>19.5</v>
      </c>
      <c r="H186" s="32" t="s">
        <v>896</v>
      </c>
    </row>
    <row r="187" spans="1:8" ht="15" customHeight="1">
      <c r="A187" s="92">
        <v>45155</v>
      </c>
      <c r="B187" s="32" t="s">
        <v>1181</v>
      </c>
      <c r="C187" s="31" t="s">
        <v>1277</v>
      </c>
      <c r="D187" s="31" t="s">
        <v>1279</v>
      </c>
      <c r="E187" s="31" t="s">
        <v>577</v>
      </c>
      <c r="F187" s="93">
        <v>250000</v>
      </c>
      <c r="G187" s="32">
        <v>19.37</v>
      </c>
      <c r="H187" s="32" t="s">
        <v>896</v>
      </c>
    </row>
    <row r="188" spans="1:8" ht="15" customHeight="1">
      <c r="A188" s="92">
        <v>45155</v>
      </c>
      <c r="B188" s="32" t="s">
        <v>1259</v>
      </c>
      <c r="C188" s="31" t="s">
        <v>1260</v>
      </c>
      <c r="D188" s="31" t="s">
        <v>578</v>
      </c>
      <c r="E188" s="31" t="s">
        <v>577</v>
      </c>
      <c r="F188" s="93">
        <v>403426</v>
      </c>
      <c r="G188" s="32">
        <v>106.73</v>
      </c>
      <c r="H188" s="32" t="s">
        <v>896</v>
      </c>
    </row>
    <row r="189" spans="1:8" ht="15" customHeight="1">
      <c r="A189" s="92">
        <v>45155</v>
      </c>
      <c r="B189" s="32" t="s">
        <v>1054</v>
      </c>
      <c r="C189" s="31" t="s">
        <v>1055</v>
      </c>
      <c r="D189" s="31" t="s">
        <v>1212</v>
      </c>
      <c r="E189" s="31" t="s">
        <v>577</v>
      </c>
      <c r="F189" s="93">
        <v>160000</v>
      </c>
      <c r="G189" s="32">
        <v>86.13</v>
      </c>
      <c r="H189" s="32" t="s">
        <v>896</v>
      </c>
    </row>
    <row r="190" spans="1:8" ht="15" customHeight="1">
      <c r="A190" s="92">
        <v>45155</v>
      </c>
      <c r="B190" s="32" t="s">
        <v>1056</v>
      </c>
      <c r="C190" s="31" t="s">
        <v>1057</v>
      </c>
      <c r="D190" s="31" t="s">
        <v>1058</v>
      </c>
      <c r="E190" s="31" t="s">
        <v>577</v>
      </c>
      <c r="F190" s="93">
        <v>505939</v>
      </c>
      <c r="G190" s="32">
        <v>100.2</v>
      </c>
      <c r="H190" s="32" t="s">
        <v>896</v>
      </c>
    </row>
    <row r="191" spans="1:8" ht="15" customHeight="1">
      <c r="A191" s="92">
        <v>45155</v>
      </c>
      <c r="B191" s="32" t="s">
        <v>1261</v>
      </c>
      <c r="C191" s="31" t="s">
        <v>1262</v>
      </c>
      <c r="D191" s="31" t="s">
        <v>1263</v>
      </c>
      <c r="E191" s="31" t="s">
        <v>577</v>
      </c>
      <c r="F191" s="93">
        <v>87167</v>
      </c>
      <c r="G191" s="32">
        <v>80.95</v>
      </c>
      <c r="H191" s="32" t="s">
        <v>896</v>
      </c>
    </row>
    <row r="192" spans="1:8" ht="15" customHeight="1">
      <c r="A192" s="92">
        <v>45155</v>
      </c>
      <c r="B192" s="32" t="s">
        <v>1059</v>
      </c>
      <c r="C192" s="31" t="s">
        <v>1060</v>
      </c>
      <c r="D192" s="31" t="s">
        <v>1053</v>
      </c>
      <c r="E192" s="31" t="s">
        <v>577</v>
      </c>
      <c r="F192" s="93">
        <v>12681000</v>
      </c>
      <c r="G192" s="32">
        <v>3.83</v>
      </c>
      <c r="H192" s="32" t="s">
        <v>896</v>
      </c>
    </row>
    <row r="193" spans="1:8" ht="15" customHeight="1">
      <c r="A193" s="92">
        <v>45155</v>
      </c>
      <c r="B193" s="32" t="s">
        <v>1059</v>
      </c>
      <c r="C193" s="31" t="s">
        <v>1060</v>
      </c>
      <c r="D193" s="31" t="s">
        <v>1061</v>
      </c>
      <c r="E193" s="31" t="s">
        <v>577</v>
      </c>
      <c r="F193" s="93">
        <v>7365854</v>
      </c>
      <c r="G193" s="32">
        <v>3.89</v>
      </c>
      <c r="H193" s="32" t="s">
        <v>896</v>
      </c>
    </row>
    <row r="194" spans="1:8" ht="15" customHeight="1">
      <c r="A194" s="92">
        <v>45155</v>
      </c>
      <c r="B194" s="32" t="s">
        <v>1264</v>
      </c>
      <c r="C194" s="31" t="s">
        <v>1265</v>
      </c>
      <c r="D194" s="31" t="s">
        <v>1267</v>
      </c>
      <c r="E194" s="31" t="s">
        <v>577</v>
      </c>
      <c r="F194" s="93">
        <v>50000</v>
      </c>
      <c r="G194" s="32">
        <v>199.59</v>
      </c>
      <c r="H194" s="32" t="s">
        <v>896</v>
      </c>
    </row>
    <row r="195" spans="1:8" ht="15" customHeight="1">
      <c r="A195" s="92">
        <v>45155</v>
      </c>
      <c r="B195" s="32" t="s">
        <v>1264</v>
      </c>
      <c r="C195" s="31" t="s">
        <v>1265</v>
      </c>
      <c r="D195" s="31" t="s">
        <v>1280</v>
      </c>
      <c r="E195" s="31" t="s">
        <v>577</v>
      </c>
      <c r="F195" s="93">
        <v>120000</v>
      </c>
      <c r="G195" s="32">
        <v>195.23</v>
      </c>
      <c r="H195" s="32" t="s">
        <v>896</v>
      </c>
    </row>
    <row r="196" spans="1:8" ht="15" customHeight="1">
      <c r="A196" s="92">
        <v>45155</v>
      </c>
      <c r="B196" s="32" t="s">
        <v>1268</v>
      </c>
      <c r="C196" s="31" t="s">
        <v>1269</v>
      </c>
      <c r="D196" s="31" t="s">
        <v>1281</v>
      </c>
      <c r="E196" s="31" t="s">
        <v>577</v>
      </c>
      <c r="F196" s="93">
        <v>106400</v>
      </c>
      <c r="G196" s="32">
        <v>184.64</v>
      </c>
      <c r="H196" s="32" t="s">
        <v>896</v>
      </c>
    </row>
    <row r="197" spans="1:8" ht="15" customHeight="1">
      <c r="A197" s="92">
        <v>45155</v>
      </c>
      <c r="B197" s="32" t="s">
        <v>1268</v>
      </c>
      <c r="C197" s="31" t="s">
        <v>1269</v>
      </c>
      <c r="D197" s="31" t="s">
        <v>1282</v>
      </c>
      <c r="E197" s="31" t="s">
        <v>577</v>
      </c>
      <c r="F197" s="93">
        <v>147200</v>
      </c>
      <c r="G197" s="32">
        <v>185</v>
      </c>
      <c r="H197" s="32" t="s">
        <v>896</v>
      </c>
    </row>
    <row r="198" spans="1:8" ht="15" customHeight="1">
      <c r="A198" s="92"/>
      <c r="B198" s="32"/>
      <c r="C198" s="31"/>
      <c r="D198" s="31"/>
      <c r="E198" s="31"/>
      <c r="F198" s="93"/>
      <c r="G198" s="32"/>
      <c r="H198" s="95"/>
    </row>
    <row r="199" spans="1:8" ht="15" customHeight="1">
      <c r="A199" s="92"/>
      <c r="B199" s="32"/>
      <c r="C199" s="31"/>
      <c r="D199" s="31"/>
      <c r="E199" s="31"/>
      <c r="F199" s="93"/>
      <c r="G199" s="32"/>
      <c r="H199" s="95"/>
    </row>
    <row r="200" spans="1:8" ht="15" customHeight="1">
      <c r="A200" s="92"/>
      <c r="B200" s="32"/>
      <c r="C200" s="31"/>
      <c r="D200" s="31"/>
      <c r="E200" s="31"/>
      <c r="F200" s="93"/>
      <c r="G200" s="32"/>
      <c r="H200" s="95"/>
    </row>
    <row r="201" spans="1:8" ht="15" customHeight="1">
      <c r="A201" s="92"/>
      <c r="B201" s="32"/>
      <c r="C201" s="31"/>
      <c r="D201" s="31"/>
      <c r="E201" s="31"/>
      <c r="F201" s="93"/>
      <c r="G201" s="32"/>
      <c r="H201" s="95"/>
    </row>
    <row r="202" spans="1:8" ht="15" customHeight="1">
      <c r="A202" s="92"/>
      <c r="B202" s="32"/>
      <c r="C202" s="31"/>
      <c r="D202" s="31"/>
      <c r="E202" s="31"/>
      <c r="F202" s="93"/>
      <c r="G202" s="32"/>
      <c r="H202" s="95"/>
    </row>
    <row r="203" spans="1:8" ht="15" customHeight="1">
      <c r="A203" s="92"/>
      <c r="B203" s="32"/>
      <c r="C203" s="31"/>
      <c r="D203" s="31"/>
      <c r="E203" s="31"/>
      <c r="F203" s="93"/>
      <c r="G203" s="32"/>
      <c r="H203" s="95"/>
    </row>
    <row r="204" spans="1:8" ht="15" customHeight="1">
      <c r="A204" s="92"/>
      <c r="B204" s="32"/>
      <c r="C204" s="31"/>
      <c r="D204" s="31"/>
      <c r="E204" s="31"/>
      <c r="F204" s="93"/>
      <c r="G204" s="32"/>
      <c r="H204" s="95"/>
    </row>
    <row r="205" spans="1:8" ht="15" customHeight="1">
      <c r="A205" s="92"/>
      <c r="B205" s="32"/>
      <c r="C205" s="31"/>
      <c r="D205" s="31"/>
      <c r="E205" s="31"/>
      <c r="F205" s="93"/>
      <c r="G205" s="32"/>
      <c r="H205" s="95"/>
    </row>
    <row r="206" spans="1:8" ht="15" customHeight="1">
      <c r="A206" s="92"/>
      <c r="B206" s="32"/>
      <c r="C206" s="31"/>
      <c r="D206" s="31"/>
      <c r="E206" s="31"/>
      <c r="F206" s="93"/>
      <c r="G206" s="32"/>
      <c r="H206" s="95"/>
    </row>
    <row r="207" spans="1:8" ht="15" customHeight="1">
      <c r="A207" s="92"/>
      <c r="B207" s="32"/>
      <c r="C207" s="31"/>
      <c r="D207" s="31"/>
      <c r="E207" s="31"/>
      <c r="F207" s="93"/>
      <c r="G207" s="32"/>
      <c r="H207" s="95"/>
    </row>
    <row r="208" spans="1:8" ht="15" customHeight="1">
      <c r="A208" s="92"/>
      <c r="B208" s="32"/>
      <c r="C208" s="31"/>
      <c r="D208" s="31"/>
      <c r="E208" s="31"/>
      <c r="F208" s="93"/>
      <c r="G208" s="32"/>
      <c r="H208" s="95"/>
    </row>
    <row r="209" spans="1:8" ht="15" customHeight="1">
      <c r="A209" s="92"/>
      <c r="B209" s="32"/>
      <c r="C209" s="31"/>
      <c r="D209" s="31"/>
      <c r="E209" s="31"/>
      <c r="F209" s="93"/>
      <c r="G209" s="32"/>
      <c r="H209" s="95"/>
    </row>
    <row r="210" spans="1:8" ht="15" customHeight="1">
      <c r="A210" s="92"/>
      <c r="B210" s="32"/>
      <c r="C210" s="31"/>
      <c r="D210" s="31"/>
      <c r="E210" s="31"/>
      <c r="F210" s="93"/>
      <c r="G210" s="32"/>
      <c r="H210" s="95"/>
    </row>
    <row r="211" spans="1:8" ht="15" customHeight="1">
      <c r="A211" s="92"/>
      <c r="B211" s="32"/>
      <c r="C211" s="31"/>
      <c r="D211" s="31"/>
      <c r="E211" s="31"/>
      <c r="F211" s="93"/>
      <c r="G211" s="32"/>
      <c r="H211" s="95"/>
    </row>
    <row r="212" spans="1:8" ht="15" customHeight="1">
      <c r="A212" s="92"/>
      <c r="B212" s="32"/>
      <c r="C212" s="31"/>
      <c r="D212" s="31"/>
      <c r="E212" s="31"/>
      <c r="F212" s="93"/>
      <c r="G212" s="32"/>
      <c r="H212" s="95"/>
    </row>
    <row r="213" spans="1:8" ht="15" customHeight="1">
      <c r="A213" s="92"/>
      <c r="B213" s="32"/>
      <c r="C213" s="31"/>
      <c r="D213" s="31"/>
      <c r="E213" s="31"/>
      <c r="F213" s="93"/>
      <c r="G213" s="32"/>
      <c r="H213" s="95"/>
    </row>
    <row r="214" spans="1:8" ht="15" customHeight="1">
      <c r="A214" s="92"/>
      <c r="B214" s="32"/>
      <c r="C214" s="31"/>
      <c r="D214" s="31"/>
      <c r="E214" s="31"/>
      <c r="F214" s="93"/>
      <c r="G214" s="32"/>
      <c r="H214" s="95"/>
    </row>
    <row r="215" spans="1:8" ht="15" customHeight="1">
      <c r="A215" s="92"/>
      <c r="B215" s="32"/>
      <c r="C215" s="31"/>
      <c r="D215" s="31"/>
      <c r="E215" s="31"/>
      <c r="F215" s="93"/>
      <c r="G215" s="32"/>
      <c r="H215" s="95"/>
    </row>
    <row r="216" spans="1:8" ht="15" customHeight="1">
      <c r="A216" s="92"/>
      <c r="B216" s="32"/>
      <c r="C216" s="31"/>
      <c r="D216" s="31"/>
      <c r="E216" s="31"/>
      <c r="F216" s="93"/>
      <c r="G216" s="32"/>
      <c r="H216" s="95"/>
    </row>
    <row r="217" spans="1:8" ht="15" customHeight="1">
      <c r="A217" s="92"/>
      <c r="B217" s="32"/>
      <c r="C217" s="31"/>
      <c r="D217" s="31"/>
      <c r="E217" s="31"/>
      <c r="F217" s="93"/>
      <c r="G217" s="32"/>
      <c r="H217" s="95"/>
    </row>
    <row r="218" spans="1:8" ht="15" customHeight="1">
      <c r="A218" s="92"/>
      <c r="B218" s="32"/>
      <c r="C218" s="31"/>
      <c r="D218" s="31"/>
      <c r="E218" s="31"/>
      <c r="F218" s="93"/>
      <c r="G218" s="32"/>
      <c r="H218" s="95"/>
    </row>
    <row r="219" spans="1:8" ht="15" customHeight="1">
      <c r="A219" s="92"/>
      <c r="B219" s="32"/>
      <c r="C219" s="31"/>
      <c r="D219" s="31"/>
      <c r="E219" s="31"/>
      <c r="F219" s="93"/>
      <c r="G219" s="32"/>
      <c r="H219" s="95"/>
    </row>
    <row r="220" spans="1:8" ht="15" customHeight="1">
      <c r="A220" s="92"/>
      <c r="B220" s="32"/>
      <c r="C220" s="31"/>
      <c r="D220" s="31"/>
      <c r="E220" s="31"/>
      <c r="F220" s="93"/>
      <c r="G220" s="32"/>
      <c r="H220" s="95"/>
    </row>
    <row r="221" spans="1:8" ht="15" customHeight="1">
      <c r="A221" s="92"/>
      <c r="B221" s="32"/>
      <c r="C221" s="31"/>
      <c r="D221" s="31"/>
      <c r="E221" s="31"/>
      <c r="F221" s="93"/>
      <c r="G221" s="32"/>
      <c r="H221" s="95"/>
    </row>
    <row r="222" spans="1:8" ht="15" customHeight="1">
      <c r="A222" s="92"/>
      <c r="B222" s="32"/>
      <c r="C222" s="31"/>
      <c r="D222" s="31"/>
      <c r="E222" s="31"/>
      <c r="F222" s="93"/>
      <c r="G222" s="32"/>
      <c r="H222" s="95"/>
    </row>
    <row r="223" spans="1:8" ht="15" customHeight="1">
      <c r="A223" s="92"/>
      <c r="B223" s="32"/>
      <c r="C223" s="31"/>
      <c r="D223" s="31"/>
      <c r="E223" s="31"/>
      <c r="F223" s="93"/>
      <c r="G223" s="32"/>
      <c r="H223" s="95"/>
    </row>
    <row r="224" spans="1:8" ht="15" customHeight="1">
      <c r="A224" s="92"/>
      <c r="B224" s="32"/>
      <c r="C224" s="31"/>
      <c r="D224" s="31"/>
      <c r="E224" s="31"/>
      <c r="F224" s="93"/>
      <c r="G224" s="32"/>
      <c r="H224" s="95"/>
    </row>
    <row r="225" spans="1:8" ht="15" customHeight="1">
      <c r="A225" s="92"/>
      <c r="B225" s="32"/>
      <c r="C225" s="31"/>
      <c r="D225" s="31"/>
      <c r="E225" s="31"/>
      <c r="F225" s="93"/>
      <c r="G225" s="32"/>
      <c r="H225" s="95"/>
    </row>
    <row r="226" spans="1:8" ht="15" customHeight="1">
      <c r="A226" s="92"/>
      <c r="B226" s="32"/>
      <c r="C226" s="31"/>
      <c r="D226" s="31"/>
      <c r="E226" s="31"/>
      <c r="F226" s="93"/>
      <c r="G226" s="32"/>
      <c r="H226" s="95"/>
    </row>
    <row r="227" spans="1:8" ht="15" customHeight="1">
      <c r="A227" s="92"/>
      <c r="B227" s="32"/>
      <c r="C227" s="31"/>
      <c r="D227" s="31"/>
      <c r="E227" s="31"/>
      <c r="F227" s="93"/>
      <c r="G227" s="32"/>
      <c r="H227" s="95"/>
    </row>
    <row r="228" spans="1:8" ht="15" customHeight="1">
      <c r="A228" s="92"/>
      <c r="B228" s="32"/>
      <c r="C228" s="31"/>
      <c r="D228" s="31"/>
      <c r="E228" s="31"/>
      <c r="F228" s="93"/>
      <c r="G228" s="32"/>
      <c r="H228" s="95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1"/>
  <sheetViews>
    <sheetView zoomScale="90" zoomScaleNormal="90" workbookViewId="0">
      <selection activeCell="F1" sqref="F1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935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45156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81">
        <v>1</v>
      </c>
      <c r="B10" s="282">
        <v>45092</v>
      </c>
      <c r="C10" s="283"/>
      <c r="D10" s="284" t="s">
        <v>62</v>
      </c>
      <c r="E10" s="285" t="s">
        <v>593</v>
      </c>
      <c r="F10" s="242">
        <v>6800</v>
      </c>
      <c r="G10" s="245">
        <v>6400</v>
      </c>
      <c r="H10" s="245">
        <v>7150</v>
      </c>
      <c r="I10" s="286" t="s">
        <v>854</v>
      </c>
      <c r="J10" s="114" t="s">
        <v>923</v>
      </c>
      <c r="K10" s="114">
        <f>H10-F10</f>
        <v>350</v>
      </c>
      <c r="L10" s="115">
        <f>(F10*-0.3)/100</f>
        <v>-20.399999999999999</v>
      </c>
      <c r="M10" s="116">
        <f>(K10+L10)/F10</f>
        <v>4.8470588235294119E-2</v>
      </c>
      <c r="N10" s="261" t="s">
        <v>596</v>
      </c>
      <c r="O10" s="263">
        <v>45139</v>
      </c>
      <c r="P10" s="262" t="s">
        <v>312</v>
      </c>
      <c r="Q10" s="41"/>
      <c r="R10" s="41" t="s">
        <v>595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81">
        <v>2</v>
      </c>
      <c r="B11" s="282">
        <v>45111</v>
      </c>
      <c r="C11" s="283"/>
      <c r="D11" s="284" t="s">
        <v>82</v>
      </c>
      <c r="E11" s="340" t="s">
        <v>1063</v>
      </c>
      <c r="F11" s="242">
        <v>253.5</v>
      </c>
      <c r="G11" s="245">
        <v>234</v>
      </c>
      <c r="H11" s="245">
        <v>272</v>
      </c>
      <c r="I11" s="286" t="s">
        <v>877</v>
      </c>
      <c r="J11" s="114" t="s">
        <v>1039</v>
      </c>
      <c r="K11" s="114">
        <f>H11-F11</f>
        <v>18.5</v>
      </c>
      <c r="L11" s="115">
        <f>(F11*-0.3)/100</f>
        <v>-0.76049999999999995</v>
      </c>
      <c r="M11" s="116">
        <f>(K11+L11)/F11</f>
        <v>6.9978303747534512E-2</v>
      </c>
      <c r="N11" s="261" t="s">
        <v>596</v>
      </c>
      <c r="O11" s="263">
        <v>45146</v>
      </c>
      <c r="P11" s="262" t="s">
        <v>312</v>
      </c>
      <c r="Q11" s="41"/>
      <c r="R11" s="41" t="s">
        <v>595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81">
        <v>3</v>
      </c>
      <c r="B12" s="282">
        <v>45112</v>
      </c>
      <c r="C12" s="283"/>
      <c r="D12" s="284" t="s">
        <v>388</v>
      </c>
      <c r="E12" s="285" t="s">
        <v>593</v>
      </c>
      <c r="F12" s="242">
        <v>1465</v>
      </c>
      <c r="G12" s="245">
        <v>1395</v>
      </c>
      <c r="H12" s="245">
        <v>1545</v>
      </c>
      <c r="I12" s="286" t="s">
        <v>879</v>
      </c>
      <c r="J12" s="114" t="s">
        <v>1013</v>
      </c>
      <c r="K12" s="114">
        <f>H12-F12</f>
        <v>80</v>
      </c>
      <c r="L12" s="115">
        <f>(F12*-0.3)/100</f>
        <v>-4.3949999999999996</v>
      </c>
      <c r="M12" s="116">
        <f>(K12+L12)/F12</f>
        <v>5.1607508532423213E-2</v>
      </c>
      <c r="N12" s="261" t="s">
        <v>596</v>
      </c>
      <c r="O12" s="263">
        <v>45149</v>
      </c>
      <c r="P12" s="262" t="s">
        <v>312</v>
      </c>
      <c r="Q12" s="41"/>
      <c r="R12" s="41" t="s">
        <v>608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264">
        <v>4</v>
      </c>
      <c r="B13" s="248">
        <v>45119</v>
      </c>
      <c r="C13" s="265"/>
      <c r="D13" s="266" t="s">
        <v>129</v>
      </c>
      <c r="E13" s="267" t="s">
        <v>593</v>
      </c>
      <c r="F13" s="247" t="s">
        <v>883</v>
      </c>
      <c r="G13" s="249">
        <v>1540</v>
      </c>
      <c r="H13" s="247"/>
      <c r="I13" s="247" t="s">
        <v>882</v>
      </c>
      <c r="J13" s="249" t="s">
        <v>594</v>
      </c>
      <c r="K13" s="249"/>
      <c r="L13" s="260"/>
      <c r="M13" s="268"/>
      <c r="N13" s="249"/>
      <c r="O13" s="269"/>
      <c r="P13" s="117">
        <f>VLOOKUP(D13,'MidCap Intra'!B63:C562,2,0)</f>
        <v>1597.3</v>
      </c>
      <c r="Q13" s="41"/>
      <c r="R13" s="41" t="s">
        <v>595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81">
        <v>5</v>
      </c>
      <c r="B14" s="282">
        <v>45120</v>
      </c>
      <c r="C14" s="283"/>
      <c r="D14" s="284" t="s">
        <v>431</v>
      </c>
      <c r="E14" s="340" t="s">
        <v>1063</v>
      </c>
      <c r="F14" s="242">
        <v>106.4</v>
      </c>
      <c r="G14" s="245">
        <v>102</v>
      </c>
      <c r="H14" s="245">
        <v>113.5</v>
      </c>
      <c r="I14" s="286" t="s">
        <v>885</v>
      </c>
      <c r="J14" s="114" t="s">
        <v>1064</v>
      </c>
      <c r="K14" s="114">
        <f>H14-F14</f>
        <v>7.0999999999999943</v>
      </c>
      <c r="L14" s="115">
        <f>(F14*-0.3)/100</f>
        <v>-0.31920000000000004</v>
      </c>
      <c r="M14" s="116">
        <f>(K14+L14)/F14</f>
        <v>6.3729323308270622E-2</v>
      </c>
      <c r="N14" s="261" t="s">
        <v>596</v>
      </c>
      <c r="O14" s="263">
        <v>45152</v>
      </c>
      <c r="P14" s="262" t="s">
        <v>312</v>
      </c>
      <c r="Q14" s="41"/>
      <c r="R14" s="41" t="s">
        <v>595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4">
        <v>6</v>
      </c>
      <c r="B15" s="248">
        <v>45125</v>
      </c>
      <c r="C15" s="265"/>
      <c r="D15" s="271" t="s">
        <v>215</v>
      </c>
      <c r="E15" s="267" t="s">
        <v>593</v>
      </c>
      <c r="F15" s="247" t="s">
        <v>891</v>
      </c>
      <c r="G15" s="249">
        <v>548</v>
      </c>
      <c r="H15" s="247"/>
      <c r="I15" s="247" t="s">
        <v>892</v>
      </c>
      <c r="J15" s="249" t="s">
        <v>594</v>
      </c>
      <c r="K15" s="249"/>
      <c r="L15" s="260"/>
      <c r="M15" s="268"/>
      <c r="N15" s="249"/>
      <c r="O15" s="269"/>
      <c r="P15" s="117">
        <f>VLOOKUP(D15,'MidCap Intra'!B67:C566,2,0)</f>
        <v>572.15</v>
      </c>
      <c r="Q15" s="41"/>
      <c r="R15" s="41" t="s">
        <v>595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309">
        <v>7</v>
      </c>
      <c r="B16" s="292">
        <v>45125</v>
      </c>
      <c r="C16" s="310"/>
      <c r="D16" s="311" t="s">
        <v>500</v>
      </c>
      <c r="E16" s="312" t="s">
        <v>593</v>
      </c>
      <c r="F16" s="291">
        <v>178</v>
      </c>
      <c r="G16" s="293">
        <v>168</v>
      </c>
      <c r="H16" s="291">
        <v>170</v>
      </c>
      <c r="I16" s="291" t="s">
        <v>893</v>
      </c>
      <c r="J16" s="313" t="s">
        <v>928</v>
      </c>
      <c r="K16" s="313">
        <f t="shared" ref="K16" si="0">H16-F16</f>
        <v>-8</v>
      </c>
      <c r="L16" s="314">
        <f>(F16*-0.3)/100</f>
        <v>-0.53400000000000003</v>
      </c>
      <c r="M16" s="315">
        <f t="shared" ref="M16" si="1">(K16+L16)/F16</f>
        <v>-4.7943820224719103E-2</v>
      </c>
      <c r="N16" s="316" t="s">
        <v>607</v>
      </c>
      <c r="O16" s="317">
        <v>45140</v>
      </c>
      <c r="P16" s="318"/>
      <c r="Q16" s="41"/>
      <c r="R16" s="41" t="s">
        <v>595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281">
        <v>8</v>
      </c>
      <c r="B17" s="282">
        <v>45133</v>
      </c>
      <c r="C17" s="283"/>
      <c r="D17" s="284" t="s">
        <v>429</v>
      </c>
      <c r="E17" s="285" t="s">
        <v>593</v>
      </c>
      <c r="F17" s="242">
        <v>326</v>
      </c>
      <c r="G17" s="245">
        <v>299</v>
      </c>
      <c r="H17" s="245">
        <v>345.5</v>
      </c>
      <c r="I17" s="286" t="s">
        <v>897</v>
      </c>
      <c r="J17" s="114" t="s">
        <v>925</v>
      </c>
      <c r="K17" s="114">
        <f t="shared" ref="K17" si="2">H17-F17</f>
        <v>19.5</v>
      </c>
      <c r="L17" s="115">
        <f>(F17*-0.3)/100</f>
        <v>-0.97799999999999998</v>
      </c>
      <c r="M17" s="116">
        <f t="shared" ref="M17" si="3">(K17+L17)/F17</f>
        <v>5.6815950920245391E-2</v>
      </c>
      <c r="N17" s="261" t="s">
        <v>596</v>
      </c>
      <c r="O17" s="263">
        <v>45140</v>
      </c>
      <c r="P17" s="262"/>
      <c r="Q17" s="41"/>
      <c r="R17" s="41" t="s">
        <v>595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4">
        <v>9</v>
      </c>
      <c r="B18" s="248">
        <v>45133</v>
      </c>
      <c r="C18" s="265"/>
      <c r="D18" s="271" t="s">
        <v>74</v>
      </c>
      <c r="E18" s="267" t="s">
        <v>593</v>
      </c>
      <c r="F18" s="247" t="s">
        <v>898</v>
      </c>
      <c r="G18" s="249">
        <v>185</v>
      </c>
      <c r="H18" s="247"/>
      <c r="I18" s="247" t="s">
        <v>899</v>
      </c>
      <c r="J18" s="249" t="s">
        <v>594</v>
      </c>
      <c r="K18" s="249"/>
      <c r="L18" s="260"/>
      <c r="M18" s="268"/>
      <c r="N18" s="249"/>
      <c r="O18" s="269"/>
      <c r="P18" s="117" t="e">
        <f>VLOOKUP(D18,'MidCap Intra'!B70:C569,2,0)</f>
        <v>#N/A</v>
      </c>
      <c r="Q18" s="41"/>
      <c r="R18" s="41" t="s">
        <v>595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250">
        <v>10</v>
      </c>
      <c r="B19" s="108">
        <v>45133</v>
      </c>
      <c r="C19" s="251"/>
      <c r="D19" s="272" t="s">
        <v>492</v>
      </c>
      <c r="E19" s="267" t="s">
        <v>593</v>
      </c>
      <c r="F19" s="107" t="s">
        <v>900</v>
      </c>
      <c r="G19" s="109">
        <v>118</v>
      </c>
      <c r="H19" s="107"/>
      <c r="I19" s="107" t="s">
        <v>901</v>
      </c>
      <c r="J19" s="109" t="s">
        <v>594</v>
      </c>
      <c r="K19" s="249"/>
      <c r="L19" s="260"/>
      <c r="M19" s="268"/>
      <c r="N19" s="249"/>
      <c r="O19" s="269"/>
      <c r="P19" s="117">
        <f>VLOOKUP(D19,'MidCap Intra'!B71:C570,2,0)</f>
        <v>124.85</v>
      </c>
      <c r="Q19" s="41"/>
      <c r="R19" s="41" t="s">
        <v>595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309">
        <v>11</v>
      </c>
      <c r="B20" s="292">
        <v>45134</v>
      </c>
      <c r="C20" s="310"/>
      <c r="D20" s="311" t="s">
        <v>151</v>
      </c>
      <c r="E20" s="312" t="s">
        <v>593</v>
      </c>
      <c r="F20" s="291">
        <v>173.5</v>
      </c>
      <c r="G20" s="293">
        <v>164</v>
      </c>
      <c r="H20" s="291">
        <v>164</v>
      </c>
      <c r="I20" s="291" t="s">
        <v>902</v>
      </c>
      <c r="J20" s="313" t="s">
        <v>1072</v>
      </c>
      <c r="K20" s="313">
        <f t="shared" ref="K20" si="4">H20-F20</f>
        <v>-9.5</v>
      </c>
      <c r="L20" s="314">
        <f>(F20*-0.3)/100</f>
        <v>-0.52049999999999996</v>
      </c>
      <c r="M20" s="315">
        <f t="shared" ref="M20" si="5">(K20+L20)/F20</f>
        <v>-5.7755043227665705E-2</v>
      </c>
      <c r="N20" s="316" t="s">
        <v>607</v>
      </c>
      <c r="O20" s="317">
        <v>45154</v>
      </c>
      <c r="P20" s="318"/>
      <c r="Q20" s="41"/>
      <c r="R20" s="41" t="s">
        <v>595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5" customHeight="1">
      <c r="A21" s="281">
        <v>12</v>
      </c>
      <c r="B21" s="282">
        <v>45135</v>
      </c>
      <c r="C21" s="283"/>
      <c r="D21" s="284" t="s">
        <v>460</v>
      </c>
      <c r="E21" s="285" t="s">
        <v>593</v>
      </c>
      <c r="F21" s="242">
        <v>2045</v>
      </c>
      <c r="G21" s="245">
        <v>1840</v>
      </c>
      <c r="H21" s="245">
        <v>2154</v>
      </c>
      <c r="I21" s="286" t="s">
        <v>881</v>
      </c>
      <c r="J21" s="114" t="s">
        <v>1066</v>
      </c>
      <c r="K21" s="114">
        <f t="shared" ref="K21" si="6">H21-F21</f>
        <v>109</v>
      </c>
      <c r="L21" s="115">
        <f>(F21*-0.3)/100</f>
        <v>-6.1349999999999998</v>
      </c>
      <c r="M21" s="116">
        <f t="shared" ref="M21" si="7">(K21+L21)/F21</f>
        <v>5.0300733496332517E-2</v>
      </c>
      <c r="N21" s="261" t="s">
        <v>596</v>
      </c>
      <c r="O21" s="263">
        <v>45152</v>
      </c>
      <c r="P21" s="262"/>
      <c r="R21" s="41" t="s">
        <v>595</v>
      </c>
    </row>
    <row r="22" spans="1:38" ht="15" customHeight="1">
      <c r="A22" s="309">
        <v>13</v>
      </c>
      <c r="B22" s="292">
        <v>45139</v>
      </c>
      <c r="C22" s="310"/>
      <c r="D22" s="311" t="s">
        <v>302</v>
      </c>
      <c r="E22" s="312" t="s">
        <v>593</v>
      </c>
      <c r="F22" s="291">
        <v>3035</v>
      </c>
      <c r="G22" s="293">
        <v>2880</v>
      </c>
      <c r="H22" s="291">
        <v>2865</v>
      </c>
      <c r="I22" s="291" t="s">
        <v>917</v>
      </c>
      <c r="J22" s="313" t="s">
        <v>1024</v>
      </c>
      <c r="K22" s="313">
        <f t="shared" ref="K22" si="8">H22-F22</f>
        <v>-170</v>
      </c>
      <c r="L22" s="314">
        <f>(F22*-0.3)/100</f>
        <v>-9.1050000000000004</v>
      </c>
      <c r="M22" s="315">
        <f t="shared" ref="M22" si="9">(K22+L22)/F22</f>
        <v>-5.9013179571663917E-2</v>
      </c>
      <c r="N22" s="316" t="s">
        <v>607</v>
      </c>
      <c r="O22" s="317">
        <v>45149</v>
      </c>
      <c r="P22" s="318"/>
    </row>
    <row r="23" spans="1:38" ht="15" customHeight="1">
      <c r="A23" s="264">
        <v>14</v>
      </c>
      <c r="B23" s="248">
        <v>45142</v>
      </c>
      <c r="C23" s="265"/>
      <c r="D23" s="266" t="s">
        <v>557</v>
      </c>
      <c r="E23" s="267" t="s">
        <v>593</v>
      </c>
      <c r="F23" s="247" t="s">
        <v>963</v>
      </c>
      <c r="G23" s="249">
        <v>1745</v>
      </c>
      <c r="H23" s="247"/>
      <c r="I23" s="247" t="s">
        <v>964</v>
      </c>
      <c r="J23" s="249" t="s">
        <v>594</v>
      </c>
      <c r="K23" s="249"/>
      <c r="L23" s="260"/>
      <c r="M23" s="268"/>
      <c r="N23" s="249"/>
      <c r="O23" s="269"/>
      <c r="P23" s="117">
        <f>VLOOKUP(D23,'MidCap Intra'!B75:C574,2,0)</f>
        <v>1813.75</v>
      </c>
    </row>
    <row r="24" spans="1:38" ht="15" customHeight="1">
      <c r="A24" s="264">
        <v>15</v>
      </c>
      <c r="B24" s="248">
        <v>45145</v>
      </c>
      <c r="C24" s="265"/>
      <c r="D24" s="266" t="s">
        <v>536</v>
      </c>
      <c r="E24" s="267" t="s">
        <v>593</v>
      </c>
      <c r="F24" s="247" t="s">
        <v>967</v>
      </c>
      <c r="G24" s="249">
        <v>365</v>
      </c>
      <c r="H24" s="247"/>
      <c r="I24" s="247" t="s">
        <v>968</v>
      </c>
      <c r="J24" s="249" t="s">
        <v>594</v>
      </c>
      <c r="K24" s="249"/>
      <c r="L24" s="260"/>
      <c r="M24" s="268"/>
      <c r="N24" s="249"/>
      <c r="O24" s="269"/>
      <c r="P24" s="117">
        <f>VLOOKUP(D24,'MidCap Intra'!B76:C575,2,0)</f>
        <v>400.85</v>
      </c>
    </row>
    <row r="25" spans="1:38" ht="15" customHeight="1">
      <c r="A25" s="264">
        <v>16</v>
      </c>
      <c r="B25" s="248">
        <v>45146</v>
      </c>
      <c r="C25" s="265"/>
      <c r="D25" s="271" t="s">
        <v>223</v>
      </c>
      <c r="E25" s="267" t="s">
        <v>593</v>
      </c>
      <c r="F25" s="247" t="s">
        <v>974</v>
      </c>
      <c r="G25" s="249">
        <v>965</v>
      </c>
      <c r="H25" s="247"/>
      <c r="I25" s="247" t="s">
        <v>975</v>
      </c>
      <c r="J25" s="249" t="s">
        <v>594</v>
      </c>
      <c r="K25" s="249"/>
      <c r="L25" s="260"/>
      <c r="M25" s="268"/>
      <c r="N25" s="249"/>
      <c r="O25" s="269"/>
      <c r="P25" s="117">
        <f>VLOOKUP(D25,'MidCap Intra'!B77:C576,2,0)</f>
        <v>991.4</v>
      </c>
    </row>
    <row r="26" spans="1:38" ht="15" customHeight="1">
      <c r="A26" s="281">
        <v>17</v>
      </c>
      <c r="B26" s="282">
        <v>45147</v>
      </c>
      <c r="C26" s="283"/>
      <c r="D26" s="284" t="s">
        <v>304</v>
      </c>
      <c r="E26" s="340" t="s">
        <v>1063</v>
      </c>
      <c r="F26" s="242">
        <v>816.25</v>
      </c>
      <c r="G26" s="245">
        <v>750</v>
      </c>
      <c r="H26" s="245">
        <v>865</v>
      </c>
      <c r="I26" s="286" t="s">
        <v>993</v>
      </c>
      <c r="J26" s="114" t="s">
        <v>1062</v>
      </c>
      <c r="K26" s="114">
        <f t="shared" ref="K26:K27" si="10">H26-F26</f>
        <v>48.75</v>
      </c>
      <c r="L26" s="115">
        <f>(F26*-0.3)/100</f>
        <v>-2.44875</v>
      </c>
      <c r="M26" s="116">
        <f t="shared" ref="M26:M27" si="11">(K26+L26)/F26</f>
        <v>5.6724349157733542E-2</v>
      </c>
      <c r="N26" s="261" t="s">
        <v>596</v>
      </c>
      <c r="O26" s="263">
        <v>45152</v>
      </c>
      <c r="P26" s="338"/>
    </row>
    <row r="27" spans="1:38" ht="15" customHeight="1">
      <c r="A27" s="309">
        <v>18</v>
      </c>
      <c r="B27" s="292">
        <v>45149</v>
      </c>
      <c r="C27" s="310"/>
      <c r="D27" s="311" t="s">
        <v>137</v>
      </c>
      <c r="E27" s="312" t="s">
        <v>593</v>
      </c>
      <c r="F27" s="291">
        <v>160</v>
      </c>
      <c r="G27" s="293">
        <v>150</v>
      </c>
      <c r="H27" s="291">
        <v>150</v>
      </c>
      <c r="I27" s="291" t="s">
        <v>1015</v>
      </c>
      <c r="J27" s="313" t="s">
        <v>992</v>
      </c>
      <c r="K27" s="313">
        <f t="shared" si="10"/>
        <v>-10</v>
      </c>
      <c r="L27" s="314">
        <f>(F27*-0.3)/100</f>
        <v>-0.48</v>
      </c>
      <c r="M27" s="315">
        <f t="shared" si="11"/>
        <v>-6.5500000000000003E-2</v>
      </c>
      <c r="N27" s="316" t="s">
        <v>607</v>
      </c>
      <c r="O27" s="317">
        <v>45154</v>
      </c>
      <c r="P27" s="318"/>
    </row>
    <row r="28" spans="1:38" ht="15" customHeight="1">
      <c r="A28" s="264">
        <v>19</v>
      </c>
      <c r="B28" s="248">
        <v>45152</v>
      </c>
      <c r="C28" s="265"/>
      <c r="D28" s="271" t="s">
        <v>114</v>
      </c>
      <c r="E28" s="267" t="s">
        <v>593</v>
      </c>
      <c r="F28" s="247" t="s">
        <v>1035</v>
      </c>
      <c r="G28" s="249">
        <v>120</v>
      </c>
      <c r="H28" s="247"/>
      <c r="I28" s="247" t="s">
        <v>901</v>
      </c>
      <c r="J28" s="249" t="s">
        <v>594</v>
      </c>
      <c r="K28" s="249"/>
      <c r="L28" s="260"/>
      <c r="M28" s="268"/>
      <c r="N28" s="249"/>
      <c r="O28" s="269"/>
      <c r="P28" s="117">
        <f>VLOOKUP(D28,'MidCap Intra'!B80:C579,2,0)</f>
        <v>134.6</v>
      </c>
    </row>
    <row r="29" spans="1:38" ht="15" customHeight="1">
      <c r="A29" s="281">
        <v>20</v>
      </c>
      <c r="B29" s="282">
        <v>45154</v>
      </c>
      <c r="C29" s="283"/>
      <c r="D29" s="284" t="s">
        <v>355</v>
      </c>
      <c r="E29" s="340" t="s">
        <v>593</v>
      </c>
      <c r="F29" s="242">
        <v>1030</v>
      </c>
      <c r="G29" s="245">
        <v>930</v>
      </c>
      <c r="H29" s="245">
        <v>1082</v>
      </c>
      <c r="I29" s="286" t="s">
        <v>1073</v>
      </c>
      <c r="J29" s="114" t="s">
        <v>1074</v>
      </c>
      <c r="K29" s="114">
        <f t="shared" ref="K29" si="12">H29-F29</f>
        <v>52</v>
      </c>
      <c r="L29" s="115">
        <f>(F29*-0.02)/100</f>
        <v>-0.20600000000000002</v>
      </c>
      <c r="M29" s="116">
        <f t="shared" ref="M29" si="13">(K29+L29)/F29</f>
        <v>5.0285436893203882E-2</v>
      </c>
      <c r="N29" s="261" t="s">
        <v>596</v>
      </c>
      <c r="O29" s="263">
        <v>45154</v>
      </c>
      <c r="P29" s="338"/>
    </row>
    <row r="30" spans="1:38" ht="15" customHeight="1">
      <c r="A30" s="264">
        <v>21</v>
      </c>
      <c r="B30" s="248">
        <v>45155</v>
      </c>
      <c r="C30" s="265"/>
      <c r="D30" s="271" t="s">
        <v>355</v>
      </c>
      <c r="E30" s="267" t="s">
        <v>593</v>
      </c>
      <c r="F30" s="247" t="s">
        <v>1114</v>
      </c>
      <c r="G30" s="249">
        <v>995</v>
      </c>
      <c r="H30" s="247"/>
      <c r="I30" s="247" t="s">
        <v>1115</v>
      </c>
      <c r="J30" s="249" t="s">
        <v>594</v>
      </c>
      <c r="K30" s="249"/>
      <c r="L30" s="260"/>
      <c r="M30" s="268"/>
      <c r="N30" s="249"/>
      <c r="O30" s="269"/>
      <c r="P30" s="260"/>
    </row>
    <row r="31" spans="1:38" ht="15" customHeight="1">
      <c r="A31" s="264"/>
      <c r="B31" s="248"/>
      <c r="C31" s="265"/>
      <c r="D31" s="271"/>
      <c r="E31" s="267"/>
      <c r="F31" s="247"/>
      <c r="G31" s="249"/>
      <c r="H31" s="247"/>
      <c r="I31" s="247"/>
      <c r="J31" s="249"/>
      <c r="K31" s="249"/>
      <c r="L31" s="260"/>
      <c r="M31" s="268"/>
      <c r="N31" s="249"/>
      <c r="O31" s="269"/>
      <c r="P31" s="260"/>
    </row>
    <row r="32" spans="1:38" ht="15" customHeight="1">
      <c r="A32" s="264"/>
      <c r="B32" s="248"/>
      <c r="C32" s="265"/>
      <c r="D32" s="271"/>
      <c r="E32" s="267"/>
      <c r="F32" s="247"/>
      <c r="G32" s="249"/>
      <c r="H32" s="247"/>
      <c r="I32" s="247"/>
      <c r="J32" s="249"/>
      <c r="K32" s="249"/>
      <c r="L32" s="260"/>
      <c r="M32" s="268"/>
      <c r="N32" s="249"/>
      <c r="O32" s="269"/>
      <c r="P32" s="260"/>
    </row>
    <row r="33" spans="1:38" ht="15" customHeight="1">
      <c r="A33" s="264"/>
      <c r="B33" s="248"/>
      <c r="C33" s="265"/>
      <c r="D33" s="266"/>
      <c r="E33" s="267"/>
      <c r="F33" s="247"/>
      <c r="G33" s="249"/>
      <c r="H33" s="247"/>
      <c r="I33" s="247"/>
      <c r="J33" s="249"/>
      <c r="K33" s="249"/>
      <c r="L33" s="260"/>
      <c r="M33" s="268"/>
      <c r="N33" s="249"/>
      <c r="O33" s="269"/>
      <c r="P33" s="260"/>
    </row>
    <row r="38" spans="1:38" ht="14.25" customHeight="1">
      <c r="A38" s="118"/>
      <c r="B38" s="119"/>
      <c r="C38" s="120"/>
      <c r="D38" s="121"/>
      <c r="E38" s="122"/>
      <c r="F38" s="122"/>
      <c r="G38" s="118"/>
      <c r="H38" s="122"/>
      <c r="I38" s="123"/>
      <c r="J38" s="124"/>
      <c r="K38" s="124"/>
      <c r="L38" s="125"/>
      <c r="M38" s="126"/>
      <c r="N38" s="127"/>
      <c r="O38" s="128"/>
      <c r="P38" s="129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" customHeight="1">
      <c r="A39" s="130" t="s">
        <v>597</v>
      </c>
      <c r="B39" s="131"/>
      <c r="C39" s="132"/>
      <c r="E39" s="133"/>
      <c r="F39" s="133"/>
      <c r="G39" s="133"/>
      <c r="H39" s="133"/>
      <c r="I39" s="133"/>
      <c r="J39" s="134"/>
      <c r="K39" s="133"/>
      <c r="L39" s="135"/>
      <c r="M39" s="62"/>
      <c r="N39" s="134"/>
      <c r="O39" s="132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" customHeight="1">
      <c r="A40" s="136" t="s">
        <v>598</v>
      </c>
      <c r="B40" s="130"/>
      <c r="C40" s="130"/>
      <c r="D40" s="130"/>
      <c r="E40" s="41"/>
      <c r="F40" s="137" t="s">
        <v>599</v>
      </c>
      <c r="G40" s="6"/>
      <c r="H40" s="6"/>
      <c r="I40" s="6"/>
      <c r="J40" s="138"/>
      <c r="K40" s="139"/>
      <c r="L40" s="139"/>
      <c r="M40" s="140"/>
      <c r="N40" s="1"/>
      <c r="O40" s="1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" customHeight="1">
      <c r="A41" s="130" t="s">
        <v>600</v>
      </c>
      <c r="B41" s="130"/>
      <c r="C41" s="130"/>
      <c r="D41" s="130" t="s">
        <v>601</v>
      </c>
      <c r="E41" s="6"/>
      <c r="F41" s="137" t="s">
        <v>602</v>
      </c>
      <c r="G41" s="6"/>
      <c r="H41" s="6"/>
      <c r="I41" s="6"/>
      <c r="J41" s="138"/>
      <c r="K41" s="139"/>
      <c r="L41" s="139"/>
      <c r="M41" s="140"/>
      <c r="N41" s="1"/>
      <c r="O41" s="1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" customHeight="1">
      <c r="A42" s="130"/>
      <c r="B42" s="130"/>
      <c r="C42" s="130"/>
      <c r="D42" s="130"/>
      <c r="E42" s="6"/>
      <c r="F42" s="6"/>
      <c r="G42" s="6"/>
      <c r="H42" s="6"/>
      <c r="I42" s="6"/>
      <c r="J42" s="142"/>
      <c r="K42" s="139"/>
      <c r="L42" s="139"/>
      <c r="M42" s="6"/>
      <c r="N42" s="143"/>
      <c r="O42" s="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2.75" customHeight="1">
      <c r="A43" s="1"/>
      <c r="B43" s="144" t="s">
        <v>603</v>
      </c>
      <c r="C43" s="144"/>
      <c r="D43" s="144"/>
      <c r="E43" s="144"/>
      <c r="F43" s="145"/>
      <c r="G43" s="6"/>
      <c r="H43" s="6"/>
      <c r="I43" s="146"/>
      <c r="J43" s="147"/>
      <c r="K43" s="148"/>
      <c r="L43" s="147"/>
      <c r="M43" s="6"/>
      <c r="N43" s="1"/>
      <c r="O43" s="1"/>
      <c r="P43" s="41"/>
      <c r="R43" s="62"/>
      <c r="S43" s="1"/>
      <c r="T43" s="1"/>
      <c r="U43" s="1"/>
      <c r="V43" s="1"/>
      <c r="W43" s="1"/>
      <c r="X43" s="1"/>
      <c r="Y43" s="1"/>
      <c r="Z43" s="1"/>
    </row>
    <row r="44" spans="1:38" ht="38.25" customHeight="1">
      <c r="A44" s="149" t="s">
        <v>16</v>
      </c>
      <c r="B44" s="149" t="s">
        <v>568</v>
      </c>
      <c r="C44" s="149"/>
      <c r="D44" s="91" t="s">
        <v>580</v>
      </c>
      <c r="E44" s="149" t="s">
        <v>581</v>
      </c>
      <c r="F44" s="149" t="s">
        <v>582</v>
      </c>
      <c r="G44" s="149" t="s">
        <v>604</v>
      </c>
      <c r="H44" s="149" t="s">
        <v>584</v>
      </c>
      <c r="I44" s="149" t="s">
        <v>585</v>
      </c>
      <c r="J44" s="106" t="s">
        <v>586</v>
      </c>
      <c r="K44" s="104" t="s">
        <v>605</v>
      </c>
      <c r="L44" s="150" t="s">
        <v>588</v>
      </c>
      <c r="M44" s="106" t="s">
        <v>589</v>
      </c>
      <c r="N44" s="103" t="s">
        <v>590</v>
      </c>
      <c r="O44" s="91" t="s">
        <v>591</v>
      </c>
      <c r="P44" s="41"/>
      <c r="Q44" s="1"/>
      <c r="R44" s="62"/>
      <c r="S44" s="62"/>
      <c r="T44" s="62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3.5" customHeight="1">
      <c r="A45" s="326">
        <v>1</v>
      </c>
      <c r="B45" s="327">
        <v>45128</v>
      </c>
      <c r="C45" s="328"/>
      <c r="D45" s="329" t="s">
        <v>114</v>
      </c>
      <c r="E45" s="330" t="s">
        <v>606</v>
      </c>
      <c r="F45" s="325">
        <v>134</v>
      </c>
      <c r="G45" s="331">
        <v>129.9</v>
      </c>
      <c r="H45" s="325">
        <v>134.75</v>
      </c>
      <c r="I45" s="325" t="s">
        <v>894</v>
      </c>
      <c r="J45" s="332" t="s">
        <v>919</v>
      </c>
      <c r="K45" s="332">
        <f t="shared" ref="K45:K46" si="14">H45-F45</f>
        <v>0.75</v>
      </c>
      <c r="L45" s="333">
        <f>(F45*-0.3)/100</f>
        <v>-0.40199999999999997</v>
      </c>
      <c r="M45" s="334">
        <f t="shared" ref="M45:M46" si="15">(K45+L45)/F45</f>
        <v>2.5970149253731344E-3</v>
      </c>
      <c r="N45" s="335" t="s">
        <v>616</v>
      </c>
      <c r="O45" s="336">
        <v>45142</v>
      </c>
      <c r="P45" s="41"/>
      <c r="Q45" s="259"/>
      <c r="R45" s="41" t="s">
        <v>595</v>
      </c>
      <c r="S45" s="41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/>
      <c r="AI45" s="270"/>
      <c r="AJ45" s="270"/>
      <c r="AK45" s="270"/>
      <c r="AL45" s="270"/>
    </row>
    <row r="46" spans="1:38" ht="13.5" customHeight="1">
      <c r="A46" s="309">
        <v>2</v>
      </c>
      <c r="B46" s="292">
        <v>45135</v>
      </c>
      <c r="C46" s="310"/>
      <c r="D46" s="337" t="s">
        <v>903</v>
      </c>
      <c r="E46" s="312" t="s">
        <v>955</v>
      </c>
      <c r="F46" s="291">
        <v>9585</v>
      </c>
      <c r="G46" s="293">
        <v>9390</v>
      </c>
      <c r="H46" s="291">
        <v>9390</v>
      </c>
      <c r="I46" s="291" t="s">
        <v>904</v>
      </c>
      <c r="J46" s="313" t="s">
        <v>1065</v>
      </c>
      <c r="K46" s="313">
        <f t="shared" si="14"/>
        <v>-195</v>
      </c>
      <c r="L46" s="314">
        <f>(F46*-0.3)/100</f>
        <v>-28.754999999999999</v>
      </c>
      <c r="M46" s="315">
        <f t="shared" si="15"/>
        <v>-2.3344287949921751E-2</v>
      </c>
      <c r="N46" s="316" t="s">
        <v>607</v>
      </c>
      <c r="O46" s="317">
        <v>45148</v>
      </c>
      <c r="P46" s="41"/>
      <c r="Q46" s="259"/>
      <c r="R46" s="41" t="s">
        <v>595</v>
      </c>
      <c r="S46" s="41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270"/>
      <c r="AK46" s="270"/>
      <c r="AL46" s="270"/>
    </row>
    <row r="47" spans="1:38" ht="13.5" customHeight="1">
      <c r="A47" s="277">
        <v>3</v>
      </c>
      <c r="B47" s="254">
        <v>45135</v>
      </c>
      <c r="C47" s="278"/>
      <c r="D47" s="279" t="s">
        <v>905</v>
      </c>
      <c r="E47" s="280" t="s">
        <v>606</v>
      </c>
      <c r="F47" s="253">
        <v>1807.5</v>
      </c>
      <c r="G47" s="241">
        <v>1750</v>
      </c>
      <c r="H47" s="253">
        <v>1882.5</v>
      </c>
      <c r="I47" s="253" t="s">
        <v>906</v>
      </c>
      <c r="J47" s="114" t="s">
        <v>895</v>
      </c>
      <c r="K47" s="114">
        <f t="shared" ref="K47" si="16">H47-F47</f>
        <v>75</v>
      </c>
      <c r="L47" s="115">
        <f>(F47*-0.3)/100</f>
        <v>-5.4225000000000003</v>
      </c>
      <c r="M47" s="116">
        <f t="shared" ref="M47" si="17">(K47+L47)/F47</f>
        <v>3.8493775933609961E-2</v>
      </c>
      <c r="N47" s="261" t="s">
        <v>596</v>
      </c>
      <c r="O47" s="263">
        <v>45139</v>
      </c>
      <c r="P47" s="41"/>
      <c r="Q47" s="259"/>
      <c r="R47" s="41" t="s">
        <v>595</v>
      </c>
      <c r="S47" s="41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0"/>
      <c r="AH47" s="270"/>
      <c r="AI47" s="270"/>
      <c r="AJ47" s="270"/>
      <c r="AK47" s="270"/>
      <c r="AL47" s="270"/>
    </row>
    <row r="48" spans="1:38" ht="13.5" customHeight="1">
      <c r="A48" s="277">
        <v>4</v>
      </c>
      <c r="B48" s="254">
        <v>45139</v>
      </c>
      <c r="C48" s="278"/>
      <c r="D48" s="279" t="s">
        <v>54</v>
      </c>
      <c r="E48" s="280" t="s">
        <v>606</v>
      </c>
      <c r="F48" s="253">
        <v>453</v>
      </c>
      <c r="G48" s="241">
        <v>440</v>
      </c>
      <c r="H48" s="253">
        <v>462.5</v>
      </c>
      <c r="I48" s="253" t="s">
        <v>918</v>
      </c>
      <c r="J48" s="114" t="s">
        <v>888</v>
      </c>
      <c r="K48" s="114">
        <f t="shared" ref="K48" si="18">H48-F48</f>
        <v>9.5</v>
      </c>
      <c r="L48" s="115">
        <f>(F48*-0.02)/100</f>
        <v>-9.06E-2</v>
      </c>
      <c r="M48" s="116">
        <f t="shared" ref="M48" si="19">(K48+L48)/F48</f>
        <v>2.0771302428256071E-2</v>
      </c>
      <c r="N48" s="261" t="s">
        <v>596</v>
      </c>
      <c r="O48" s="263">
        <v>45139</v>
      </c>
      <c r="P48" s="41"/>
      <c r="Q48" s="259"/>
      <c r="R48" s="41"/>
      <c r="S48" s="41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0"/>
      <c r="AL48" s="270"/>
    </row>
    <row r="49" spans="1:38" ht="13.5" customHeight="1">
      <c r="A49" s="309">
        <v>5</v>
      </c>
      <c r="B49" s="292">
        <v>45139</v>
      </c>
      <c r="C49" s="310"/>
      <c r="D49" s="311" t="s">
        <v>237</v>
      </c>
      <c r="E49" s="312" t="s">
        <v>955</v>
      </c>
      <c r="F49" s="291">
        <v>615</v>
      </c>
      <c r="G49" s="293">
        <v>594</v>
      </c>
      <c r="H49" s="291">
        <v>601</v>
      </c>
      <c r="I49" s="291" t="s">
        <v>954</v>
      </c>
      <c r="J49" s="313" t="s">
        <v>956</v>
      </c>
      <c r="K49" s="313">
        <f t="shared" ref="K49:K50" si="20">H49-F49</f>
        <v>-14</v>
      </c>
      <c r="L49" s="314">
        <f>(F49*-0.3)/100</f>
        <v>-1.845</v>
      </c>
      <c r="M49" s="315">
        <f t="shared" ref="M49:M50" si="21">(K49+L49)/F49</f>
        <v>-2.5764227642276424E-2</v>
      </c>
      <c r="N49" s="316" t="s">
        <v>607</v>
      </c>
      <c r="O49" s="317">
        <v>45141</v>
      </c>
      <c r="P49" s="41"/>
      <c r="Q49" s="259"/>
      <c r="R49" s="41"/>
      <c r="S49" s="41"/>
      <c r="T49" s="270"/>
      <c r="U49" s="270"/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270"/>
      <c r="AK49" s="270"/>
      <c r="AL49" s="270"/>
    </row>
    <row r="50" spans="1:38" ht="13.5" customHeight="1">
      <c r="A50" s="242">
        <v>6</v>
      </c>
      <c r="B50" s="243">
        <v>45148</v>
      </c>
      <c r="C50" s="244"/>
      <c r="D50" s="244" t="s">
        <v>1002</v>
      </c>
      <c r="E50" s="242" t="s">
        <v>606</v>
      </c>
      <c r="F50" s="242">
        <v>145</v>
      </c>
      <c r="G50" s="242">
        <v>140</v>
      </c>
      <c r="H50" s="245">
        <v>147.5</v>
      </c>
      <c r="I50" s="245" t="s">
        <v>1003</v>
      </c>
      <c r="J50" s="114" t="s">
        <v>1010</v>
      </c>
      <c r="K50" s="114">
        <f t="shared" si="20"/>
        <v>2.5</v>
      </c>
      <c r="L50" s="115">
        <f>(F50*-0.02)/100</f>
        <v>-2.8999999999999998E-2</v>
      </c>
      <c r="M50" s="116">
        <f t="shared" si="21"/>
        <v>1.7041379310344829E-2</v>
      </c>
      <c r="N50" s="261" t="s">
        <v>596</v>
      </c>
      <c r="O50" s="263">
        <v>45148</v>
      </c>
      <c r="Q50" s="259"/>
      <c r="R50" s="41"/>
      <c r="S50" s="41"/>
      <c r="T50" s="270"/>
      <c r="U50" s="270"/>
      <c r="V50" s="270"/>
      <c r="W50" s="270"/>
      <c r="X50" s="270"/>
      <c r="Y50" s="270"/>
      <c r="Z50" s="270"/>
      <c r="AA50" s="270"/>
      <c r="AB50" s="270"/>
      <c r="AC50" s="270"/>
      <c r="AD50" s="270"/>
      <c r="AE50" s="270"/>
      <c r="AF50" s="270"/>
      <c r="AG50" s="270"/>
      <c r="AH50" s="270"/>
      <c r="AI50" s="270"/>
      <c r="AJ50" s="270"/>
      <c r="AK50" s="270"/>
      <c r="AL50" s="270"/>
    </row>
    <row r="51" spans="1:38" ht="13.5" customHeight="1">
      <c r="A51" s="242">
        <v>7</v>
      </c>
      <c r="B51" s="243">
        <v>45149</v>
      </c>
      <c r="C51" s="244"/>
      <c r="D51" s="244" t="s">
        <v>1002</v>
      </c>
      <c r="E51" s="242" t="s">
        <v>606</v>
      </c>
      <c r="F51" s="242">
        <v>144.5</v>
      </c>
      <c r="G51" s="242">
        <v>140</v>
      </c>
      <c r="H51" s="245">
        <v>149.5</v>
      </c>
      <c r="I51" s="245" t="s">
        <v>703</v>
      </c>
      <c r="J51" s="114" t="s">
        <v>1014</v>
      </c>
      <c r="K51" s="114">
        <f t="shared" ref="K51" si="22">H51-F51</f>
        <v>5</v>
      </c>
      <c r="L51" s="115">
        <f>(F51*-0.02)/100</f>
        <v>-2.8900000000000002E-2</v>
      </c>
      <c r="M51" s="116">
        <f t="shared" ref="M51" si="23">(K51+L51)/F51</f>
        <v>3.4402076124567471E-2</v>
      </c>
      <c r="N51" s="261" t="s">
        <v>596</v>
      </c>
      <c r="O51" s="263">
        <v>45149</v>
      </c>
      <c r="P51" s="41"/>
      <c r="Q51" s="259"/>
      <c r="R51" s="41"/>
      <c r="S51" s="41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</row>
    <row r="52" spans="1:38" ht="13.5" customHeight="1">
      <c r="A52" s="264">
        <v>8</v>
      </c>
      <c r="B52" s="248">
        <v>45152</v>
      </c>
      <c r="C52" s="265"/>
      <c r="D52" s="266" t="s">
        <v>1029</v>
      </c>
      <c r="E52" s="267" t="s">
        <v>606</v>
      </c>
      <c r="F52" s="247" t="s">
        <v>1030</v>
      </c>
      <c r="G52" s="249">
        <v>3540</v>
      </c>
      <c r="H52" s="247"/>
      <c r="I52" s="247" t="s">
        <v>1031</v>
      </c>
      <c r="J52" s="249" t="s">
        <v>594</v>
      </c>
      <c r="K52" s="249"/>
      <c r="L52" s="260"/>
      <c r="M52" s="268"/>
      <c r="N52" s="249"/>
      <c r="O52" s="269"/>
      <c r="P52" s="41"/>
      <c r="Q52" s="259"/>
      <c r="R52" s="41"/>
      <c r="S52" s="41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0"/>
      <c r="AL52" s="270"/>
    </row>
    <row r="53" spans="1:38" ht="13.5" customHeight="1">
      <c r="A53" s="242">
        <v>9</v>
      </c>
      <c r="B53" s="243">
        <v>45152</v>
      </c>
      <c r="C53" s="244"/>
      <c r="D53" s="244" t="s">
        <v>1002</v>
      </c>
      <c r="E53" s="242" t="s">
        <v>606</v>
      </c>
      <c r="F53" s="242">
        <v>143.75</v>
      </c>
      <c r="G53" s="242">
        <v>139.5</v>
      </c>
      <c r="H53" s="245">
        <v>147.5</v>
      </c>
      <c r="I53" s="245" t="s">
        <v>703</v>
      </c>
      <c r="J53" s="114" t="s">
        <v>969</v>
      </c>
      <c r="K53" s="114">
        <f t="shared" ref="K53" si="24">H53-F53</f>
        <v>3.75</v>
      </c>
      <c r="L53" s="115">
        <f>(F53*-0.02)/100</f>
        <v>-2.8750000000000001E-2</v>
      </c>
      <c r="M53" s="116">
        <f t="shared" ref="M53" si="25">(K53+L53)/F53</f>
        <v>2.588695652173913E-2</v>
      </c>
      <c r="N53" s="261" t="s">
        <v>596</v>
      </c>
      <c r="O53" s="263">
        <v>45152</v>
      </c>
      <c r="P53" s="41"/>
      <c r="Q53" s="259"/>
      <c r="R53" s="41"/>
      <c r="S53" s="41"/>
      <c r="T53" s="270"/>
      <c r="U53" s="270"/>
      <c r="V53" s="270"/>
      <c r="W53" s="270"/>
      <c r="X53" s="270"/>
      <c r="Y53" s="270"/>
      <c r="Z53" s="270"/>
      <c r="AA53" s="270"/>
      <c r="AB53" s="270"/>
      <c r="AC53" s="270"/>
      <c r="AD53" s="270"/>
      <c r="AE53" s="270"/>
      <c r="AF53" s="270"/>
      <c r="AG53" s="270"/>
      <c r="AH53" s="270"/>
      <c r="AI53" s="270"/>
      <c r="AJ53" s="270"/>
      <c r="AK53" s="270"/>
      <c r="AL53" s="270"/>
    </row>
    <row r="54" spans="1:38" ht="13.5" customHeight="1">
      <c r="A54" s="264"/>
      <c r="B54" s="248"/>
      <c r="C54" s="265"/>
      <c r="D54" s="266"/>
      <c r="E54" s="267"/>
      <c r="F54" s="247"/>
      <c r="G54" s="249"/>
      <c r="H54" s="247"/>
      <c r="I54" s="247"/>
      <c r="J54" s="249"/>
      <c r="K54" s="249"/>
      <c r="L54" s="260"/>
      <c r="M54" s="268"/>
      <c r="N54" s="249"/>
      <c r="O54" s="269"/>
      <c r="P54" s="41"/>
      <c r="Q54" s="259"/>
      <c r="R54" s="41"/>
      <c r="S54" s="41"/>
      <c r="T54" s="270"/>
      <c r="U54" s="270"/>
      <c r="V54" s="270"/>
      <c r="W54" s="270"/>
      <c r="X54" s="270"/>
      <c r="Y54" s="270"/>
      <c r="Z54" s="270"/>
      <c r="AA54" s="270"/>
      <c r="AB54" s="270"/>
      <c r="AC54" s="270"/>
      <c r="AD54" s="270"/>
      <c r="AE54" s="270"/>
      <c r="AF54" s="270"/>
      <c r="AG54" s="270"/>
      <c r="AH54" s="270"/>
      <c r="AI54" s="270"/>
      <c r="AJ54" s="270"/>
      <c r="AK54" s="270"/>
      <c r="AL54" s="270"/>
    </row>
    <row r="55" spans="1:38" ht="13.5" customHeight="1">
      <c r="A55" s="264"/>
      <c r="B55" s="248"/>
      <c r="C55" s="265"/>
      <c r="D55" s="266"/>
      <c r="E55" s="267"/>
      <c r="F55" s="247"/>
      <c r="G55" s="249"/>
      <c r="H55" s="247"/>
      <c r="I55" s="247"/>
      <c r="J55" s="249"/>
      <c r="K55" s="249"/>
      <c r="L55" s="260"/>
      <c r="M55" s="268"/>
      <c r="N55" s="249"/>
      <c r="O55" s="269"/>
      <c r="P55" s="41"/>
      <c r="Q55" s="259"/>
      <c r="R55" s="41"/>
      <c r="S55" s="41"/>
      <c r="T55" s="270"/>
      <c r="U55" s="270"/>
      <c r="V55" s="270"/>
      <c r="W55" s="270"/>
      <c r="X55" s="270"/>
      <c r="Y55" s="270"/>
      <c r="Z55" s="270"/>
      <c r="AA55" s="270"/>
      <c r="AB55" s="270"/>
      <c r="AC55" s="270"/>
      <c r="AD55" s="270"/>
      <c r="AE55" s="270"/>
      <c r="AF55" s="270"/>
      <c r="AG55" s="270"/>
      <c r="AH55" s="270"/>
      <c r="AI55" s="270"/>
      <c r="AJ55" s="270"/>
      <c r="AK55" s="270"/>
      <c r="AL55" s="270"/>
    </row>
    <row r="57" spans="1:38" ht="44.25" customHeight="1">
      <c r="A57" s="130" t="s">
        <v>597</v>
      </c>
      <c r="B57" s="151"/>
      <c r="C57" s="151"/>
      <c r="D57" s="1"/>
      <c r="E57" s="6"/>
      <c r="F57" s="6"/>
      <c r="G57" s="6"/>
      <c r="H57" s="6" t="s">
        <v>609</v>
      </c>
      <c r="I57" s="6"/>
      <c r="J57" s="6"/>
      <c r="K57" s="126"/>
      <c r="L57" s="152"/>
      <c r="M57" s="126"/>
      <c r="N57" s="127"/>
      <c r="O57" s="126"/>
      <c r="P57" s="4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8" ht="12.75" customHeight="1">
      <c r="A58" s="136" t="s">
        <v>598</v>
      </c>
      <c r="B58" s="130"/>
      <c r="C58" s="130"/>
      <c r="D58" s="130"/>
      <c r="E58" s="41"/>
      <c r="F58" s="137" t="s">
        <v>599</v>
      </c>
      <c r="G58" s="62"/>
      <c r="H58" s="41"/>
      <c r="I58" s="62"/>
      <c r="J58" s="6"/>
      <c r="K58" s="153"/>
      <c r="L58" s="154"/>
      <c r="M58" s="6"/>
      <c r="N58" s="120"/>
      <c r="O58" s="155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4.25" customHeight="1">
      <c r="A59" s="136"/>
      <c r="B59" s="130"/>
      <c r="C59" s="130"/>
      <c r="D59" s="130"/>
      <c r="E59" s="6"/>
      <c r="F59" s="137" t="s">
        <v>602</v>
      </c>
      <c r="G59" s="62"/>
      <c r="H59" s="41"/>
      <c r="I59" s="62"/>
      <c r="J59" s="6"/>
      <c r="K59" s="153"/>
      <c r="L59" s="154"/>
      <c r="M59" s="6"/>
      <c r="N59" s="120"/>
      <c r="O59" s="155"/>
      <c r="P59" s="4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4.25" customHeight="1">
      <c r="A60" s="130"/>
      <c r="B60" s="130"/>
      <c r="C60" s="130"/>
      <c r="D60" s="130"/>
      <c r="E60" s="6"/>
      <c r="F60" s="6"/>
      <c r="G60" s="6"/>
      <c r="H60" s="6"/>
      <c r="I60" s="6"/>
      <c r="J60" s="142"/>
      <c r="K60" s="139"/>
      <c r="L60" s="140"/>
      <c r="M60" s="6"/>
      <c r="N60" s="143"/>
      <c r="O60" s="1"/>
      <c r="P60" s="4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2.75" customHeight="1">
      <c r="A61" s="156" t="s">
        <v>610</v>
      </c>
      <c r="B61" s="156"/>
      <c r="C61" s="156"/>
      <c r="D61" s="156"/>
      <c r="E61" s="6"/>
      <c r="F61" s="6"/>
      <c r="G61" s="6"/>
      <c r="H61" s="6"/>
      <c r="I61" s="6"/>
      <c r="J61" s="6"/>
      <c r="K61" s="6"/>
      <c r="L61" s="6"/>
      <c r="M61" s="6"/>
      <c r="N61" s="6"/>
      <c r="O61" s="24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38.25" customHeight="1">
      <c r="A62" s="104" t="s">
        <v>16</v>
      </c>
      <c r="B62" s="104" t="s">
        <v>568</v>
      </c>
      <c r="C62" s="104"/>
      <c r="D62" s="105" t="s">
        <v>580</v>
      </c>
      <c r="E62" s="104" t="s">
        <v>581</v>
      </c>
      <c r="F62" s="104" t="s">
        <v>582</v>
      </c>
      <c r="G62" s="104" t="s">
        <v>604</v>
      </c>
      <c r="H62" s="104" t="s">
        <v>584</v>
      </c>
      <c r="I62" s="287" t="s">
        <v>585</v>
      </c>
      <c r="J62" s="290" t="s">
        <v>586</v>
      </c>
      <c r="K62" s="288" t="s">
        <v>611</v>
      </c>
      <c r="L62" s="106" t="s">
        <v>588</v>
      </c>
      <c r="M62" s="157" t="s">
        <v>612</v>
      </c>
      <c r="N62" s="104" t="s">
        <v>613</v>
      </c>
      <c r="O62" s="103" t="s">
        <v>590</v>
      </c>
      <c r="P62" s="105" t="s">
        <v>591</v>
      </c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2.75" customHeight="1">
      <c r="A63" s="297">
        <v>1</v>
      </c>
      <c r="B63" s="302">
        <v>45138</v>
      </c>
      <c r="C63" s="303"/>
      <c r="D63" s="303" t="s">
        <v>907</v>
      </c>
      <c r="E63" s="297" t="s">
        <v>606</v>
      </c>
      <c r="F63" s="297">
        <v>2015.5</v>
      </c>
      <c r="G63" s="297">
        <v>1990</v>
      </c>
      <c r="H63" s="304">
        <v>1990</v>
      </c>
      <c r="I63" s="305" t="s">
        <v>908</v>
      </c>
      <c r="J63" s="306" t="s">
        <v>926</v>
      </c>
      <c r="K63" s="297">
        <f t="shared" ref="K63" si="26">H63-F63</f>
        <v>-25.5</v>
      </c>
      <c r="L63" s="307">
        <f t="shared" ref="L63:L71" si="27">(H63*N63)*0.03%</f>
        <v>298.5</v>
      </c>
      <c r="M63" s="299">
        <f t="shared" ref="M63" si="28">(K63*N63)-L63</f>
        <v>-13048.5</v>
      </c>
      <c r="N63" s="297">
        <v>500</v>
      </c>
      <c r="O63" s="304" t="s">
        <v>607</v>
      </c>
      <c r="P63" s="308">
        <v>45140</v>
      </c>
      <c r="Q63" s="159"/>
      <c r="R63" s="62" t="s">
        <v>608</v>
      </c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160"/>
      <c r="AG63" s="161"/>
      <c r="AH63" s="159"/>
      <c r="AI63" s="159"/>
      <c r="AJ63" s="160"/>
      <c r="AK63" s="160"/>
      <c r="AL63" s="160"/>
    </row>
    <row r="64" spans="1:38" ht="12.75" customHeight="1">
      <c r="A64" s="242">
        <v>2</v>
      </c>
      <c r="B64" s="243">
        <v>45138</v>
      </c>
      <c r="C64" s="244"/>
      <c r="D64" s="244" t="s">
        <v>909</v>
      </c>
      <c r="E64" s="242" t="s">
        <v>606</v>
      </c>
      <c r="F64" s="242">
        <v>174.5</v>
      </c>
      <c r="G64" s="242">
        <v>171</v>
      </c>
      <c r="H64" s="245">
        <v>175.25</v>
      </c>
      <c r="I64" s="245" t="s">
        <v>910</v>
      </c>
      <c r="J64" s="289" t="s">
        <v>919</v>
      </c>
      <c r="K64" s="112">
        <f t="shared" ref="K64:K65" si="29">H64-F64</f>
        <v>0.75</v>
      </c>
      <c r="L64" s="115">
        <f t="shared" si="27"/>
        <v>178.755</v>
      </c>
      <c r="M64" s="158">
        <f t="shared" ref="M64:M65" si="30">(K64*N64)-L64</f>
        <v>2371.2449999999999</v>
      </c>
      <c r="N64" s="112">
        <v>3400</v>
      </c>
      <c r="O64" s="114" t="s">
        <v>596</v>
      </c>
      <c r="P64" s="113">
        <v>45139</v>
      </c>
      <c r="Q64" s="159"/>
      <c r="R64" s="62" t="s">
        <v>595</v>
      </c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160"/>
      <c r="AG64" s="161"/>
      <c r="AH64" s="159"/>
      <c r="AI64" s="159"/>
      <c r="AJ64" s="160"/>
      <c r="AK64" s="160"/>
      <c r="AL64" s="160"/>
    </row>
    <row r="65" spans="1:38" ht="12.75" customHeight="1">
      <c r="A65" s="297">
        <v>3</v>
      </c>
      <c r="B65" s="302">
        <v>45138</v>
      </c>
      <c r="C65" s="303"/>
      <c r="D65" s="303" t="s">
        <v>911</v>
      </c>
      <c r="E65" s="297" t="s">
        <v>606</v>
      </c>
      <c r="F65" s="297">
        <v>2545</v>
      </c>
      <c r="G65" s="297">
        <v>2495</v>
      </c>
      <c r="H65" s="304">
        <v>2495</v>
      </c>
      <c r="I65" s="305" t="s">
        <v>912</v>
      </c>
      <c r="J65" s="306" t="s">
        <v>927</v>
      </c>
      <c r="K65" s="297">
        <f t="shared" si="29"/>
        <v>-50</v>
      </c>
      <c r="L65" s="307">
        <f t="shared" si="27"/>
        <v>187.12499999999997</v>
      </c>
      <c r="M65" s="299">
        <f t="shared" si="30"/>
        <v>-12687.125</v>
      </c>
      <c r="N65" s="297">
        <v>250</v>
      </c>
      <c r="O65" s="304" t="s">
        <v>607</v>
      </c>
      <c r="P65" s="308">
        <v>45140</v>
      </c>
      <c r="Q65" s="159"/>
      <c r="R65" s="62" t="s">
        <v>608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160"/>
      <c r="AG65" s="161"/>
      <c r="AH65" s="159"/>
      <c r="AI65" s="159"/>
      <c r="AJ65" s="160"/>
      <c r="AK65" s="160"/>
      <c r="AL65" s="160"/>
    </row>
    <row r="66" spans="1:38" ht="12.75" customHeight="1">
      <c r="A66" s="242">
        <v>4</v>
      </c>
      <c r="B66" s="243">
        <v>45141</v>
      </c>
      <c r="C66" s="244"/>
      <c r="D66" s="244" t="s">
        <v>941</v>
      </c>
      <c r="E66" s="242" t="s">
        <v>606</v>
      </c>
      <c r="F66" s="242">
        <v>319</v>
      </c>
      <c r="G66" s="242">
        <v>313</v>
      </c>
      <c r="H66" s="245">
        <v>320.5</v>
      </c>
      <c r="I66" s="245" t="s">
        <v>944</v>
      </c>
      <c r="J66" s="289" t="s">
        <v>951</v>
      </c>
      <c r="K66" s="112">
        <f t="shared" ref="K66:K67" si="31">H66-F66</f>
        <v>1.5</v>
      </c>
      <c r="L66" s="115">
        <f t="shared" si="27"/>
        <v>192.29999999999998</v>
      </c>
      <c r="M66" s="158">
        <f t="shared" ref="M66:M67" si="32">(K66*N66)-L66</f>
        <v>2807.7</v>
      </c>
      <c r="N66" s="112">
        <v>2000</v>
      </c>
      <c r="O66" s="114" t="s">
        <v>596</v>
      </c>
      <c r="P66" s="113">
        <v>45141</v>
      </c>
      <c r="Q66" s="159"/>
      <c r="R66" s="62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160"/>
      <c r="AG66" s="161"/>
      <c r="AH66" s="159"/>
      <c r="AI66" s="159"/>
      <c r="AJ66" s="160"/>
      <c r="AK66" s="160"/>
      <c r="AL66" s="160"/>
    </row>
    <row r="67" spans="1:38" ht="12.75" customHeight="1">
      <c r="A67" s="297">
        <v>5</v>
      </c>
      <c r="B67" s="302">
        <v>45142</v>
      </c>
      <c r="C67" s="303"/>
      <c r="D67" s="303" t="s">
        <v>957</v>
      </c>
      <c r="E67" s="297" t="s">
        <v>606</v>
      </c>
      <c r="F67" s="297">
        <v>2027.5</v>
      </c>
      <c r="G67" s="297">
        <v>1990</v>
      </c>
      <c r="H67" s="304">
        <v>1990</v>
      </c>
      <c r="I67" s="305" t="s">
        <v>958</v>
      </c>
      <c r="J67" s="306" t="s">
        <v>988</v>
      </c>
      <c r="K67" s="297">
        <f t="shared" si="31"/>
        <v>-37.5</v>
      </c>
      <c r="L67" s="307">
        <f t="shared" si="27"/>
        <v>208.95</v>
      </c>
      <c r="M67" s="299">
        <f t="shared" si="32"/>
        <v>-13333.95</v>
      </c>
      <c r="N67" s="297">
        <v>350</v>
      </c>
      <c r="O67" s="304" t="s">
        <v>607</v>
      </c>
      <c r="P67" s="308">
        <v>45146</v>
      </c>
      <c r="Q67" s="159"/>
      <c r="R67" s="62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160"/>
      <c r="AG67" s="161"/>
      <c r="AH67" s="159"/>
      <c r="AI67" s="159"/>
      <c r="AJ67" s="160"/>
      <c r="AK67" s="160"/>
      <c r="AL67" s="160"/>
    </row>
    <row r="68" spans="1:38" ht="12.75" customHeight="1">
      <c r="A68" s="242">
        <v>6</v>
      </c>
      <c r="B68" s="243">
        <v>45142</v>
      </c>
      <c r="C68" s="244"/>
      <c r="D68" s="244" t="s">
        <v>959</v>
      </c>
      <c r="E68" s="242" t="s">
        <v>606</v>
      </c>
      <c r="F68" s="242">
        <v>474</v>
      </c>
      <c r="G68" s="242">
        <v>468</v>
      </c>
      <c r="H68" s="245">
        <v>478.5</v>
      </c>
      <c r="I68" s="245" t="s">
        <v>960</v>
      </c>
      <c r="J68" s="289" t="s">
        <v>961</v>
      </c>
      <c r="K68" s="112">
        <f t="shared" ref="K68:K69" si="33">H68-F68</f>
        <v>4.5</v>
      </c>
      <c r="L68" s="115">
        <f t="shared" si="27"/>
        <v>258.39</v>
      </c>
      <c r="M68" s="158">
        <f t="shared" ref="M68:M69" si="34">(K68*N68)-L68</f>
        <v>7841.61</v>
      </c>
      <c r="N68" s="112">
        <v>1800</v>
      </c>
      <c r="O68" s="114" t="s">
        <v>596</v>
      </c>
      <c r="P68" s="113">
        <v>45142</v>
      </c>
      <c r="Q68" s="159"/>
      <c r="R68" s="62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160"/>
      <c r="AG68" s="161"/>
      <c r="AH68" s="159"/>
      <c r="AI68" s="159"/>
      <c r="AJ68" s="160"/>
      <c r="AK68" s="160"/>
      <c r="AL68" s="160"/>
    </row>
    <row r="69" spans="1:38" ht="12.75" customHeight="1">
      <c r="A69" s="242">
        <v>7</v>
      </c>
      <c r="B69" s="243">
        <v>45142</v>
      </c>
      <c r="C69" s="244"/>
      <c r="D69" s="244" t="s">
        <v>941</v>
      </c>
      <c r="E69" s="242" t="s">
        <v>606</v>
      </c>
      <c r="F69" s="242">
        <v>320.5</v>
      </c>
      <c r="G69" s="242">
        <v>313</v>
      </c>
      <c r="H69" s="245">
        <v>324.25</v>
      </c>
      <c r="I69" s="245" t="s">
        <v>962</v>
      </c>
      <c r="J69" s="289" t="s">
        <v>969</v>
      </c>
      <c r="K69" s="112">
        <f t="shared" si="33"/>
        <v>3.75</v>
      </c>
      <c r="L69" s="115">
        <f t="shared" si="27"/>
        <v>194.54999999999998</v>
      </c>
      <c r="M69" s="158">
        <f t="shared" si="34"/>
        <v>7305.45</v>
      </c>
      <c r="N69" s="112">
        <v>2000</v>
      </c>
      <c r="O69" s="114" t="s">
        <v>596</v>
      </c>
      <c r="P69" s="113">
        <v>45145</v>
      </c>
      <c r="Q69" s="159"/>
      <c r="R69" s="62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160"/>
      <c r="AG69" s="161"/>
      <c r="AH69" s="159"/>
      <c r="AI69" s="159"/>
      <c r="AJ69" s="160"/>
      <c r="AK69" s="160"/>
      <c r="AL69" s="160"/>
    </row>
    <row r="70" spans="1:38" ht="12.75" customHeight="1">
      <c r="A70" s="242">
        <v>8</v>
      </c>
      <c r="B70" s="243">
        <v>45145</v>
      </c>
      <c r="C70" s="244"/>
      <c r="D70" s="244" t="s">
        <v>959</v>
      </c>
      <c r="E70" s="242" t="s">
        <v>606</v>
      </c>
      <c r="F70" s="242">
        <v>472.5</v>
      </c>
      <c r="G70" s="242">
        <v>467</v>
      </c>
      <c r="H70" s="245">
        <v>478</v>
      </c>
      <c r="I70" s="245" t="s">
        <v>960</v>
      </c>
      <c r="J70" s="289" t="s">
        <v>970</v>
      </c>
      <c r="K70" s="112">
        <f t="shared" ref="K70" si="35">H70-F70</f>
        <v>5.5</v>
      </c>
      <c r="L70" s="115">
        <f t="shared" si="27"/>
        <v>258.12</v>
      </c>
      <c r="M70" s="158">
        <f t="shared" ref="M70" si="36">(K70*N70)-L70</f>
        <v>9641.8799999999992</v>
      </c>
      <c r="N70" s="112">
        <v>1800</v>
      </c>
      <c r="O70" s="114" t="s">
        <v>596</v>
      </c>
      <c r="P70" s="113">
        <v>45145</v>
      </c>
      <c r="Q70" s="159"/>
      <c r="R70" s="62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160"/>
      <c r="AG70" s="161"/>
      <c r="AH70" s="159"/>
      <c r="AI70" s="159"/>
      <c r="AJ70" s="160"/>
      <c r="AK70" s="160"/>
      <c r="AL70" s="160"/>
    </row>
    <row r="71" spans="1:38" ht="12.75" customHeight="1">
      <c r="A71" s="242">
        <v>9</v>
      </c>
      <c r="B71" s="243">
        <v>45145</v>
      </c>
      <c r="C71" s="244"/>
      <c r="D71" s="244" t="s">
        <v>971</v>
      </c>
      <c r="E71" s="242" t="s">
        <v>606</v>
      </c>
      <c r="F71" s="242">
        <v>689</v>
      </c>
      <c r="G71" s="242">
        <v>677</v>
      </c>
      <c r="H71" s="245">
        <v>697</v>
      </c>
      <c r="I71" s="245" t="s">
        <v>972</v>
      </c>
      <c r="J71" s="289" t="s">
        <v>973</v>
      </c>
      <c r="K71" s="112">
        <f t="shared" ref="K71:K73" si="37">H71-F71</f>
        <v>8</v>
      </c>
      <c r="L71" s="115">
        <f t="shared" si="27"/>
        <v>209.1</v>
      </c>
      <c r="M71" s="158">
        <f t="shared" ref="M71:M73" si="38">(K71*N71)-L71</f>
        <v>7790.9</v>
      </c>
      <c r="N71" s="112">
        <v>1000</v>
      </c>
      <c r="O71" s="114" t="s">
        <v>596</v>
      </c>
      <c r="P71" s="113">
        <v>45145</v>
      </c>
      <c r="Q71" s="159"/>
      <c r="R71" s="62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60"/>
      <c r="AG71" s="161"/>
      <c r="AH71" s="159"/>
      <c r="AI71" s="159"/>
      <c r="AJ71" s="160"/>
      <c r="AK71" s="160"/>
      <c r="AL71" s="160"/>
    </row>
    <row r="72" spans="1:38" ht="15" customHeight="1">
      <c r="A72" s="297">
        <v>10</v>
      </c>
      <c r="B72" s="302">
        <v>45146</v>
      </c>
      <c r="C72" s="303"/>
      <c r="D72" s="303" t="s">
        <v>976</v>
      </c>
      <c r="E72" s="297" t="s">
        <v>606</v>
      </c>
      <c r="F72" s="297" t="s">
        <v>991</v>
      </c>
      <c r="G72" s="297">
        <v>497</v>
      </c>
      <c r="H72" s="304">
        <v>497</v>
      </c>
      <c r="I72" s="305" t="s">
        <v>977</v>
      </c>
      <c r="J72" s="306" t="s">
        <v>992</v>
      </c>
      <c r="K72" s="297">
        <f t="shared" si="37"/>
        <v>-10</v>
      </c>
      <c r="L72" s="307">
        <f t="shared" ref="L72:L73" si="39">(H72*N72)*0.03%</f>
        <v>186.37499999999997</v>
      </c>
      <c r="M72" s="299">
        <f t="shared" si="38"/>
        <v>-12686.375</v>
      </c>
      <c r="N72" s="297">
        <v>1250</v>
      </c>
      <c r="O72" s="304" t="s">
        <v>607</v>
      </c>
      <c r="P72" s="308">
        <v>45147</v>
      </c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</row>
    <row r="73" spans="1:38" ht="12.75" customHeight="1">
      <c r="A73" s="242">
        <v>11</v>
      </c>
      <c r="B73" s="243">
        <v>45146</v>
      </c>
      <c r="C73" s="244"/>
      <c r="D73" s="244" t="s">
        <v>984</v>
      </c>
      <c r="E73" s="242" t="s">
        <v>606</v>
      </c>
      <c r="F73" s="242">
        <v>4287</v>
      </c>
      <c r="G73" s="242">
        <v>4225</v>
      </c>
      <c r="H73" s="245">
        <v>4327.5</v>
      </c>
      <c r="I73" s="245" t="s">
        <v>985</v>
      </c>
      <c r="J73" s="289" t="s">
        <v>1001</v>
      </c>
      <c r="K73" s="112">
        <f t="shared" si="37"/>
        <v>40.5</v>
      </c>
      <c r="L73" s="115">
        <f t="shared" si="39"/>
        <v>259.64999999999998</v>
      </c>
      <c r="M73" s="158">
        <f t="shared" si="38"/>
        <v>7840.35</v>
      </c>
      <c r="N73" s="112">
        <v>200</v>
      </c>
      <c r="O73" s="114" t="s">
        <v>596</v>
      </c>
      <c r="P73" s="113">
        <v>45148</v>
      </c>
      <c r="Q73" s="159"/>
      <c r="R73" s="62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60"/>
      <c r="AG73" s="161"/>
      <c r="AH73" s="159"/>
      <c r="AI73" s="159"/>
      <c r="AJ73" s="160"/>
      <c r="AK73" s="160"/>
      <c r="AL73" s="160"/>
    </row>
    <row r="74" spans="1:38" ht="12.75" customHeight="1">
      <c r="A74" s="242">
        <v>12</v>
      </c>
      <c r="B74" s="243">
        <v>45147</v>
      </c>
      <c r="C74" s="244"/>
      <c r="D74" s="244" t="s">
        <v>996</v>
      </c>
      <c r="E74" s="242" t="s">
        <v>606</v>
      </c>
      <c r="F74" s="242">
        <v>4530</v>
      </c>
      <c r="G74" s="242">
        <v>4480</v>
      </c>
      <c r="H74" s="245">
        <v>4567.5</v>
      </c>
      <c r="I74" s="245" t="s">
        <v>997</v>
      </c>
      <c r="J74" s="289" t="s">
        <v>1000</v>
      </c>
      <c r="K74" s="112">
        <f t="shared" ref="K74" si="40">H74-F74</f>
        <v>37.5</v>
      </c>
      <c r="L74" s="115">
        <f t="shared" ref="L74" si="41">(H74*N74)*0.03%</f>
        <v>342.56249999999994</v>
      </c>
      <c r="M74" s="158">
        <f t="shared" ref="M74" si="42">(K74*N74)-L74</f>
        <v>9032.4375</v>
      </c>
      <c r="N74" s="112">
        <v>250</v>
      </c>
      <c r="O74" s="114" t="s">
        <v>596</v>
      </c>
      <c r="P74" s="113">
        <v>45148</v>
      </c>
      <c r="Q74" s="159"/>
      <c r="R74" s="62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160"/>
      <c r="AG74" s="161"/>
      <c r="AH74" s="159"/>
      <c r="AI74" s="159"/>
      <c r="AJ74" s="160"/>
      <c r="AK74" s="160"/>
      <c r="AL74" s="160"/>
    </row>
    <row r="75" spans="1:38" ht="12.75" customHeight="1">
      <c r="A75" s="242">
        <v>13</v>
      </c>
      <c r="B75" s="243">
        <v>45148</v>
      </c>
      <c r="C75" s="244"/>
      <c r="D75" s="244" t="s">
        <v>1007</v>
      </c>
      <c r="E75" s="242" t="s">
        <v>606</v>
      </c>
      <c r="F75" s="242">
        <v>24015</v>
      </c>
      <c r="G75" s="242">
        <v>23700</v>
      </c>
      <c r="H75" s="245">
        <v>24220</v>
      </c>
      <c r="I75" s="245" t="s">
        <v>1008</v>
      </c>
      <c r="J75" s="289" t="s">
        <v>1020</v>
      </c>
      <c r="K75" s="112">
        <f t="shared" ref="K75" si="43">H75-F75</f>
        <v>205</v>
      </c>
      <c r="L75" s="115">
        <f t="shared" ref="L75" si="44">(H75*N75)*0.03%</f>
        <v>290.64</v>
      </c>
      <c r="M75" s="158">
        <f t="shared" ref="M75" si="45">(K75*N75)-L75</f>
        <v>7909.36</v>
      </c>
      <c r="N75" s="112">
        <v>40</v>
      </c>
      <c r="O75" s="114" t="s">
        <v>596</v>
      </c>
      <c r="P75" s="113">
        <v>45149</v>
      </c>
      <c r="Q75" s="159"/>
      <c r="R75" s="62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160"/>
      <c r="AG75" s="161"/>
      <c r="AH75" s="159"/>
      <c r="AI75" s="159"/>
      <c r="AJ75" s="160"/>
      <c r="AK75" s="160"/>
      <c r="AL75" s="160"/>
    </row>
    <row r="76" spans="1:38" ht="12.75" customHeight="1">
      <c r="A76" s="242">
        <v>14</v>
      </c>
      <c r="B76" s="243">
        <v>45148</v>
      </c>
      <c r="C76" s="244"/>
      <c r="D76" s="244" t="s">
        <v>984</v>
      </c>
      <c r="E76" s="242" t="s">
        <v>606</v>
      </c>
      <c r="F76" s="242">
        <v>4255</v>
      </c>
      <c r="G76" s="242">
        <v>4195</v>
      </c>
      <c r="H76" s="245">
        <v>4295</v>
      </c>
      <c r="I76" s="245" t="s">
        <v>1009</v>
      </c>
      <c r="J76" s="289" t="s">
        <v>643</v>
      </c>
      <c r="K76" s="112">
        <f t="shared" ref="K76" si="46">H76-F76</f>
        <v>40</v>
      </c>
      <c r="L76" s="115">
        <f t="shared" ref="L76" si="47">(H76*N76)*0.03%</f>
        <v>257.7</v>
      </c>
      <c r="M76" s="158">
        <f t="shared" ref="M76" si="48">(K76*N76)-L76</f>
        <v>7742.3</v>
      </c>
      <c r="N76" s="112">
        <v>200</v>
      </c>
      <c r="O76" s="114" t="s">
        <v>596</v>
      </c>
      <c r="P76" s="113">
        <v>45149</v>
      </c>
      <c r="Q76" s="159"/>
      <c r="R76" s="62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160"/>
      <c r="AG76" s="161"/>
      <c r="AH76" s="159"/>
      <c r="AI76" s="159"/>
      <c r="AJ76" s="160"/>
      <c r="AK76" s="160"/>
      <c r="AL76" s="160"/>
    </row>
    <row r="77" spans="1:38" ht="12.75" customHeight="1">
      <c r="A77" s="242">
        <v>15</v>
      </c>
      <c r="B77" s="243">
        <v>45152</v>
      </c>
      <c r="C77" s="244"/>
      <c r="D77" s="244" t="s">
        <v>984</v>
      </c>
      <c r="E77" s="242" t="s">
        <v>606</v>
      </c>
      <c r="F77" s="242">
        <v>4175</v>
      </c>
      <c r="G77" s="242">
        <v>4105</v>
      </c>
      <c r="H77" s="245">
        <v>4222.5</v>
      </c>
      <c r="I77" s="245" t="s">
        <v>1032</v>
      </c>
      <c r="J77" s="289" t="s">
        <v>618</v>
      </c>
      <c r="K77" s="112">
        <f t="shared" ref="K77" si="49">H77-F77</f>
        <v>47.5</v>
      </c>
      <c r="L77" s="115">
        <f t="shared" ref="L77" si="50">(H77*N77)*0.03%</f>
        <v>253.34999999999997</v>
      </c>
      <c r="M77" s="158">
        <f t="shared" ref="M77" si="51">(K77*N77)-L77</f>
        <v>9246.65</v>
      </c>
      <c r="N77" s="112">
        <v>200</v>
      </c>
      <c r="O77" s="114" t="s">
        <v>596</v>
      </c>
      <c r="P77" s="113">
        <v>45152</v>
      </c>
      <c r="Q77" s="159"/>
      <c r="R77" s="62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160"/>
      <c r="AG77" s="161"/>
      <c r="AH77" s="159"/>
      <c r="AI77" s="159"/>
      <c r="AJ77" s="160"/>
      <c r="AK77" s="160"/>
      <c r="AL77" s="160"/>
    </row>
    <row r="78" spans="1:38" ht="12.75" customHeight="1">
      <c r="A78" s="107">
        <v>16</v>
      </c>
      <c r="B78" s="162">
        <v>45152</v>
      </c>
      <c r="C78" s="163"/>
      <c r="D78" s="163" t="s">
        <v>1045</v>
      </c>
      <c r="E78" s="107" t="s">
        <v>606</v>
      </c>
      <c r="F78" s="107" t="s">
        <v>1046</v>
      </c>
      <c r="G78" s="107">
        <v>440</v>
      </c>
      <c r="H78" s="109"/>
      <c r="I78" s="109" t="s">
        <v>1047</v>
      </c>
      <c r="J78" s="246" t="s">
        <v>594</v>
      </c>
      <c r="K78" s="107"/>
      <c r="L78" s="110"/>
      <c r="M78" s="164"/>
      <c r="N78" s="107"/>
      <c r="O78" s="109"/>
      <c r="P78" s="108"/>
      <c r="Q78" s="159"/>
      <c r="R78" s="62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160"/>
      <c r="AG78" s="161"/>
      <c r="AH78" s="159"/>
      <c r="AI78" s="159"/>
      <c r="AJ78" s="160"/>
      <c r="AK78" s="160"/>
      <c r="AL78" s="160"/>
    </row>
    <row r="79" spans="1:38" ht="12.75" customHeight="1">
      <c r="A79" s="107"/>
      <c r="B79" s="162"/>
      <c r="C79" s="163"/>
      <c r="D79" s="163"/>
      <c r="E79" s="107"/>
      <c r="F79" s="107"/>
      <c r="G79" s="107"/>
      <c r="H79" s="109"/>
      <c r="I79" s="109"/>
      <c r="J79" s="246"/>
      <c r="K79" s="107"/>
      <c r="L79" s="110"/>
      <c r="M79" s="164"/>
      <c r="N79" s="107"/>
      <c r="O79" s="109"/>
      <c r="P79" s="108"/>
      <c r="Q79" s="159"/>
      <c r="R79" s="62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160"/>
      <c r="AG79" s="161"/>
      <c r="AH79" s="159"/>
      <c r="AI79" s="159"/>
      <c r="AJ79" s="160"/>
      <c r="AK79" s="160"/>
      <c r="AL79" s="160"/>
    </row>
    <row r="80" spans="1:38" ht="12.75" customHeight="1">
      <c r="A80" s="107"/>
      <c r="B80" s="162"/>
      <c r="C80" s="163"/>
      <c r="D80" s="163"/>
      <c r="E80" s="107"/>
      <c r="F80" s="107"/>
      <c r="G80" s="107"/>
      <c r="H80" s="109"/>
      <c r="I80" s="109"/>
      <c r="J80" s="246"/>
      <c r="K80" s="107"/>
      <c r="L80" s="110"/>
      <c r="M80" s="164"/>
      <c r="N80" s="107"/>
      <c r="O80" s="109"/>
      <c r="P80" s="108"/>
      <c r="Q80" s="159"/>
      <c r="R80" s="62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160"/>
      <c r="AG80" s="161"/>
      <c r="AH80" s="159"/>
      <c r="AI80" s="159"/>
      <c r="AJ80" s="160"/>
      <c r="AK80" s="160"/>
      <c r="AL80" s="160"/>
    </row>
    <row r="82" spans="1:38" ht="12.75" customHeight="1">
      <c r="A82" s="160"/>
      <c r="B82" s="165"/>
      <c r="C82" s="159"/>
      <c r="D82" s="159"/>
      <c r="E82" s="160"/>
      <c r="F82" s="160"/>
      <c r="G82" s="160"/>
      <c r="H82" s="166"/>
      <c r="I82" s="166"/>
      <c r="J82" s="166"/>
      <c r="K82" s="159"/>
      <c r="L82" s="160"/>
      <c r="M82" s="160"/>
      <c r="N82" s="160"/>
      <c r="O82" s="166"/>
      <c r="P82" s="166"/>
      <c r="Q82" s="159"/>
      <c r="R82" s="62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160"/>
      <c r="AG82" s="161"/>
      <c r="AH82" s="159"/>
      <c r="AI82" s="159"/>
      <c r="AJ82" s="160"/>
      <c r="AK82" s="160"/>
      <c r="AL82" s="160"/>
    </row>
    <row r="83" spans="1:38">
      <c r="A83" s="167" t="s">
        <v>614</v>
      </c>
      <c r="B83" s="167"/>
      <c r="C83" s="167"/>
      <c r="D83" s="167"/>
      <c r="E83" s="168"/>
      <c r="F83" s="123"/>
      <c r="G83" s="123"/>
      <c r="H83" s="123"/>
      <c r="I83" s="123"/>
      <c r="J83" s="1"/>
      <c r="K83" s="6"/>
      <c r="L83" s="6"/>
      <c r="M83" s="6"/>
      <c r="N83" s="1"/>
      <c r="O83" s="1"/>
      <c r="P83" s="41"/>
      <c r="Q83" s="4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41"/>
      <c r="AH83" s="41"/>
      <c r="AI83" s="41"/>
      <c r="AJ83" s="41"/>
      <c r="AK83" s="41"/>
      <c r="AL83" s="41"/>
    </row>
    <row r="84" spans="1:38" ht="38.25">
      <c r="A84" s="104" t="s">
        <v>16</v>
      </c>
      <c r="B84" s="104" t="s">
        <v>568</v>
      </c>
      <c r="C84" s="104"/>
      <c r="D84" s="105" t="s">
        <v>580</v>
      </c>
      <c r="E84" s="104" t="s">
        <v>581</v>
      </c>
      <c r="F84" s="104" t="s">
        <v>582</v>
      </c>
      <c r="G84" s="104" t="s">
        <v>604</v>
      </c>
      <c r="H84" s="104" t="s">
        <v>584</v>
      </c>
      <c r="I84" s="104" t="s">
        <v>585</v>
      </c>
      <c r="J84" s="103" t="s">
        <v>586</v>
      </c>
      <c r="K84" s="103" t="s">
        <v>615</v>
      </c>
      <c r="L84" s="106" t="s">
        <v>588</v>
      </c>
      <c r="M84" s="157" t="s">
        <v>612</v>
      </c>
      <c r="N84" s="104" t="s">
        <v>613</v>
      </c>
      <c r="O84" s="104" t="s">
        <v>590</v>
      </c>
      <c r="P84" s="105" t="s">
        <v>591</v>
      </c>
      <c r="Q84" s="4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41"/>
      <c r="AH84" s="41"/>
      <c r="AI84" s="41"/>
      <c r="AJ84" s="41"/>
      <c r="AK84" s="41"/>
      <c r="AL84" s="41"/>
    </row>
    <row r="85" spans="1:38" ht="15" customHeight="1">
      <c r="A85" s="291">
        <v>1</v>
      </c>
      <c r="B85" s="292">
        <v>45139</v>
      </c>
      <c r="C85" s="293"/>
      <c r="D85" s="294" t="s">
        <v>914</v>
      </c>
      <c r="E85" s="293" t="s">
        <v>606</v>
      </c>
      <c r="F85" s="295" t="s">
        <v>949</v>
      </c>
      <c r="G85" s="293">
        <v>8</v>
      </c>
      <c r="H85" s="293">
        <v>10</v>
      </c>
      <c r="I85" s="293" t="s">
        <v>880</v>
      </c>
      <c r="J85" s="296" t="s">
        <v>950</v>
      </c>
      <c r="K85" s="297">
        <f t="shared" ref="K85" si="52">H85-F85</f>
        <v>-7</v>
      </c>
      <c r="L85" s="298">
        <v>50</v>
      </c>
      <c r="M85" s="299">
        <f>(K85*N85)-50</f>
        <v>-3900</v>
      </c>
      <c r="N85" s="297">
        <v>550</v>
      </c>
      <c r="O85" s="300" t="s">
        <v>607</v>
      </c>
      <c r="P85" s="301">
        <v>45141</v>
      </c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</row>
    <row r="86" spans="1:38" ht="15" customHeight="1">
      <c r="A86" s="291">
        <v>2</v>
      </c>
      <c r="B86" s="292">
        <v>45139</v>
      </c>
      <c r="C86" s="293"/>
      <c r="D86" s="294" t="s">
        <v>915</v>
      </c>
      <c r="E86" s="293" t="s">
        <v>606</v>
      </c>
      <c r="F86" s="295" t="s">
        <v>890</v>
      </c>
      <c r="G86" s="293">
        <v>0</v>
      </c>
      <c r="H86" s="293">
        <v>6</v>
      </c>
      <c r="I86" s="293" t="s">
        <v>916</v>
      </c>
      <c r="J86" s="296" t="s">
        <v>924</v>
      </c>
      <c r="K86" s="297">
        <f t="shared" ref="K86" si="53">H86-F86</f>
        <v>-23</v>
      </c>
      <c r="L86" s="298">
        <v>50</v>
      </c>
      <c r="M86" s="299">
        <f t="shared" ref="M86:M88" si="54">(K86*N86)-50</f>
        <v>-970</v>
      </c>
      <c r="N86" s="297">
        <v>40</v>
      </c>
      <c r="O86" s="300" t="s">
        <v>607</v>
      </c>
      <c r="P86" s="301">
        <v>45139</v>
      </c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</row>
    <row r="87" spans="1:38" ht="15" customHeight="1">
      <c r="A87" s="291">
        <v>3</v>
      </c>
      <c r="B87" s="292">
        <v>45139</v>
      </c>
      <c r="C87" s="293"/>
      <c r="D87" s="294" t="s">
        <v>920</v>
      </c>
      <c r="E87" s="293" t="s">
        <v>606</v>
      </c>
      <c r="F87" s="295" t="s">
        <v>932</v>
      </c>
      <c r="G87" s="293">
        <v>2.8</v>
      </c>
      <c r="H87" s="293">
        <v>2.8</v>
      </c>
      <c r="I87" s="293" t="s">
        <v>922</v>
      </c>
      <c r="J87" s="296" t="s">
        <v>933</v>
      </c>
      <c r="K87" s="297">
        <f t="shared" ref="K87:K88" si="55">H87-F87</f>
        <v>-2.0499999999999998</v>
      </c>
      <c r="L87" s="298">
        <v>50</v>
      </c>
      <c r="M87" s="299">
        <f t="shared" si="54"/>
        <v>-3124.9999999999995</v>
      </c>
      <c r="N87" s="297">
        <v>1500</v>
      </c>
      <c r="O87" s="300" t="s">
        <v>607</v>
      </c>
      <c r="P87" s="301">
        <v>45140</v>
      </c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</row>
    <row r="88" spans="1:38" ht="15" customHeight="1">
      <c r="A88" s="291">
        <v>4</v>
      </c>
      <c r="B88" s="292">
        <v>45139</v>
      </c>
      <c r="C88" s="293"/>
      <c r="D88" s="294" t="s">
        <v>921</v>
      </c>
      <c r="E88" s="293" t="s">
        <v>606</v>
      </c>
      <c r="F88" s="295" t="s">
        <v>947</v>
      </c>
      <c r="G88" s="293">
        <v>27</v>
      </c>
      <c r="H88" s="293">
        <v>29</v>
      </c>
      <c r="I88" s="293" t="s">
        <v>878</v>
      </c>
      <c r="J88" s="296" t="s">
        <v>948</v>
      </c>
      <c r="K88" s="297">
        <f t="shared" si="55"/>
        <v>-19</v>
      </c>
      <c r="L88" s="298">
        <v>50</v>
      </c>
      <c r="M88" s="299">
        <f t="shared" si="54"/>
        <v>-4800</v>
      </c>
      <c r="N88" s="297">
        <v>250</v>
      </c>
      <c r="O88" s="300" t="s">
        <v>607</v>
      </c>
      <c r="P88" s="301">
        <v>45141</v>
      </c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0"/>
      <c r="AI88" s="160"/>
      <c r="AJ88" s="160"/>
      <c r="AK88" s="160"/>
      <c r="AL88" s="160"/>
    </row>
    <row r="89" spans="1:38" ht="15" customHeight="1">
      <c r="A89" s="253">
        <v>5</v>
      </c>
      <c r="B89" s="254">
        <v>45140</v>
      </c>
      <c r="C89" s="241"/>
      <c r="D89" s="319" t="s">
        <v>929</v>
      </c>
      <c r="E89" s="241" t="s">
        <v>606</v>
      </c>
      <c r="F89" s="320" t="s">
        <v>931</v>
      </c>
      <c r="G89" s="241">
        <v>18</v>
      </c>
      <c r="H89" s="241">
        <v>59</v>
      </c>
      <c r="I89" s="241" t="s">
        <v>930</v>
      </c>
      <c r="J89" s="321" t="s">
        <v>815</v>
      </c>
      <c r="K89" s="242">
        <f t="shared" ref="K89" si="56">H89-F89</f>
        <v>9</v>
      </c>
      <c r="L89" s="242">
        <v>50</v>
      </c>
      <c r="M89" s="322">
        <f t="shared" ref="M89:M94" si="57">(K89*N89)-50</f>
        <v>400</v>
      </c>
      <c r="N89" s="242">
        <v>50</v>
      </c>
      <c r="O89" s="323" t="s">
        <v>596</v>
      </c>
      <c r="P89" s="324">
        <v>45140</v>
      </c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</row>
    <row r="90" spans="1:38" ht="15" customHeight="1">
      <c r="A90" s="253">
        <v>6</v>
      </c>
      <c r="B90" s="254">
        <v>45141</v>
      </c>
      <c r="C90" s="241"/>
      <c r="D90" s="319" t="s">
        <v>936</v>
      </c>
      <c r="E90" s="241" t="s">
        <v>606</v>
      </c>
      <c r="F90" s="320" t="s">
        <v>938</v>
      </c>
      <c r="G90" s="241">
        <v>70</v>
      </c>
      <c r="H90" s="241">
        <v>137.5</v>
      </c>
      <c r="I90" s="241" t="s">
        <v>937</v>
      </c>
      <c r="J90" s="321" t="s">
        <v>939</v>
      </c>
      <c r="K90" s="242">
        <f t="shared" ref="K90:K91" si="58">H90-F90</f>
        <v>20</v>
      </c>
      <c r="L90" s="242">
        <v>50</v>
      </c>
      <c r="M90" s="322">
        <f t="shared" si="57"/>
        <v>750</v>
      </c>
      <c r="N90" s="242">
        <v>40</v>
      </c>
      <c r="O90" s="323" t="s">
        <v>596</v>
      </c>
      <c r="P90" s="324">
        <v>45141</v>
      </c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60"/>
    </row>
    <row r="91" spans="1:38" ht="15" customHeight="1">
      <c r="A91" s="291">
        <v>7</v>
      </c>
      <c r="B91" s="292">
        <v>45141</v>
      </c>
      <c r="C91" s="293"/>
      <c r="D91" s="294" t="s">
        <v>936</v>
      </c>
      <c r="E91" s="293" t="s">
        <v>606</v>
      </c>
      <c r="F91" s="295" t="s">
        <v>945</v>
      </c>
      <c r="G91" s="293">
        <v>55</v>
      </c>
      <c r="H91" s="293">
        <v>55</v>
      </c>
      <c r="I91" s="293" t="s">
        <v>942</v>
      </c>
      <c r="J91" s="296" t="s">
        <v>946</v>
      </c>
      <c r="K91" s="297">
        <f t="shared" si="58"/>
        <v>-47.5</v>
      </c>
      <c r="L91" s="298">
        <v>50</v>
      </c>
      <c r="M91" s="299">
        <f t="shared" si="57"/>
        <v>-1950</v>
      </c>
      <c r="N91" s="297">
        <v>40</v>
      </c>
      <c r="O91" s="300" t="s">
        <v>607</v>
      </c>
      <c r="P91" s="301">
        <v>45141</v>
      </c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60"/>
    </row>
    <row r="92" spans="1:38" ht="15" customHeight="1">
      <c r="A92" s="291">
        <v>8</v>
      </c>
      <c r="B92" s="292">
        <v>45141</v>
      </c>
      <c r="C92" s="293"/>
      <c r="D92" s="294" t="s">
        <v>940</v>
      </c>
      <c r="E92" s="293" t="s">
        <v>606</v>
      </c>
      <c r="F92" s="295" t="s">
        <v>952</v>
      </c>
      <c r="G92" s="293">
        <v>0</v>
      </c>
      <c r="H92" s="293">
        <v>0</v>
      </c>
      <c r="I92" s="293" t="s">
        <v>943</v>
      </c>
      <c r="J92" s="296" t="s">
        <v>953</v>
      </c>
      <c r="K92" s="297">
        <f t="shared" ref="K92:K93" si="59">H92-F92</f>
        <v>-31</v>
      </c>
      <c r="L92" s="298">
        <v>50</v>
      </c>
      <c r="M92" s="299">
        <f t="shared" si="57"/>
        <v>-1600</v>
      </c>
      <c r="N92" s="297">
        <v>50</v>
      </c>
      <c r="O92" s="300" t="s">
        <v>607</v>
      </c>
      <c r="P92" s="301">
        <v>45141</v>
      </c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</row>
    <row r="93" spans="1:38" ht="15" customHeight="1">
      <c r="A93" s="253">
        <v>10</v>
      </c>
      <c r="B93" s="254">
        <v>45146</v>
      </c>
      <c r="C93" s="241"/>
      <c r="D93" s="319" t="s">
        <v>978</v>
      </c>
      <c r="E93" s="241" t="s">
        <v>606</v>
      </c>
      <c r="F93" s="320" t="s">
        <v>989</v>
      </c>
      <c r="G93" s="241">
        <v>65</v>
      </c>
      <c r="H93" s="241">
        <v>130</v>
      </c>
      <c r="I93" s="241" t="s">
        <v>979</v>
      </c>
      <c r="J93" s="321" t="s">
        <v>990</v>
      </c>
      <c r="K93" s="242">
        <f t="shared" si="59"/>
        <v>23.5</v>
      </c>
      <c r="L93" s="242">
        <v>50</v>
      </c>
      <c r="M93" s="322">
        <f t="shared" si="57"/>
        <v>2887.5</v>
      </c>
      <c r="N93" s="242">
        <v>125</v>
      </c>
      <c r="O93" s="323" t="s">
        <v>596</v>
      </c>
      <c r="P93" s="324">
        <v>45147</v>
      </c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</row>
    <row r="94" spans="1:38" ht="15" customHeight="1">
      <c r="A94" s="253">
        <v>11</v>
      </c>
      <c r="B94" s="254">
        <v>45146</v>
      </c>
      <c r="C94" s="241"/>
      <c r="D94" s="319" t="s">
        <v>980</v>
      </c>
      <c r="E94" s="241" t="s">
        <v>606</v>
      </c>
      <c r="F94" s="320" t="s">
        <v>982</v>
      </c>
      <c r="G94" s="241">
        <v>0</v>
      </c>
      <c r="H94" s="241">
        <v>22.5</v>
      </c>
      <c r="I94" s="241" t="s">
        <v>981</v>
      </c>
      <c r="J94" s="321" t="s">
        <v>983</v>
      </c>
      <c r="K94" s="242">
        <f t="shared" ref="K94:K95" si="60">H94-F94</f>
        <v>10.5</v>
      </c>
      <c r="L94" s="242">
        <v>50</v>
      </c>
      <c r="M94" s="322">
        <f t="shared" si="57"/>
        <v>370</v>
      </c>
      <c r="N94" s="242">
        <v>40</v>
      </c>
      <c r="O94" s="323" t="s">
        <v>596</v>
      </c>
      <c r="P94" s="324">
        <v>45146</v>
      </c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</row>
    <row r="95" spans="1:38" ht="15" customHeight="1">
      <c r="A95" s="291">
        <v>12</v>
      </c>
      <c r="B95" s="292">
        <v>45147</v>
      </c>
      <c r="C95" s="293"/>
      <c r="D95" s="294" t="s">
        <v>994</v>
      </c>
      <c r="E95" s="293" t="s">
        <v>606</v>
      </c>
      <c r="F95" s="295" t="s">
        <v>1004</v>
      </c>
      <c r="G95" s="293">
        <v>99</v>
      </c>
      <c r="H95" s="293">
        <v>118</v>
      </c>
      <c r="I95" s="293" t="s">
        <v>995</v>
      </c>
      <c r="J95" s="296" t="s">
        <v>1012</v>
      </c>
      <c r="K95" s="297">
        <f t="shared" si="60"/>
        <v>-28</v>
      </c>
      <c r="L95" s="298">
        <v>50</v>
      </c>
      <c r="M95" s="299">
        <f t="shared" ref="M95:M96" si="61">(K95*N95)-50</f>
        <v>-2850</v>
      </c>
      <c r="N95" s="297">
        <v>100</v>
      </c>
      <c r="O95" s="300" t="s">
        <v>607</v>
      </c>
      <c r="P95" s="301">
        <v>45148</v>
      </c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</row>
    <row r="96" spans="1:38" ht="15" customHeight="1">
      <c r="A96" s="253">
        <v>13</v>
      </c>
      <c r="B96" s="254">
        <v>45147</v>
      </c>
      <c r="C96" s="241"/>
      <c r="D96" s="319" t="s">
        <v>998</v>
      </c>
      <c r="E96" s="241" t="s">
        <v>606</v>
      </c>
      <c r="F96" s="320" t="s">
        <v>1005</v>
      </c>
      <c r="G96" s="241">
        <v>25</v>
      </c>
      <c r="H96" s="241">
        <v>51</v>
      </c>
      <c r="I96" s="241" t="s">
        <v>999</v>
      </c>
      <c r="J96" s="321" t="s">
        <v>1006</v>
      </c>
      <c r="K96" s="242">
        <f t="shared" ref="K96" si="62">H96-F96</f>
        <v>7</v>
      </c>
      <c r="L96" s="242">
        <v>50</v>
      </c>
      <c r="M96" s="322">
        <f t="shared" si="61"/>
        <v>1700</v>
      </c>
      <c r="N96" s="242">
        <v>250</v>
      </c>
      <c r="O96" s="323" t="s">
        <v>596</v>
      </c>
      <c r="P96" s="324">
        <v>45148</v>
      </c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</row>
    <row r="97" spans="1:38" ht="15" customHeight="1">
      <c r="A97" s="253">
        <v>14</v>
      </c>
      <c r="B97" s="254">
        <v>45149</v>
      </c>
      <c r="C97" s="241"/>
      <c r="D97" s="319" t="s">
        <v>1016</v>
      </c>
      <c r="E97" s="241" t="s">
        <v>606</v>
      </c>
      <c r="F97" s="320" t="s">
        <v>1018</v>
      </c>
      <c r="G97" s="241">
        <v>78</v>
      </c>
      <c r="H97" s="241">
        <v>125</v>
      </c>
      <c r="I97" s="241" t="s">
        <v>1017</v>
      </c>
      <c r="J97" s="321" t="s">
        <v>1019</v>
      </c>
      <c r="K97" s="242">
        <f t="shared" ref="K97" si="63">H97-F97</f>
        <v>19</v>
      </c>
      <c r="L97" s="242">
        <v>50</v>
      </c>
      <c r="M97" s="322">
        <f t="shared" ref="M97" si="64">(K97*N97)-50</f>
        <v>3275</v>
      </c>
      <c r="N97" s="242">
        <v>175</v>
      </c>
      <c r="O97" s="323" t="s">
        <v>596</v>
      </c>
      <c r="P97" s="324">
        <v>45149</v>
      </c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</row>
    <row r="98" spans="1:38" ht="15" customHeight="1">
      <c r="A98" s="253">
        <v>15</v>
      </c>
      <c r="B98" s="254">
        <v>45149</v>
      </c>
      <c r="C98" s="241"/>
      <c r="D98" s="319" t="s">
        <v>1021</v>
      </c>
      <c r="E98" s="241" t="s">
        <v>606</v>
      </c>
      <c r="F98" s="320" t="s">
        <v>1022</v>
      </c>
      <c r="G98" s="241">
        <v>19</v>
      </c>
      <c r="H98" s="241">
        <v>80</v>
      </c>
      <c r="I98" s="241" t="s">
        <v>1023</v>
      </c>
      <c r="J98" s="321" t="s">
        <v>617</v>
      </c>
      <c r="K98" s="242">
        <f t="shared" ref="K98" si="65">H98-F98</f>
        <v>21</v>
      </c>
      <c r="L98" s="242">
        <v>50</v>
      </c>
      <c r="M98" s="322">
        <f t="shared" ref="M98" si="66">(K98*N98)-50</f>
        <v>790</v>
      </c>
      <c r="N98" s="242">
        <v>40</v>
      </c>
      <c r="O98" s="323" t="s">
        <v>596</v>
      </c>
      <c r="P98" s="324">
        <v>45149</v>
      </c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</row>
    <row r="99" spans="1:38" ht="15" customHeight="1">
      <c r="A99" s="253">
        <v>16</v>
      </c>
      <c r="B99" s="254">
        <v>45152</v>
      </c>
      <c r="C99" s="241"/>
      <c r="D99" s="319" t="s">
        <v>1034</v>
      </c>
      <c r="E99" s="241" t="s">
        <v>606</v>
      </c>
      <c r="F99" s="320" t="s">
        <v>1069</v>
      </c>
      <c r="G99" s="241">
        <v>65</v>
      </c>
      <c r="H99" s="241">
        <v>114</v>
      </c>
      <c r="I99" s="241" t="s">
        <v>1017</v>
      </c>
      <c r="J99" s="321" t="s">
        <v>1070</v>
      </c>
      <c r="K99" s="242">
        <f t="shared" ref="K99" si="67">H99-F99</f>
        <v>17.5</v>
      </c>
      <c r="L99" s="242">
        <v>50</v>
      </c>
      <c r="M99" s="322">
        <f t="shared" ref="M99" si="68">(K99*N99)-50</f>
        <v>2575</v>
      </c>
      <c r="N99" s="242">
        <v>150</v>
      </c>
      <c r="O99" s="323" t="s">
        <v>596</v>
      </c>
      <c r="P99" s="324">
        <v>45154</v>
      </c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</row>
    <row r="100" spans="1:38" ht="15" customHeight="1">
      <c r="A100" s="253">
        <v>17</v>
      </c>
      <c r="B100" s="254">
        <v>45152</v>
      </c>
      <c r="C100" s="241"/>
      <c r="D100" s="319" t="s">
        <v>1036</v>
      </c>
      <c r="E100" s="241" t="s">
        <v>606</v>
      </c>
      <c r="F100" s="320" t="s">
        <v>1038</v>
      </c>
      <c r="G100" s="241">
        <v>0</v>
      </c>
      <c r="H100" s="241">
        <v>41</v>
      </c>
      <c r="I100" s="241" t="s">
        <v>1037</v>
      </c>
      <c r="J100" s="321" t="s">
        <v>1039</v>
      </c>
      <c r="K100" s="242">
        <f t="shared" ref="K100:K102" si="69">H100-F100</f>
        <v>18.5</v>
      </c>
      <c r="L100" s="242">
        <v>50</v>
      </c>
      <c r="M100" s="322">
        <f t="shared" ref="M100:M102" si="70">(K100*N100)-50</f>
        <v>690</v>
      </c>
      <c r="N100" s="242">
        <v>40</v>
      </c>
      <c r="O100" s="323" t="s">
        <v>596</v>
      </c>
      <c r="P100" s="324">
        <v>45152</v>
      </c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0"/>
    </row>
    <row r="101" spans="1:38" ht="15" customHeight="1">
      <c r="A101" s="358">
        <v>18</v>
      </c>
      <c r="B101" s="356">
        <v>45152</v>
      </c>
      <c r="C101" s="293"/>
      <c r="D101" s="294" t="s">
        <v>1040</v>
      </c>
      <c r="E101" s="293" t="s">
        <v>606</v>
      </c>
      <c r="F101" s="295" t="s">
        <v>1042</v>
      </c>
      <c r="G101" s="293">
        <v>0</v>
      </c>
      <c r="H101" s="293">
        <v>0</v>
      </c>
      <c r="I101" s="354" t="s">
        <v>916</v>
      </c>
      <c r="J101" s="354" t="s">
        <v>1043</v>
      </c>
      <c r="K101" s="291">
        <f t="shared" si="69"/>
        <v>-6</v>
      </c>
      <c r="L101" s="298">
        <v>50</v>
      </c>
      <c r="M101" s="339">
        <f t="shared" si="70"/>
        <v>-290</v>
      </c>
      <c r="N101" s="291">
        <v>40</v>
      </c>
      <c r="O101" s="300" t="s">
        <v>607</v>
      </c>
      <c r="P101" s="301">
        <v>45152</v>
      </c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</row>
    <row r="102" spans="1:38" ht="15" customHeight="1">
      <c r="A102" s="359"/>
      <c r="B102" s="357"/>
      <c r="C102" s="293"/>
      <c r="D102" s="294" t="s">
        <v>1041</v>
      </c>
      <c r="E102" s="293" t="s">
        <v>606</v>
      </c>
      <c r="F102" s="295" t="s">
        <v>949</v>
      </c>
      <c r="G102" s="293">
        <v>0</v>
      </c>
      <c r="H102" s="293">
        <v>3.5</v>
      </c>
      <c r="I102" s="355"/>
      <c r="J102" s="355"/>
      <c r="K102" s="291">
        <f t="shared" si="69"/>
        <v>-13.5</v>
      </c>
      <c r="L102" s="298">
        <v>50</v>
      </c>
      <c r="M102" s="339">
        <f t="shared" si="70"/>
        <v>-590</v>
      </c>
      <c r="N102" s="291">
        <v>40</v>
      </c>
      <c r="O102" s="300" t="s">
        <v>607</v>
      </c>
      <c r="P102" s="301">
        <v>45152</v>
      </c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60"/>
    </row>
    <row r="103" spans="1:38" ht="15" customHeight="1">
      <c r="A103" s="253">
        <v>19</v>
      </c>
      <c r="B103" s="254">
        <v>45152</v>
      </c>
      <c r="C103" s="241"/>
      <c r="D103" s="319" t="s">
        <v>1044</v>
      </c>
      <c r="E103" s="241" t="s">
        <v>606</v>
      </c>
      <c r="F103" s="320" t="s">
        <v>1068</v>
      </c>
      <c r="G103" s="241">
        <v>2.5</v>
      </c>
      <c r="H103" s="241">
        <v>5.75</v>
      </c>
      <c r="I103" s="241" t="s">
        <v>1067</v>
      </c>
      <c r="J103" s="321" t="s">
        <v>816</v>
      </c>
      <c r="K103" s="242">
        <f t="shared" ref="K103:K104" si="71">H103-F103</f>
        <v>1</v>
      </c>
      <c r="L103" s="242">
        <v>50</v>
      </c>
      <c r="M103" s="322">
        <f t="shared" ref="M103:M104" si="72">(K103*N103)-50</f>
        <v>1750</v>
      </c>
      <c r="N103" s="242">
        <v>1800</v>
      </c>
      <c r="O103" s="323" t="s">
        <v>596</v>
      </c>
      <c r="P103" s="324">
        <v>45154</v>
      </c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</row>
    <row r="104" spans="1:38" ht="15" customHeight="1">
      <c r="A104" s="291">
        <v>20</v>
      </c>
      <c r="B104" s="292">
        <v>45154</v>
      </c>
      <c r="C104" s="293"/>
      <c r="D104" s="294" t="s">
        <v>1071</v>
      </c>
      <c r="E104" s="293" t="s">
        <v>606</v>
      </c>
      <c r="F104" s="295" t="s">
        <v>1121</v>
      </c>
      <c r="G104" s="293">
        <v>30</v>
      </c>
      <c r="H104" s="293">
        <v>30</v>
      </c>
      <c r="I104" s="293" t="s">
        <v>999</v>
      </c>
      <c r="J104" s="296" t="s">
        <v>1283</v>
      </c>
      <c r="K104" s="297">
        <f t="shared" si="71"/>
        <v>-17</v>
      </c>
      <c r="L104" s="298">
        <v>50</v>
      </c>
      <c r="M104" s="299">
        <f t="shared" si="72"/>
        <v>-4725</v>
      </c>
      <c r="N104" s="297">
        <v>275</v>
      </c>
      <c r="O104" s="300" t="s">
        <v>607</v>
      </c>
      <c r="P104" s="301">
        <v>45155</v>
      </c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</row>
    <row r="105" spans="1:38" ht="15" customHeight="1">
      <c r="A105" s="253">
        <v>21</v>
      </c>
      <c r="B105" s="254">
        <v>45154</v>
      </c>
      <c r="C105" s="241"/>
      <c r="D105" s="319" t="s">
        <v>1075</v>
      </c>
      <c r="E105" s="241" t="s">
        <v>606</v>
      </c>
      <c r="F105" s="320" t="s">
        <v>1076</v>
      </c>
      <c r="G105" s="241">
        <v>49</v>
      </c>
      <c r="H105" s="241">
        <v>112</v>
      </c>
      <c r="I105" s="241" t="s">
        <v>942</v>
      </c>
      <c r="J105" s="321" t="s">
        <v>1077</v>
      </c>
      <c r="K105" s="242">
        <f t="shared" ref="K105" si="73">H105-F105</f>
        <v>16.5</v>
      </c>
      <c r="L105" s="242">
        <v>50</v>
      </c>
      <c r="M105" s="322">
        <f t="shared" ref="M105" si="74">(K105*N105)-50</f>
        <v>2012.5</v>
      </c>
      <c r="N105" s="242">
        <v>125</v>
      </c>
      <c r="O105" s="323" t="s">
        <v>596</v>
      </c>
      <c r="P105" s="324">
        <v>45154</v>
      </c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</row>
    <row r="106" spans="1:38" ht="15" customHeight="1">
      <c r="A106" s="247">
        <v>22</v>
      </c>
      <c r="B106" s="248">
        <v>45155</v>
      </c>
      <c r="C106" s="249"/>
      <c r="D106" s="273" t="s">
        <v>1111</v>
      </c>
      <c r="E106" s="249" t="s">
        <v>606</v>
      </c>
      <c r="F106" s="274" t="s">
        <v>1112</v>
      </c>
      <c r="G106" s="249">
        <v>24</v>
      </c>
      <c r="H106" s="249"/>
      <c r="I106" s="249" t="s">
        <v>1113</v>
      </c>
      <c r="J106" s="249" t="s">
        <v>594</v>
      </c>
      <c r="K106" s="247"/>
      <c r="L106" s="275"/>
      <c r="M106" s="276"/>
      <c r="N106" s="247"/>
      <c r="O106" s="249"/>
      <c r="P106" s="248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60"/>
    </row>
    <row r="107" spans="1:38" ht="15" customHeight="1">
      <c r="A107" s="247">
        <v>23</v>
      </c>
      <c r="B107" s="248">
        <v>45155</v>
      </c>
      <c r="C107" s="249"/>
      <c r="D107" s="273" t="s">
        <v>1044</v>
      </c>
      <c r="E107" s="249" t="s">
        <v>606</v>
      </c>
      <c r="F107" s="274" t="s">
        <v>1116</v>
      </c>
      <c r="G107" s="249">
        <v>2</v>
      </c>
      <c r="H107" s="249"/>
      <c r="I107" s="274" t="s">
        <v>1117</v>
      </c>
      <c r="J107" s="249" t="s">
        <v>594</v>
      </c>
      <c r="K107" s="247"/>
      <c r="L107" s="275"/>
      <c r="M107" s="276"/>
      <c r="N107" s="247"/>
      <c r="O107" s="249"/>
      <c r="P107" s="248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60"/>
      <c r="AL107" s="160"/>
    </row>
    <row r="108" spans="1:38" ht="15" customHeight="1">
      <c r="A108" s="247">
        <v>24</v>
      </c>
      <c r="B108" s="248">
        <v>45155</v>
      </c>
      <c r="C108" s="249"/>
      <c r="D108" s="273" t="s">
        <v>1118</v>
      </c>
      <c r="E108" s="249" t="s">
        <v>606</v>
      </c>
      <c r="F108" s="274" t="s">
        <v>1119</v>
      </c>
      <c r="G108" s="249">
        <v>20</v>
      </c>
      <c r="H108" s="249"/>
      <c r="I108" s="274" t="s">
        <v>1120</v>
      </c>
      <c r="J108" s="249" t="s">
        <v>594</v>
      </c>
      <c r="K108" s="247"/>
      <c r="L108" s="275"/>
      <c r="M108" s="276"/>
      <c r="N108" s="247"/>
      <c r="O108" s="249"/>
      <c r="P108" s="248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</row>
    <row r="109" spans="1:38" ht="15" customHeight="1">
      <c r="A109" s="247"/>
      <c r="B109" s="248"/>
      <c r="C109" s="249"/>
      <c r="D109" s="273"/>
      <c r="E109" s="249"/>
      <c r="F109" s="274"/>
      <c r="G109" s="249"/>
      <c r="H109" s="249"/>
      <c r="I109" s="274"/>
      <c r="J109" s="249"/>
      <c r="K109" s="247"/>
      <c r="L109" s="275"/>
      <c r="M109" s="276"/>
      <c r="N109" s="247"/>
      <c r="O109" s="249"/>
      <c r="P109" s="248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60"/>
    </row>
    <row r="110" spans="1:38" ht="15" customHeight="1">
      <c r="A110" s="247"/>
      <c r="B110" s="248"/>
      <c r="C110" s="249"/>
      <c r="D110" s="273"/>
      <c r="E110" s="249"/>
      <c r="F110" s="274"/>
      <c r="G110" s="249"/>
      <c r="H110" s="249"/>
      <c r="I110" s="274"/>
      <c r="J110" s="249"/>
      <c r="K110" s="247"/>
      <c r="L110" s="275"/>
      <c r="M110" s="276"/>
      <c r="N110" s="247"/>
      <c r="O110" s="249"/>
      <c r="P110" s="248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60"/>
      <c r="AL110" s="160"/>
    </row>
    <row r="111" spans="1:38" ht="38.25" customHeight="1">
      <c r="A111" s="102" t="s">
        <v>620</v>
      </c>
      <c r="B111" s="169"/>
      <c r="C111" s="169"/>
      <c r="D111" s="170"/>
      <c r="E111" s="145"/>
      <c r="F111" s="6"/>
      <c r="G111" s="6"/>
      <c r="H111" s="146"/>
      <c r="I111" s="171"/>
      <c r="J111" s="1"/>
      <c r="K111" s="6"/>
      <c r="L111" s="6"/>
      <c r="M111" s="6"/>
      <c r="N111" s="1"/>
      <c r="O111" s="1"/>
      <c r="Q111" s="1"/>
      <c r="R111" s="6"/>
      <c r="S111" s="1"/>
      <c r="T111" s="1"/>
      <c r="U111" s="1"/>
      <c r="V111" s="1"/>
      <c r="W111" s="1"/>
      <c r="X111" s="6"/>
      <c r="Y111" s="1"/>
      <c r="Z111" s="1"/>
      <c r="AA111" s="1"/>
      <c r="AB111" s="1"/>
      <c r="AC111" s="1"/>
      <c r="AD111" s="6"/>
      <c r="AE111" s="1"/>
      <c r="AF111" s="1"/>
      <c r="AG111" s="1"/>
      <c r="AH111" s="1"/>
      <c r="AI111" s="1"/>
      <c r="AJ111" s="6"/>
      <c r="AK111" s="1"/>
    </row>
    <row r="112" spans="1:38" ht="38.25">
      <c r="A112" s="103" t="s">
        <v>16</v>
      </c>
      <c r="B112" s="104" t="s">
        <v>568</v>
      </c>
      <c r="C112" s="104"/>
      <c r="D112" s="105" t="s">
        <v>580</v>
      </c>
      <c r="E112" s="104" t="s">
        <v>581</v>
      </c>
      <c r="F112" s="104" t="s">
        <v>582</v>
      </c>
      <c r="G112" s="104" t="s">
        <v>583</v>
      </c>
      <c r="H112" s="104" t="s">
        <v>584</v>
      </c>
      <c r="I112" s="104" t="s">
        <v>585</v>
      </c>
      <c r="J112" s="103" t="s">
        <v>586</v>
      </c>
      <c r="K112" s="149" t="s">
        <v>605</v>
      </c>
      <c r="L112" s="150" t="s">
        <v>588</v>
      </c>
      <c r="M112" s="106" t="s">
        <v>589</v>
      </c>
      <c r="N112" s="104" t="s">
        <v>590</v>
      </c>
      <c r="O112" s="105" t="s">
        <v>591</v>
      </c>
      <c r="P112" s="104" t="s">
        <v>592</v>
      </c>
      <c r="Q112" s="41"/>
      <c r="R112" s="6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</row>
    <row r="113" spans="1:38" ht="14.25" customHeight="1">
      <c r="A113" s="107">
        <v>1</v>
      </c>
      <c r="B113" s="108">
        <v>44840</v>
      </c>
      <c r="C113" s="163"/>
      <c r="D113" s="163" t="s">
        <v>621</v>
      </c>
      <c r="E113" s="107" t="s">
        <v>606</v>
      </c>
      <c r="F113" s="107" t="s">
        <v>622</v>
      </c>
      <c r="G113" s="107">
        <v>1220</v>
      </c>
      <c r="H113" s="107"/>
      <c r="I113" s="107" t="s">
        <v>623</v>
      </c>
      <c r="J113" s="109" t="s">
        <v>594</v>
      </c>
      <c r="K113" s="109"/>
      <c r="L113" s="110"/>
      <c r="M113" s="172"/>
      <c r="N113" s="109"/>
      <c r="O113" s="109"/>
      <c r="P113" s="110"/>
      <c r="Q113" s="41"/>
      <c r="R113" s="41" t="s">
        <v>595</v>
      </c>
      <c r="S113" s="41"/>
      <c r="T113" s="1"/>
      <c r="U113" s="1"/>
      <c r="V113" s="1"/>
      <c r="W113" s="1"/>
      <c r="X113" s="1"/>
      <c r="Y113" s="1"/>
      <c r="Z113" s="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</row>
    <row r="114" spans="1:38" ht="14.25" customHeight="1">
      <c r="A114" s="326">
        <v>2</v>
      </c>
      <c r="B114" s="327">
        <v>45071</v>
      </c>
      <c r="C114" s="328"/>
      <c r="D114" s="329" t="s">
        <v>279</v>
      </c>
      <c r="E114" s="330" t="s">
        <v>606</v>
      </c>
      <c r="F114" s="325">
        <v>286</v>
      </c>
      <c r="G114" s="331">
        <v>267</v>
      </c>
      <c r="H114" s="325">
        <v>287</v>
      </c>
      <c r="I114" s="325" t="s">
        <v>625</v>
      </c>
      <c r="J114" s="332" t="s">
        <v>816</v>
      </c>
      <c r="K114" s="332">
        <f t="shared" ref="K114" si="75">H114-F114</f>
        <v>1</v>
      </c>
      <c r="L114" s="333">
        <f>(F114*-0.3)/100</f>
        <v>-0.85799999999999998</v>
      </c>
      <c r="M114" s="334">
        <f t="shared" ref="M114" si="76">(K114+L114)/F114</f>
        <v>4.9650349650349655E-4</v>
      </c>
      <c r="N114" s="335" t="s">
        <v>616</v>
      </c>
      <c r="O114" s="336">
        <v>45146</v>
      </c>
      <c r="P114" s="108"/>
      <c r="Q114" s="41"/>
      <c r="R114" s="41" t="s">
        <v>595</v>
      </c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</row>
    <row r="115" spans="1:38" ht="14.25" customHeight="1">
      <c r="A115" s="107">
        <v>3</v>
      </c>
      <c r="B115" s="108">
        <v>45152</v>
      </c>
      <c r="C115" s="163"/>
      <c r="D115" s="163" t="s">
        <v>1033</v>
      </c>
      <c r="E115" s="107" t="s">
        <v>606</v>
      </c>
      <c r="F115" s="107" t="s">
        <v>1284</v>
      </c>
      <c r="G115" s="107">
        <v>209</v>
      </c>
      <c r="H115" s="107"/>
      <c r="I115" s="107" t="s">
        <v>1078</v>
      </c>
      <c r="J115" s="109" t="s">
        <v>594</v>
      </c>
      <c r="K115" s="109"/>
      <c r="L115" s="110"/>
      <c r="M115" s="111"/>
      <c r="N115" s="246"/>
      <c r="O115" s="252"/>
      <c r="P115" s="108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</row>
    <row r="116" spans="1:38" ht="14.25" customHeight="1">
      <c r="A116" s="107"/>
      <c r="B116" s="108"/>
      <c r="C116" s="163"/>
      <c r="D116" s="163"/>
      <c r="E116" s="107"/>
      <c r="F116" s="107"/>
      <c r="G116" s="107"/>
      <c r="H116" s="107"/>
      <c r="I116" s="107"/>
      <c r="J116" s="109"/>
      <c r="K116" s="109"/>
      <c r="L116" s="110"/>
      <c r="M116" s="111"/>
      <c r="N116" s="246"/>
      <c r="O116" s="252"/>
      <c r="P116" s="108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</row>
    <row r="117" spans="1:38" ht="12.75" customHeight="1">
      <c r="A117" s="107"/>
      <c r="B117" s="108"/>
      <c r="C117" s="163"/>
      <c r="D117" s="163"/>
      <c r="E117" s="107"/>
      <c r="F117" s="107"/>
      <c r="G117" s="107"/>
      <c r="H117" s="107"/>
      <c r="I117" s="107"/>
      <c r="J117" s="109"/>
      <c r="K117" s="109"/>
      <c r="L117" s="110"/>
      <c r="M117" s="172"/>
      <c r="N117" s="109"/>
      <c r="O117" s="109"/>
      <c r="P117" s="108"/>
      <c r="R117" s="6"/>
      <c r="S117" s="1"/>
      <c r="T117" s="1"/>
      <c r="U117" s="1"/>
      <c r="V117" s="1"/>
      <c r="W117" s="1"/>
      <c r="X117" s="1"/>
      <c r="Y117" s="1"/>
    </row>
    <row r="118" spans="1:38" ht="12.75" customHeight="1">
      <c r="A118" s="130" t="s">
        <v>597</v>
      </c>
      <c r="B118" s="130"/>
      <c r="C118" s="130"/>
      <c r="D118" s="130"/>
      <c r="E118" s="41"/>
      <c r="F118" s="137" t="s">
        <v>599</v>
      </c>
      <c r="G118" s="62"/>
      <c r="H118" s="62"/>
      <c r="I118" s="62"/>
      <c r="J118" s="6"/>
      <c r="K118" s="153"/>
      <c r="L118" s="154"/>
      <c r="M118" s="6"/>
      <c r="N118" s="120"/>
      <c r="O118" s="173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36" t="s">
        <v>598</v>
      </c>
      <c r="B119" s="130"/>
      <c r="C119" s="130"/>
      <c r="D119" s="130"/>
      <c r="E119" s="6"/>
      <c r="F119" s="137" t="s">
        <v>602</v>
      </c>
      <c r="G119" s="6"/>
      <c r="H119" s="6" t="s">
        <v>626</v>
      </c>
      <c r="I119" s="6"/>
      <c r="J119" s="1"/>
      <c r="K119" s="6"/>
      <c r="L119" s="6"/>
      <c r="M119" s="6"/>
      <c r="N119" s="1"/>
      <c r="O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36"/>
      <c r="B120" s="130"/>
      <c r="C120" s="130"/>
      <c r="D120" s="130"/>
      <c r="E120" s="6"/>
      <c r="F120" s="137"/>
      <c r="G120" s="6"/>
      <c r="H120" s="6"/>
      <c r="I120" s="6"/>
      <c r="J120" s="1"/>
      <c r="K120" s="6"/>
      <c r="L120" s="6"/>
      <c r="M120" s="6"/>
      <c r="N120" s="1"/>
      <c r="O120" s="1"/>
      <c r="Q120" s="1"/>
      <c r="R120" s="62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36"/>
      <c r="B121" s="130"/>
      <c r="C121" s="130"/>
      <c r="D121" s="130"/>
      <c r="E121" s="6"/>
      <c r="F121" s="137"/>
      <c r="G121" s="62"/>
      <c r="H121" s="41"/>
      <c r="I121" s="62"/>
      <c r="J121" s="6"/>
      <c r="K121" s="153"/>
      <c r="L121" s="154"/>
      <c r="M121" s="6"/>
      <c r="N121" s="120"/>
      <c r="O121" s="155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36"/>
      <c r="B122" s="130"/>
      <c r="C122" s="130"/>
      <c r="D122" s="130"/>
      <c r="E122" s="6"/>
      <c r="F122" s="137"/>
      <c r="G122" s="62"/>
      <c r="H122" s="41"/>
      <c r="I122" s="62"/>
      <c r="J122" s="6"/>
      <c r="K122" s="153"/>
      <c r="L122" s="154"/>
      <c r="M122" s="6"/>
      <c r="N122" s="120"/>
      <c r="O122" s="155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36"/>
      <c r="B123" s="130"/>
      <c r="C123" s="130"/>
      <c r="D123" s="130"/>
      <c r="E123" s="6"/>
      <c r="F123" s="137"/>
      <c r="G123" s="62"/>
      <c r="H123" s="41"/>
      <c r="I123" s="62"/>
      <c r="J123" s="6"/>
      <c r="K123" s="153"/>
      <c r="L123" s="154"/>
      <c r="M123" s="6"/>
      <c r="N123" s="120"/>
      <c r="O123" s="155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36"/>
      <c r="B124" s="130"/>
      <c r="C124" s="130"/>
      <c r="D124" s="130"/>
      <c r="E124" s="6"/>
      <c r="F124" s="137"/>
      <c r="G124" s="62"/>
      <c r="H124" s="41"/>
      <c r="I124" s="62"/>
      <c r="J124" s="6"/>
      <c r="K124" s="153"/>
      <c r="L124" s="154"/>
      <c r="M124" s="6"/>
      <c r="N124" s="120"/>
      <c r="O124" s="155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36"/>
      <c r="B125" s="130"/>
      <c r="C125" s="130"/>
      <c r="D125" s="130"/>
      <c r="E125" s="6"/>
      <c r="F125" s="137"/>
      <c r="G125" s="62"/>
      <c r="H125" s="41"/>
      <c r="I125" s="62"/>
      <c r="J125" s="6"/>
      <c r="K125" s="153"/>
      <c r="L125" s="154"/>
      <c r="M125" s="6"/>
      <c r="N125" s="120"/>
      <c r="O125" s="155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36"/>
      <c r="B126" s="130"/>
      <c r="C126" s="130"/>
      <c r="D126" s="130"/>
      <c r="E126" s="6"/>
      <c r="F126" s="137"/>
      <c r="G126" s="62"/>
      <c r="H126" s="41"/>
      <c r="I126" s="62"/>
      <c r="J126" s="6"/>
      <c r="K126" s="153"/>
      <c r="L126" s="154"/>
      <c r="M126" s="6"/>
      <c r="N126" s="120"/>
      <c r="O126" s="155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62"/>
      <c r="B127" s="119"/>
      <c r="C127" s="119"/>
      <c r="D127" s="41"/>
      <c r="E127" s="62"/>
      <c r="F127" s="62"/>
      <c r="G127" s="62"/>
      <c r="H127" s="41"/>
      <c r="I127" s="62"/>
      <c r="J127" s="6"/>
      <c r="K127" s="153"/>
      <c r="L127" s="154"/>
      <c r="M127" s="6"/>
      <c r="N127" s="120"/>
      <c r="O127" s="155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38.25" customHeight="1">
      <c r="A128" s="41"/>
      <c r="B128" s="174" t="s">
        <v>627</v>
      </c>
      <c r="C128" s="174"/>
      <c r="D128" s="174"/>
      <c r="E128" s="174"/>
      <c r="F128" s="6"/>
      <c r="G128" s="6"/>
      <c r="H128" s="147"/>
      <c r="I128" s="6"/>
      <c r="J128" s="147"/>
      <c r="K128" s="148"/>
      <c r="L128" s="6"/>
      <c r="M128" s="6"/>
      <c r="N128" s="1"/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03" t="s">
        <v>16</v>
      </c>
      <c r="B129" s="104" t="s">
        <v>568</v>
      </c>
      <c r="C129" s="104"/>
      <c r="D129" s="105" t="s">
        <v>580</v>
      </c>
      <c r="E129" s="104" t="s">
        <v>581</v>
      </c>
      <c r="F129" s="104" t="s">
        <v>582</v>
      </c>
      <c r="G129" s="104" t="s">
        <v>628</v>
      </c>
      <c r="H129" s="104" t="s">
        <v>629</v>
      </c>
      <c r="I129" s="104" t="s">
        <v>585</v>
      </c>
      <c r="J129" s="175" t="s">
        <v>586</v>
      </c>
      <c r="K129" s="104" t="s">
        <v>587</v>
      </c>
      <c r="L129" s="104" t="s">
        <v>630</v>
      </c>
      <c r="M129" s="104" t="s">
        <v>590</v>
      </c>
      <c r="N129" s="105" t="s">
        <v>591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76">
        <v>1</v>
      </c>
      <c r="B130" s="177">
        <v>41579</v>
      </c>
      <c r="C130" s="177"/>
      <c r="D130" s="178" t="s">
        <v>631</v>
      </c>
      <c r="E130" s="179" t="s">
        <v>593</v>
      </c>
      <c r="F130" s="180">
        <v>82</v>
      </c>
      <c r="G130" s="179" t="s">
        <v>632</v>
      </c>
      <c r="H130" s="179">
        <v>100</v>
      </c>
      <c r="I130" s="181">
        <v>100</v>
      </c>
      <c r="J130" s="182" t="s">
        <v>633</v>
      </c>
      <c r="K130" s="183">
        <f t="shared" ref="K130:K182" si="77">H130-F130</f>
        <v>18</v>
      </c>
      <c r="L130" s="184">
        <f t="shared" ref="L130:L182" si="78">K130/F130</f>
        <v>0.21951219512195122</v>
      </c>
      <c r="M130" s="179" t="s">
        <v>596</v>
      </c>
      <c r="N130" s="185">
        <v>42657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76">
        <v>2</v>
      </c>
      <c r="B131" s="177">
        <v>41794</v>
      </c>
      <c r="C131" s="177"/>
      <c r="D131" s="178" t="s">
        <v>634</v>
      </c>
      <c r="E131" s="179" t="s">
        <v>606</v>
      </c>
      <c r="F131" s="180">
        <v>257</v>
      </c>
      <c r="G131" s="179" t="s">
        <v>632</v>
      </c>
      <c r="H131" s="179">
        <v>300</v>
      </c>
      <c r="I131" s="181">
        <v>300</v>
      </c>
      <c r="J131" s="182" t="s">
        <v>633</v>
      </c>
      <c r="K131" s="183">
        <f t="shared" si="77"/>
        <v>43</v>
      </c>
      <c r="L131" s="184">
        <f t="shared" si="78"/>
        <v>0.16731517509727625</v>
      </c>
      <c r="M131" s="179" t="s">
        <v>596</v>
      </c>
      <c r="N131" s="185">
        <v>41822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76">
        <v>3</v>
      </c>
      <c r="B132" s="177">
        <v>41828</v>
      </c>
      <c r="C132" s="177"/>
      <c r="D132" s="178" t="s">
        <v>635</v>
      </c>
      <c r="E132" s="179" t="s">
        <v>606</v>
      </c>
      <c r="F132" s="180">
        <v>393</v>
      </c>
      <c r="G132" s="179" t="s">
        <v>632</v>
      </c>
      <c r="H132" s="179">
        <v>468</v>
      </c>
      <c r="I132" s="181">
        <v>468</v>
      </c>
      <c r="J132" s="182" t="s">
        <v>633</v>
      </c>
      <c r="K132" s="183">
        <f t="shared" si="77"/>
        <v>75</v>
      </c>
      <c r="L132" s="184">
        <f t="shared" si="78"/>
        <v>0.19083969465648856</v>
      </c>
      <c r="M132" s="179" t="s">
        <v>596</v>
      </c>
      <c r="N132" s="185">
        <v>41863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76">
        <v>4</v>
      </c>
      <c r="B133" s="177">
        <v>41857</v>
      </c>
      <c r="C133" s="177"/>
      <c r="D133" s="178" t="s">
        <v>636</v>
      </c>
      <c r="E133" s="179" t="s">
        <v>606</v>
      </c>
      <c r="F133" s="180">
        <v>205</v>
      </c>
      <c r="G133" s="179" t="s">
        <v>632</v>
      </c>
      <c r="H133" s="179">
        <v>275</v>
      </c>
      <c r="I133" s="181">
        <v>250</v>
      </c>
      <c r="J133" s="182" t="s">
        <v>633</v>
      </c>
      <c r="K133" s="183">
        <f t="shared" si="77"/>
        <v>70</v>
      </c>
      <c r="L133" s="184">
        <f t="shared" si="78"/>
        <v>0.34146341463414637</v>
      </c>
      <c r="M133" s="179" t="s">
        <v>596</v>
      </c>
      <c r="N133" s="185">
        <v>41962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76">
        <v>5</v>
      </c>
      <c r="B134" s="177">
        <v>41886</v>
      </c>
      <c r="C134" s="177"/>
      <c r="D134" s="178" t="s">
        <v>637</v>
      </c>
      <c r="E134" s="179" t="s">
        <v>606</v>
      </c>
      <c r="F134" s="180">
        <v>162</v>
      </c>
      <c r="G134" s="179" t="s">
        <v>632</v>
      </c>
      <c r="H134" s="179">
        <v>190</v>
      </c>
      <c r="I134" s="181">
        <v>190</v>
      </c>
      <c r="J134" s="182" t="s">
        <v>633</v>
      </c>
      <c r="K134" s="183">
        <f t="shared" si="77"/>
        <v>28</v>
      </c>
      <c r="L134" s="184">
        <f t="shared" si="78"/>
        <v>0.1728395061728395</v>
      </c>
      <c r="M134" s="179" t="s">
        <v>596</v>
      </c>
      <c r="N134" s="185">
        <v>42006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76">
        <v>6</v>
      </c>
      <c r="B135" s="177">
        <v>41886</v>
      </c>
      <c r="C135" s="177"/>
      <c r="D135" s="178" t="s">
        <v>638</v>
      </c>
      <c r="E135" s="179" t="s">
        <v>606</v>
      </c>
      <c r="F135" s="180">
        <v>75</v>
      </c>
      <c r="G135" s="179" t="s">
        <v>632</v>
      </c>
      <c r="H135" s="179">
        <v>91.5</v>
      </c>
      <c r="I135" s="181" t="s">
        <v>624</v>
      </c>
      <c r="J135" s="182" t="s">
        <v>639</v>
      </c>
      <c r="K135" s="183">
        <f t="shared" si="77"/>
        <v>16.5</v>
      </c>
      <c r="L135" s="184">
        <f t="shared" si="78"/>
        <v>0.22</v>
      </c>
      <c r="M135" s="179" t="s">
        <v>596</v>
      </c>
      <c r="N135" s="185">
        <v>41954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76">
        <v>7</v>
      </c>
      <c r="B136" s="177">
        <v>41913</v>
      </c>
      <c r="C136" s="177"/>
      <c r="D136" s="178" t="s">
        <v>640</v>
      </c>
      <c r="E136" s="179" t="s">
        <v>606</v>
      </c>
      <c r="F136" s="180">
        <v>850</v>
      </c>
      <c r="G136" s="179" t="s">
        <v>632</v>
      </c>
      <c r="H136" s="179">
        <v>982.5</v>
      </c>
      <c r="I136" s="181">
        <v>1050</v>
      </c>
      <c r="J136" s="182" t="s">
        <v>641</v>
      </c>
      <c r="K136" s="183">
        <f t="shared" si="77"/>
        <v>132.5</v>
      </c>
      <c r="L136" s="184">
        <f t="shared" si="78"/>
        <v>0.15588235294117647</v>
      </c>
      <c r="M136" s="179" t="s">
        <v>596</v>
      </c>
      <c r="N136" s="185">
        <v>42039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76">
        <v>8</v>
      </c>
      <c r="B137" s="177">
        <v>41913</v>
      </c>
      <c r="C137" s="177"/>
      <c r="D137" s="178" t="s">
        <v>642</v>
      </c>
      <c r="E137" s="179" t="s">
        <v>606</v>
      </c>
      <c r="F137" s="180">
        <v>475</v>
      </c>
      <c r="G137" s="179" t="s">
        <v>632</v>
      </c>
      <c r="H137" s="179">
        <v>515</v>
      </c>
      <c r="I137" s="181">
        <v>600</v>
      </c>
      <c r="J137" s="182" t="s">
        <v>643</v>
      </c>
      <c r="K137" s="183">
        <f t="shared" si="77"/>
        <v>40</v>
      </c>
      <c r="L137" s="184">
        <f t="shared" si="78"/>
        <v>8.4210526315789472E-2</v>
      </c>
      <c r="M137" s="179" t="s">
        <v>596</v>
      </c>
      <c r="N137" s="185">
        <v>41939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76">
        <v>9</v>
      </c>
      <c r="B138" s="177">
        <v>41913</v>
      </c>
      <c r="C138" s="177"/>
      <c r="D138" s="178" t="s">
        <v>644</v>
      </c>
      <c r="E138" s="179" t="s">
        <v>606</v>
      </c>
      <c r="F138" s="180">
        <v>86</v>
      </c>
      <c r="G138" s="179" t="s">
        <v>632</v>
      </c>
      <c r="H138" s="179">
        <v>99</v>
      </c>
      <c r="I138" s="181">
        <v>140</v>
      </c>
      <c r="J138" s="182" t="s">
        <v>645</v>
      </c>
      <c r="K138" s="183">
        <f t="shared" si="77"/>
        <v>13</v>
      </c>
      <c r="L138" s="184">
        <f t="shared" si="78"/>
        <v>0.15116279069767441</v>
      </c>
      <c r="M138" s="179" t="s">
        <v>596</v>
      </c>
      <c r="N138" s="185">
        <v>41939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76">
        <v>10</v>
      </c>
      <c r="B139" s="177">
        <v>41926</v>
      </c>
      <c r="C139" s="177"/>
      <c r="D139" s="178" t="s">
        <v>646</v>
      </c>
      <c r="E139" s="179" t="s">
        <v>606</v>
      </c>
      <c r="F139" s="180">
        <v>496.6</v>
      </c>
      <c r="G139" s="179" t="s">
        <v>632</v>
      </c>
      <c r="H139" s="179">
        <v>621</v>
      </c>
      <c r="I139" s="181">
        <v>580</v>
      </c>
      <c r="J139" s="182" t="s">
        <v>633</v>
      </c>
      <c r="K139" s="183">
        <f t="shared" si="77"/>
        <v>124.39999999999998</v>
      </c>
      <c r="L139" s="184">
        <f t="shared" si="78"/>
        <v>0.25050342327829234</v>
      </c>
      <c r="M139" s="179" t="s">
        <v>596</v>
      </c>
      <c r="N139" s="185">
        <v>42605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76">
        <v>11</v>
      </c>
      <c r="B140" s="177">
        <v>41926</v>
      </c>
      <c r="C140" s="177"/>
      <c r="D140" s="178" t="s">
        <v>647</v>
      </c>
      <c r="E140" s="179" t="s">
        <v>606</v>
      </c>
      <c r="F140" s="180">
        <v>2481.9</v>
      </c>
      <c r="G140" s="179" t="s">
        <v>632</v>
      </c>
      <c r="H140" s="179">
        <v>2840</v>
      </c>
      <c r="I140" s="181">
        <v>2870</v>
      </c>
      <c r="J140" s="182" t="s">
        <v>648</v>
      </c>
      <c r="K140" s="183">
        <f t="shared" si="77"/>
        <v>358.09999999999991</v>
      </c>
      <c r="L140" s="184">
        <f t="shared" si="78"/>
        <v>0.14428462065353154</v>
      </c>
      <c r="M140" s="179" t="s">
        <v>596</v>
      </c>
      <c r="N140" s="185">
        <v>42017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76">
        <v>12</v>
      </c>
      <c r="B141" s="177">
        <v>41928</v>
      </c>
      <c r="C141" s="177"/>
      <c r="D141" s="178" t="s">
        <v>649</v>
      </c>
      <c r="E141" s="179" t="s">
        <v>606</v>
      </c>
      <c r="F141" s="180">
        <v>84.5</v>
      </c>
      <c r="G141" s="179" t="s">
        <v>632</v>
      </c>
      <c r="H141" s="179">
        <v>93</v>
      </c>
      <c r="I141" s="181">
        <v>110</v>
      </c>
      <c r="J141" s="182" t="s">
        <v>650</v>
      </c>
      <c r="K141" s="183">
        <f t="shared" si="77"/>
        <v>8.5</v>
      </c>
      <c r="L141" s="184">
        <f t="shared" si="78"/>
        <v>0.10059171597633136</v>
      </c>
      <c r="M141" s="179" t="s">
        <v>596</v>
      </c>
      <c r="N141" s="185">
        <v>41939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76">
        <v>13</v>
      </c>
      <c r="B142" s="177">
        <v>41928</v>
      </c>
      <c r="C142" s="177"/>
      <c r="D142" s="178" t="s">
        <v>651</v>
      </c>
      <c r="E142" s="179" t="s">
        <v>606</v>
      </c>
      <c r="F142" s="180">
        <v>401</v>
      </c>
      <c r="G142" s="179" t="s">
        <v>632</v>
      </c>
      <c r="H142" s="179">
        <v>428</v>
      </c>
      <c r="I142" s="181">
        <v>450</v>
      </c>
      <c r="J142" s="182" t="s">
        <v>652</v>
      </c>
      <c r="K142" s="183">
        <f t="shared" si="77"/>
        <v>27</v>
      </c>
      <c r="L142" s="184">
        <f t="shared" si="78"/>
        <v>6.7331670822942641E-2</v>
      </c>
      <c r="M142" s="179" t="s">
        <v>596</v>
      </c>
      <c r="N142" s="185">
        <v>42020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76">
        <v>14</v>
      </c>
      <c r="B143" s="177">
        <v>41928</v>
      </c>
      <c r="C143" s="177"/>
      <c r="D143" s="178" t="s">
        <v>653</v>
      </c>
      <c r="E143" s="179" t="s">
        <v>606</v>
      </c>
      <c r="F143" s="180">
        <v>101</v>
      </c>
      <c r="G143" s="179" t="s">
        <v>632</v>
      </c>
      <c r="H143" s="179">
        <v>112</v>
      </c>
      <c r="I143" s="181">
        <v>120</v>
      </c>
      <c r="J143" s="182" t="s">
        <v>654</v>
      </c>
      <c r="K143" s="183">
        <f t="shared" si="77"/>
        <v>11</v>
      </c>
      <c r="L143" s="184">
        <f t="shared" si="78"/>
        <v>0.10891089108910891</v>
      </c>
      <c r="M143" s="179" t="s">
        <v>596</v>
      </c>
      <c r="N143" s="185">
        <v>41939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76">
        <v>15</v>
      </c>
      <c r="B144" s="177">
        <v>41954</v>
      </c>
      <c r="C144" s="177"/>
      <c r="D144" s="178" t="s">
        <v>655</v>
      </c>
      <c r="E144" s="179" t="s">
        <v>606</v>
      </c>
      <c r="F144" s="180">
        <v>59</v>
      </c>
      <c r="G144" s="179" t="s">
        <v>632</v>
      </c>
      <c r="H144" s="179">
        <v>76</v>
      </c>
      <c r="I144" s="181">
        <v>76</v>
      </c>
      <c r="J144" s="182" t="s">
        <v>633</v>
      </c>
      <c r="K144" s="183">
        <f t="shared" si="77"/>
        <v>17</v>
      </c>
      <c r="L144" s="184">
        <f t="shared" si="78"/>
        <v>0.28813559322033899</v>
      </c>
      <c r="M144" s="179" t="s">
        <v>596</v>
      </c>
      <c r="N144" s="185">
        <v>43032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76">
        <v>16</v>
      </c>
      <c r="B145" s="177">
        <v>41954</v>
      </c>
      <c r="C145" s="177"/>
      <c r="D145" s="178" t="s">
        <v>644</v>
      </c>
      <c r="E145" s="179" t="s">
        <v>606</v>
      </c>
      <c r="F145" s="180">
        <v>99</v>
      </c>
      <c r="G145" s="179" t="s">
        <v>632</v>
      </c>
      <c r="H145" s="179">
        <v>120</v>
      </c>
      <c r="I145" s="181">
        <v>120</v>
      </c>
      <c r="J145" s="182" t="s">
        <v>617</v>
      </c>
      <c r="K145" s="183">
        <f t="shared" si="77"/>
        <v>21</v>
      </c>
      <c r="L145" s="184">
        <f t="shared" si="78"/>
        <v>0.21212121212121213</v>
      </c>
      <c r="M145" s="179" t="s">
        <v>596</v>
      </c>
      <c r="N145" s="185">
        <v>41960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76">
        <v>17</v>
      </c>
      <c r="B146" s="177">
        <v>41956</v>
      </c>
      <c r="C146" s="177"/>
      <c r="D146" s="178" t="s">
        <v>656</v>
      </c>
      <c r="E146" s="179" t="s">
        <v>606</v>
      </c>
      <c r="F146" s="180">
        <v>22</v>
      </c>
      <c r="G146" s="179" t="s">
        <v>632</v>
      </c>
      <c r="H146" s="179">
        <v>33.549999999999997</v>
      </c>
      <c r="I146" s="181">
        <v>32</v>
      </c>
      <c r="J146" s="182" t="s">
        <v>657</v>
      </c>
      <c r="K146" s="183">
        <f t="shared" si="77"/>
        <v>11.549999999999997</v>
      </c>
      <c r="L146" s="184">
        <f t="shared" si="78"/>
        <v>0.52499999999999991</v>
      </c>
      <c r="M146" s="179" t="s">
        <v>596</v>
      </c>
      <c r="N146" s="185">
        <v>42188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76">
        <v>18</v>
      </c>
      <c r="B147" s="177">
        <v>41976</v>
      </c>
      <c r="C147" s="177"/>
      <c r="D147" s="178" t="s">
        <v>658</v>
      </c>
      <c r="E147" s="179" t="s">
        <v>606</v>
      </c>
      <c r="F147" s="180">
        <v>440</v>
      </c>
      <c r="G147" s="179" t="s">
        <v>632</v>
      </c>
      <c r="H147" s="179">
        <v>520</v>
      </c>
      <c r="I147" s="181">
        <v>520</v>
      </c>
      <c r="J147" s="182" t="s">
        <v>659</v>
      </c>
      <c r="K147" s="183">
        <f t="shared" si="77"/>
        <v>80</v>
      </c>
      <c r="L147" s="184">
        <f t="shared" si="78"/>
        <v>0.18181818181818182</v>
      </c>
      <c r="M147" s="179" t="s">
        <v>596</v>
      </c>
      <c r="N147" s="185">
        <v>42208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76">
        <v>19</v>
      </c>
      <c r="B148" s="177">
        <v>41976</v>
      </c>
      <c r="C148" s="177"/>
      <c r="D148" s="178" t="s">
        <v>660</v>
      </c>
      <c r="E148" s="179" t="s">
        <v>606</v>
      </c>
      <c r="F148" s="180">
        <v>360</v>
      </c>
      <c r="G148" s="179" t="s">
        <v>632</v>
      </c>
      <c r="H148" s="179">
        <v>427</v>
      </c>
      <c r="I148" s="181">
        <v>425</v>
      </c>
      <c r="J148" s="182" t="s">
        <v>661</v>
      </c>
      <c r="K148" s="183">
        <f t="shared" si="77"/>
        <v>67</v>
      </c>
      <c r="L148" s="184">
        <f t="shared" si="78"/>
        <v>0.18611111111111112</v>
      </c>
      <c r="M148" s="179" t="s">
        <v>596</v>
      </c>
      <c r="N148" s="185">
        <v>42058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76">
        <v>20</v>
      </c>
      <c r="B149" s="177">
        <v>42012</v>
      </c>
      <c r="C149" s="177"/>
      <c r="D149" s="178" t="s">
        <v>662</v>
      </c>
      <c r="E149" s="179" t="s">
        <v>606</v>
      </c>
      <c r="F149" s="180">
        <v>360</v>
      </c>
      <c r="G149" s="179" t="s">
        <v>632</v>
      </c>
      <c r="H149" s="179">
        <v>455</v>
      </c>
      <c r="I149" s="181">
        <v>420</v>
      </c>
      <c r="J149" s="182" t="s">
        <v>663</v>
      </c>
      <c r="K149" s="183">
        <f t="shared" si="77"/>
        <v>95</v>
      </c>
      <c r="L149" s="184">
        <f t="shared" si="78"/>
        <v>0.2638888888888889</v>
      </c>
      <c r="M149" s="179" t="s">
        <v>596</v>
      </c>
      <c r="N149" s="185">
        <v>42024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6">
        <v>21</v>
      </c>
      <c r="B150" s="177">
        <v>42012</v>
      </c>
      <c r="C150" s="177"/>
      <c r="D150" s="178" t="s">
        <v>664</v>
      </c>
      <c r="E150" s="179" t="s">
        <v>606</v>
      </c>
      <c r="F150" s="180">
        <v>130</v>
      </c>
      <c r="G150" s="179"/>
      <c r="H150" s="179">
        <v>175.5</v>
      </c>
      <c r="I150" s="181">
        <v>165</v>
      </c>
      <c r="J150" s="182" t="s">
        <v>665</v>
      </c>
      <c r="K150" s="183">
        <f t="shared" si="77"/>
        <v>45.5</v>
      </c>
      <c r="L150" s="184">
        <f t="shared" si="78"/>
        <v>0.35</v>
      </c>
      <c r="M150" s="179" t="s">
        <v>596</v>
      </c>
      <c r="N150" s="185">
        <v>43088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76">
        <v>22</v>
      </c>
      <c r="B151" s="177">
        <v>42040</v>
      </c>
      <c r="C151" s="177"/>
      <c r="D151" s="178" t="s">
        <v>405</v>
      </c>
      <c r="E151" s="179" t="s">
        <v>593</v>
      </c>
      <c r="F151" s="180">
        <v>98</v>
      </c>
      <c r="G151" s="179"/>
      <c r="H151" s="179">
        <v>120</v>
      </c>
      <c r="I151" s="181">
        <v>120</v>
      </c>
      <c r="J151" s="182" t="s">
        <v>633</v>
      </c>
      <c r="K151" s="183">
        <f t="shared" si="77"/>
        <v>22</v>
      </c>
      <c r="L151" s="184">
        <f t="shared" si="78"/>
        <v>0.22448979591836735</v>
      </c>
      <c r="M151" s="179" t="s">
        <v>596</v>
      </c>
      <c r="N151" s="185">
        <v>42753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6">
        <v>23</v>
      </c>
      <c r="B152" s="177">
        <v>42040</v>
      </c>
      <c r="C152" s="177"/>
      <c r="D152" s="178" t="s">
        <v>666</v>
      </c>
      <c r="E152" s="179" t="s">
        <v>593</v>
      </c>
      <c r="F152" s="180">
        <v>196</v>
      </c>
      <c r="G152" s="179"/>
      <c r="H152" s="179">
        <v>262</v>
      </c>
      <c r="I152" s="181">
        <v>255</v>
      </c>
      <c r="J152" s="182" t="s">
        <v>633</v>
      </c>
      <c r="K152" s="183">
        <f t="shared" si="77"/>
        <v>66</v>
      </c>
      <c r="L152" s="184">
        <f t="shared" si="78"/>
        <v>0.33673469387755101</v>
      </c>
      <c r="M152" s="179" t="s">
        <v>596</v>
      </c>
      <c r="N152" s="185">
        <v>42599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6">
        <v>24</v>
      </c>
      <c r="B153" s="187">
        <v>42067</v>
      </c>
      <c r="C153" s="187"/>
      <c r="D153" s="188" t="s">
        <v>404</v>
      </c>
      <c r="E153" s="189" t="s">
        <v>593</v>
      </c>
      <c r="F153" s="190">
        <v>235</v>
      </c>
      <c r="G153" s="190"/>
      <c r="H153" s="191">
        <v>77</v>
      </c>
      <c r="I153" s="191" t="s">
        <v>667</v>
      </c>
      <c r="J153" s="192" t="s">
        <v>668</v>
      </c>
      <c r="K153" s="193">
        <f t="shared" si="77"/>
        <v>-158</v>
      </c>
      <c r="L153" s="194">
        <f t="shared" si="78"/>
        <v>-0.67234042553191486</v>
      </c>
      <c r="M153" s="190" t="s">
        <v>607</v>
      </c>
      <c r="N153" s="187">
        <v>43522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76">
        <v>25</v>
      </c>
      <c r="B154" s="177">
        <v>42067</v>
      </c>
      <c r="C154" s="177"/>
      <c r="D154" s="178" t="s">
        <v>669</v>
      </c>
      <c r="E154" s="179" t="s">
        <v>593</v>
      </c>
      <c r="F154" s="180">
        <v>185</v>
      </c>
      <c r="G154" s="179"/>
      <c r="H154" s="179">
        <v>224</v>
      </c>
      <c r="I154" s="181" t="s">
        <v>670</v>
      </c>
      <c r="J154" s="182" t="s">
        <v>633</v>
      </c>
      <c r="K154" s="183">
        <f t="shared" si="77"/>
        <v>39</v>
      </c>
      <c r="L154" s="184">
        <f t="shared" si="78"/>
        <v>0.21081081081081082</v>
      </c>
      <c r="M154" s="179" t="s">
        <v>596</v>
      </c>
      <c r="N154" s="185">
        <v>42647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6">
        <v>26</v>
      </c>
      <c r="B155" s="187">
        <v>42090</v>
      </c>
      <c r="C155" s="187"/>
      <c r="D155" s="195" t="s">
        <v>671</v>
      </c>
      <c r="E155" s="190" t="s">
        <v>593</v>
      </c>
      <c r="F155" s="190">
        <v>49.5</v>
      </c>
      <c r="G155" s="191"/>
      <c r="H155" s="191">
        <v>15.85</v>
      </c>
      <c r="I155" s="191">
        <v>67</v>
      </c>
      <c r="J155" s="192" t="s">
        <v>672</v>
      </c>
      <c r="K155" s="191">
        <f t="shared" si="77"/>
        <v>-33.65</v>
      </c>
      <c r="L155" s="196">
        <f t="shared" si="78"/>
        <v>-0.67979797979797973</v>
      </c>
      <c r="M155" s="190" t="s">
        <v>607</v>
      </c>
      <c r="N155" s="197">
        <v>43627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6">
        <v>27</v>
      </c>
      <c r="B156" s="177">
        <v>42093</v>
      </c>
      <c r="C156" s="177"/>
      <c r="D156" s="178" t="s">
        <v>673</v>
      </c>
      <c r="E156" s="179" t="s">
        <v>593</v>
      </c>
      <c r="F156" s="180">
        <v>183.5</v>
      </c>
      <c r="G156" s="179"/>
      <c r="H156" s="179">
        <v>219</v>
      </c>
      <c r="I156" s="181">
        <v>218</v>
      </c>
      <c r="J156" s="182" t="s">
        <v>674</v>
      </c>
      <c r="K156" s="183">
        <f t="shared" si="77"/>
        <v>35.5</v>
      </c>
      <c r="L156" s="184">
        <f t="shared" si="78"/>
        <v>0.19346049046321526</v>
      </c>
      <c r="M156" s="179" t="s">
        <v>596</v>
      </c>
      <c r="N156" s="185">
        <v>42103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6">
        <v>28</v>
      </c>
      <c r="B157" s="177">
        <v>42114</v>
      </c>
      <c r="C157" s="177"/>
      <c r="D157" s="178" t="s">
        <v>675</v>
      </c>
      <c r="E157" s="179" t="s">
        <v>593</v>
      </c>
      <c r="F157" s="180">
        <f>(227+237)/2</f>
        <v>232</v>
      </c>
      <c r="G157" s="179"/>
      <c r="H157" s="179">
        <v>298</v>
      </c>
      <c r="I157" s="181">
        <v>298</v>
      </c>
      <c r="J157" s="182" t="s">
        <v>633</v>
      </c>
      <c r="K157" s="183">
        <f t="shared" si="77"/>
        <v>66</v>
      </c>
      <c r="L157" s="184">
        <f t="shared" si="78"/>
        <v>0.28448275862068967</v>
      </c>
      <c r="M157" s="179" t="s">
        <v>596</v>
      </c>
      <c r="N157" s="185">
        <v>42823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6">
        <v>29</v>
      </c>
      <c r="B158" s="177">
        <v>42128</v>
      </c>
      <c r="C158" s="177"/>
      <c r="D158" s="178" t="s">
        <v>676</v>
      </c>
      <c r="E158" s="179" t="s">
        <v>606</v>
      </c>
      <c r="F158" s="180">
        <v>385</v>
      </c>
      <c r="G158" s="179"/>
      <c r="H158" s="179">
        <f>212.5+331</f>
        <v>543.5</v>
      </c>
      <c r="I158" s="181">
        <v>510</v>
      </c>
      <c r="J158" s="182" t="s">
        <v>677</v>
      </c>
      <c r="K158" s="183">
        <f t="shared" si="77"/>
        <v>158.5</v>
      </c>
      <c r="L158" s="184">
        <f t="shared" si="78"/>
        <v>0.41168831168831171</v>
      </c>
      <c r="M158" s="179" t="s">
        <v>596</v>
      </c>
      <c r="N158" s="185">
        <v>42235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6">
        <v>30</v>
      </c>
      <c r="B159" s="177">
        <v>42128</v>
      </c>
      <c r="C159" s="177"/>
      <c r="D159" s="178" t="s">
        <v>678</v>
      </c>
      <c r="E159" s="179" t="s">
        <v>606</v>
      </c>
      <c r="F159" s="180">
        <v>115.5</v>
      </c>
      <c r="G159" s="179"/>
      <c r="H159" s="179">
        <v>146</v>
      </c>
      <c r="I159" s="181">
        <v>142</v>
      </c>
      <c r="J159" s="182" t="s">
        <v>679</v>
      </c>
      <c r="K159" s="183">
        <f t="shared" si="77"/>
        <v>30.5</v>
      </c>
      <c r="L159" s="184">
        <f t="shared" si="78"/>
        <v>0.26406926406926406</v>
      </c>
      <c r="M159" s="179" t="s">
        <v>596</v>
      </c>
      <c r="N159" s="185">
        <v>42202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6">
        <v>31</v>
      </c>
      <c r="B160" s="177">
        <v>42151</v>
      </c>
      <c r="C160" s="177"/>
      <c r="D160" s="178" t="s">
        <v>542</v>
      </c>
      <c r="E160" s="179" t="s">
        <v>606</v>
      </c>
      <c r="F160" s="180">
        <v>237.5</v>
      </c>
      <c r="G160" s="179"/>
      <c r="H160" s="179">
        <v>279.5</v>
      </c>
      <c r="I160" s="181">
        <v>278</v>
      </c>
      <c r="J160" s="182" t="s">
        <v>633</v>
      </c>
      <c r="K160" s="183">
        <f t="shared" si="77"/>
        <v>42</v>
      </c>
      <c r="L160" s="184">
        <f t="shared" si="78"/>
        <v>0.17684210526315788</v>
      </c>
      <c r="M160" s="179" t="s">
        <v>596</v>
      </c>
      <c r="N160" s="185">
        <v>42222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6">
        <v>32</v>
      </c>
      <c r="B161" s="177">
        <v>42174</v>
      </c>
      <c r="C161" s="177"/>
      <c r="D161" s="178" t="s">
        <v>651</v>
      </c>
      <c r="E161" s="179" t="s">
        <v>593</v>
      </c>
      <c r="F161" s="180">
        <v>340</v>
      </c>
      <c r="G161" s="179"/>
      <c r="H161" s="179">
        <v>448</v>
      </c>
      <c r="I161" s="181">
        <v>448</v>
      </c>
      <c r="J161" s="182" t="s">
        <v>633</v>
      </c>
      <c r="K161" s="183">
        <f t="shared" si="77"/>
        <v>108</v>
      </c>
      <c r="L161" s="184">
        <f t="shared" si="78"/>
        <v>0.31764705882352939</v>
      </c>
      <c r="M161" s="179" t="s">
        <v>596</v>
      </c>
      <c r="N161" s="185">
        <v>43018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6">
        <v>33</v>
      </c>
      <c r="B162" s="177">
        <v>42191</v>
      </c>
      <c r="C162" s="177"/>
      <c r="D162" s="178" t="s">
        <v>680</v>
      </c>
      <c r="E162" s="179" t="s">
        <v>593</v>
      </c>
      <c r="F162" s="180">
        <v>390</v>
      </c>
      <c r="G162" s="179"/>
      <c r="H162" s="179">
        <v>460</v>
      </c>
      <c r="I162" s="181">
        <v>460</v>
      </c>
      <c r="J162" s="182" t="s">
        <v>633</v>
      </c>
      <c r="K162" s="183">
        <f t="shared" si="77"/>
        <v>70</v>
      </c>
      <c r="L162" s="184">
        <f t="shared" si="78"/>
        <v>0.17948717948717949</v>
      </c>
      <c r="M162" s="179" t="s">
        <v>596</v>
      </c>
      <c r="N162" s="185">
        <v>42478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6">
        <v>34</v>
      </c>
      <c r="B163" s="187">
        <v>42195</v>
      </c>
      <c r="C163" s="187"/>
      <c r="D163" s="188" t="s">
        <v>681</v>
      </c>
      <c r="E163" s="189" t="s">
        <v>593</v>
      </c>
      <c r="F163" s="190">
        <v>122.5</v>
      </c>
      <c r="G163" s="190"/>
      <c r="H163" s="191">
        <v>61</v>
      </c>
      <c r="I163" s="191">
        <v>172</v>
      </c>
      <c r="J163" s="192" t="s">
        <v>682</v>
      </c>
      <c r="K163" s="193">
        <f t="shared" si="77"/>
        <v>-61.5</v>
      </c>
      <c r="L163" s="194">
        <f t="shared" si="78"/>
        <v>-0.50204081632653064</v>
      </c>
      <c r="M163" s="190" t="s">
        <v>607</v>
      </c>
      <c r="N163" s="187">
        <v>43333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6">
        <v>35</v>
      </c>
      <c r="B164" s="177">
        <v>42219</v>
      </c>
      <c r="C164" s="177"/>
      <c r="D164" s="178" t="s">
        <v>683</v>
      </c>
      <c r="E164" s="179" t="s">
        <v>593</v>
      </c>
      <c r="F164" s="180">
        <v>297.5</v>
      </c>
      <c r="G164" s="179"/>
      <c r="H164" s="179">
        <v>350</v>
      </c>
      <c r="I164" s="181">
        <v>360</v>
      </c>
      <c r="J164" s="182" t="s">
        <v>684</v>
      </c>
      <c r="K164" s="183">
        <f t="shared" si="77"/>
        <v>52.5</v>
      </c>
      <c r="L164" s="184">
        <f t="shared" si="78"/>
        <v>0.17647058823529413</v>
      </c>
      <c r="M164" s="179" t="s">
        <v>596</v>
      </c>
      <c r="N164" s="185">
        <v>42232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6">
        <v>36</v>
      </c>
      <c r="B165" s="177">
        <v>42219</v>
      </c>
      <c r="C165" s="177"/>
      <c r="D165" s="178" t="s">
        <v>685</v>
      </c>
      <c r="E165" s="179" t="s">
        <v>593</v>
      </c>
      <c r="F165" s="180">
        <v>115.5</v>
      </c>
      <c r="G165" s="179"/>
      <c r="H165" s="179">
        <v>149</v>
      </c>
      <c r="I165" s="181">
        <v>140</v>
      </c>
      <c r="J165" s="182" t="s">
        <v>686</v>
      </c>
      <c r="K165" s="183">
        <f t="shared" si="77"/>
        <v>33.5</v>
      </c>
      <c r="L165" s="184">
        <f t="shared" si="78"/>
        <v>0.29004329004329005</v>
      </c>
      <c r="M165" s="179" t="s">
        <v>596</v>
      </c>
      <c r="N165" s="185">
        <v>42740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6">
        <v>37</v>
      </c>
      <c r="B166" s="177">
        <v>42251</v>
      </c>
      <c r="C166" s="177"/>
      <c r="D166" s="178" t="s">
        <v>542</v>
      </c>
      <c r="E166" s="179" t="s">
        <v>593</v>
      </c>
      <c r="F166" s="180">
        <v>226</v>
      </c>
      <c r="G166" s="179"/>
      <c r="H166" s="179">
        <v>292</v>
      </c>
      <c r="I166" s="181">
        <v>292</v>
      </c>
      <c r="J166" s="182" t="s">
        <v>687</v>
      </c>
      <c r="K166" s="183">
        <f t="shared" si="77"/>
        <v>66</v>
      </c>
      <c r="L166" s="184">
        <f t="shared" si="78"/>
        <v>0.29203539823008851</v>
      </c>
      <c r="M166" s="179" t="s">
        <v>596</v>
      </c>
      <c r="N166" s="185">
        <v>42286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38</v>
      </c>
      <c r="B167" s="177">
        <v>42254</v>
      </c>
      <c r="C167" s="177"/>
      <c r="D167" s="178" t="s">
        <v>675</v>
      </c>
      <c r="E167" s="179" t="s">
        <v>593</v>
      </c>
      <c r="F167" s="180">
        <v>232.5</v>
      </c>
      <c r="G167" s="179"/>
      <c r="H167" s="179">
        <v>312.5</v>
      </c>
      <c r="I167" s="181">
        <v>310</v>
      </c>
      <c r="J167" s="182" t="s">
        <v>633</v>
      </c>
      <c r="K167" s="183">
        <f t="shared" si="77"/>
        <v>80</v>
      </c>
      <c r="L167" s="184">
        <f t="shared" si="78"/>
        <v>0.34408602150537637</v>
      </c>
      <c r="M167" s="179" t="s">
        <v>596</v>
      </c>
      <c r="N167" s="185">
        <v>42823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6">
        <v>39</v>
      </c>
      <c r="B168" s="177">
        <v>42268</v>
      </c>
      <c r="C168" s="177"/>
      <c r="D168" s="178" t="s">
        <v>688</v>
      </c>
      <c r="E168" s="179" t="s">
        <v>593</v>
      </c>
      <c r="F168" s="180">
        <v>196.5</v>
      </c>
      <c r="G168" s="179"/>
      <c r="H168" s="179">
        <v>238</v>
      </c>
      <c r="I168" s="181">
        <v>238</v>
      </c>
      <c r="J168" s="182" t="s">
        <v>687</v>
      </c>
      <c r="K168" s="183">
        <f t="shared" si="77"/>
        <v>41.5</v>
      </c>
      <c r="L168" s="184">
        <f t="shared" si="78"/>
        <v>0.21119592875318066</v>
      </c>
      <c r="M168" s="179" t="s">
        <v>596</v>
      </c>
      <c r="N168" s="185">
        <v>42291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40</v>
      </c>
      <c r="B169" s="177">
        <v>42271</v>
      </c>
      <c r="C169" s="177"/>
      <c r="D169" s="178" t="s">
        <v>631</v>
      </c>
      <c r="E169" s="179" t="s">
        <v>593</v>
      </c>
      <c r="F169" s="180">
        <v>65</v>
      </c>
      <c r="G169" s="179"/>
      <c r="H169" s="179">
        <v>82</v>
      </c>
      <c r="I169" s="181">
        <v>82</v>
      </c>
      <c r="J169" s="182" t="s">
        <v>687</v>
      </c>
      <c r="K169" s="183">
        <f t="shared" si="77"/>
        <v>17</v>
      </c>
      <c r="L169" s="184">
        <f t="shared" si="78"/>
        <v>0.26153846153846155</v>
      </c>
      <c r="M169" s="179" t="s">
        <v>596</v>
      </c>
      <c r="N169" s="185">
        <v>42578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41</v>
      </c>
      <c r="B170" s="177">
        <v>42291</v>
      </c>
      <c r="C170" s="177"/>
      <c r="D170" s="178" t="s">
        <v>689</v>
      </c>
      <c r="E170" s="179" t="s">
        <v>593</v>
      </c>
      <c r="F170" s="180">
        <v>144</v>
      </c>
      <c r="G170" s="179"/>
      <c r="H170" s="179">
        <v>182.5</v>
      </c>
      <c r="I170" s="181">
        <v>181</v>
      </c>
      <c r="J170" s="182" t="s">
        <v>687</v>
      </c>
      <c r="K170" s="183">
        <f t="shared" si="77"/>
        <v>38.5</v>
      </c>
      <c r="L170" s="184">
        <f t="shared" si="78"/>
        <v>0.2673611111111111</v>
      </c>
      <c r="M170" s="179" t="s">
        <v>596</v>
      </c>
      <c r="N170" s="185">
        <v>42817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42</v>
      </c>
      <c r="B171" s="177">
        <v>42291</v>
      </c>
      <c r="C171" s="177"/>
      <c r="D171" s="178" t="s">
        <v>690</v>
      </c>
      <c r="E171" s="179" t="s">
        <v>593</v>
      </c>
      <c r="F171" s="180">
        <v>264</v>
      </c>
      <c r="G171" s="179"/>
      <c r="H171" s="179">
        <v>311</v>
      </c>
      <c r="I171" s="181">
        <v>311</v>
      </c>
      <c r="J171" s="182" t="s">
        <v>687</v>
      </c>
      <c r="K171" s="183">
        <f t="shared" si="77"/>
        <v>47</v>
      </c>
      <c r="L171" s="184">
        <f t="shared" si="78"/>
        <v>0.17803030303030304</v>
      </c>
      <c r="M171" s="179" t="s">
        <v>596</v>
      </c>
      <c r="N171" s="185">
        <v>42604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6">
        <v>43</v>
      </c>
      <c r="B172" s="177">
        <v>42318</v>
      </c>
      <c r="C172" s="177"/>
      <c r="D172" s="178" t="s">
        <v>691</v>
      </c>
      <c r="E172" s="179" t="s">
        <v>606</v>
      </c>
      <c r="F172" s="180">
        <v>549.5</v>
      </c>
      <c r="G172" s="179"/>
      <c r="H172" s="179">
        <v>630</v>
      </c>
      <c r="I172" s="181">
        <v>630</v>
      </c>
      <c r="J172" s="182" t="s">
        <v>687</v>
      </c>
      <c r="K172" s="183">
        <f t="shared" si="77"/>
        <v>80.5</v>
      </c>
      <c r="L172" s="184">
        <f t="shared" si="78"/>
        <v>0.1464968152866242</v>
      </c>
      <c r="M172" s="179" t="s">
        <v>596</v>
      </c>
      <c r="N172" s="185">
        <v>42419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44</v>
      </c>
      <c r="B173" s="177">
        <v>42342</v>
      </c>
      <c r="C173" s="177"/>
      <c r="D173" s="178" t="s">
        <v>692</v>
      </c>
      <c r="E173" s="179" t="s">
        <v>593</v>
      </c>
      <c r="F173" s="180">
        <v>1027.5</v>
      </c>
      <c r="G173" s="179"/>
      <c r="H173" s="179">
        <v>1315</v>
      </c>
      <c r="I173" s="181">
        <v>1250</v>
      </c>
      <c r="J173" s="182" t="s">
        <v>687</v>
      </c>
      <c r="K173" s="183">
        <f t="shared" si="77"/>
        <v>287.5</v>
      </c>
      <c r="L173" s="184">
        <f t="shared" si="78"/>
        <v>0.27980535279805352</v>
      </c>
      <c r="M173" s="179" t="s">
        <v>596</v>
      </c>
      <c r="N173" s="185">
        <v>43244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45</v>
      </c>
      <c r="B174" s="177">
        <v>42367</v>
      </c>
      <c r="C174" s="177"/>
      <c r="D174" s="178" t="s">
        <v>693</v>
      </c>
      <c r="E174" s="179" t="s">
        <v>593</v>
      </c>
      <c r="F174" s="180">
        <v>465</v>
      </c>
      <c r="G174" s="179"/>
      <c r="H174" s="179">
        <v>540</v>
      </c>
      <c r="I174" s="181">
        <v>540</v>
      </c>
      <c r="J174" s="182" t="s">
        <v>687</v>
      </c>
      <c r="K174" s="183">
        <f t="shared" si="77"/>
        <v>75</v>
      </c>
      <c r="L174" s="184">
        <f t="shared" si="78"/>
        <v>0.16129032258064516</v>
      </c>
      <c r="M174" s="179" t="s">
        <v>596</v>
      </c>
      <c r="N174" s="185">
        <v>42530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46</v>
      </c>
      <c r="B175" s="177">
        <v>42380</v>
      </c>
      <c r="C175" s="177"/>
      <c r="D175" s="178" t="s">
        <v>405</v>
      </c>
      <c r="E175" s="179" t="s">
        <v>606</v>
      </c>
      <c r="F175" s="180">
        <v>81</v>
      </c>
      <c r="G175" s="179"/>
      <c r="H175" s="179">
        <v>110</v>
      </c>
      <c r="I175" s="181">
        <v>110</v>
      </c>
      <c r="J175" s="182" t="s">
        <v>687</v>
      </c>
      <c r="K175" s="183">
        <f t="shared" si="77"/>
        <v>29</v>
      </c>
      <c r="L175" s="184">
        <f t="shared" si="78"/>
        <v>0.35802469135802467</v>
      </c>
      <c r="M175" s="179" t="s">
        <v>596</v>
      </c>
      <c r="N175" s="185">
        <v>42745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47</v>
      </c>
      <c r="B176" s="177">
        <v>42382</v>
      </c>
      <c r="C176" s="177"/>
      <c r="D176" s="178" t="s">
        <v>694</v>
      </c>
      <c r="E176" s="179" t="s">
        <v>606</v>
      </c>
      <c r="F176" s="180">
        <v>417.5</v>
      </c>
      <c r="G176" s="179"/>
      <c r="H176" s="179">
        <v>547</v>
      </c>
      <c r="I176" s="181">
        <v>535</v>
      </c>
      <c r="J176" s="182" t="s">
        <v>687</v>
      </c>
      <c r="K176" s="183">
        <f t="shared" si="77"/>
        <v>129.5</v>
      </c>
      <c r="L176" s="184">
        <f t="shared" si="78"/>
        <v>0.31017964071856285</v>
      </c>
      <c r="M176" s="179" t="s">
        <v>596</v>
      </c>
      <c r="N176" s="185">
        <v>42578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48</v>
      </c>
      <c r="B177" s="177">
        <v>42408</v>
      </c>
      <c r="C177" s="177"/>
      <c r="D177" s="178" t="s">
        <v>695</v>
      </c>
      <c r="E177" s="179" t="s">
        <v>593</v>
      </c>
      <c r="F177" s="180">
        <v>650</v>
      </c>
      <c r="G177" s="179"/>
      <c r="H177" s="179">
        <v>800</v>
      </c>
      <c r="I177" s="181">
        <v>800</v>
      </c>
      <c r="J177" s="182" t="s">
        <v>687</v>
      </c>
      <c r="K177" s="183">
        <f t="shared" si="77"/>
        <v>150</v>
      </c>
      <c r="L177" s="184">
        <f t="shared" si="78"/>
        <v>0.23076923076923078</v>
      </c>
      <c r="M177" s="179" t="s">
        <v>596</v>
      </c>
      <c r="N177" s="185">
        <v>43154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49</v>
      </c>
      <c r="B178" s="177">
        <v>42433</v>
      </c>
      <c r="C178" s="177"/>
      <c r="D178" s="178" t="s">
        <v>237</v>
      </c>
      <c r="E178" s="179" t="s">
        <v>593</v>
      </c>
      <c r="F178" s="180">
        <v>437.5</v>
      </c>
      <c r="G178" s="179"/>
      <c r="H178" s="179">
        <v>504.5</v>
      </c>
      <c r="I178" s="181">
        <v>522</v>
      </c>
      <c r="J178" s="182" t="s">
        <v>696</v>
      </c>
      <c r="K178" s="183">
        <f t="shared" si="77"/>
        <v>67</v>
      </c>
      <c r="L178" s="184">
        <f t="shared" si="78"/>
        <v>0.15314285714285714</v>
      </c>
      <c r="M178" s="179" t="s">
        <v>596</v>
      </c>
      <c r="N178" s="185">
        <v>42480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50</v>
      </c>
      <c r="B179" s="177">
        <v>42438</v>
      </c>
      <c r="C179" s="177"/>
      <c r="D179" s="178" t="s">
        <v>697</v>
      </c>
      <c r="E179" s="179" t="s">
        <v>593</v>
      </c>
      <c r="F179" s="180">
        <v>189.5</v>
      </c>
      <c r="G179" s="179"/>
      <c r="H179" s="179">
        <v>218</v>
      </c>
      <c r="I179" s="181">
        <v>218</v>
      </c>
      <c r="J179" s="182" t="s">
        <v>687</v>
      </c>
      <c r="K179" s="183">
        <f t="shared" si="77"/>
        <v>28.5</v>
      </c>
      <c r="L179" s="184">
        <f t="shared" si="78"/>
        <v>0.15039577836411611</v>
      </c>
      <c r="M179" s="179" t="s">
        <v>596</v>
      </c>
      <c r="N179" s="185">
        <v>43034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6">
        <v>51</v>
      </c>
      <c r="B180" s="187">
        <v>42471</v>
      </c>
      <c r="C180" s="187"/>
      <c r="D180" s="195" t="s">
        <v>698</v>
      </c>
      <c r="E180" s="190" t="s">
        <v>593</v>
      </c>
      <c r="F180" s="190">
        <v>36.5</v>
      </c>
      <c r="G180" s="191"/>
      <c r="H180" s="191">
        <v>15.85</v>
      </c>
      <c r="I180" s="191">
        <v>60</v>
      </c>
      <c r="J180" s="192" t="s">
        <v>699</v>
      </c>
      <c r="K180" s="193">
        <f t="shared" si="77"/>
        <v>-20.65</v>
      </c>
      <c r="L180" s="194">
        <f t="shared" si="78"/>
        <v>-0.5657534246575342</v>
      </c>
      <c r="M180" s="190" t="s">
        <v>607</v>
      </c>
      <c r="N180" s="198">
        <v>43627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52</v>
      </c>
      <c r="B181" s="177">
        <v>42472</v>
      </c>
      <c r="C181" s="177"/>
      <c r="D181" s="178" t="s">
        <v>700</v>
      </c>
      <c r="E181" s="179" t="s">
        <v>593</v>
      </c>
      <c r="F181" s="180">
        <v>93</v>
      </c>
      <c r="G181" s="179"/>
      <c r="H181" s="179">
        <v>149</v>
      </c>
      <c r="I181" s="181">
        <v>140</v>
      </c>
      <c r="J181" s="182" t="s">
        <v>701</v>
      </c>
      <c r="K181" s="183">
        <f t="shared" si="77"/>
        <v>56</v>
      </c>
      <c r="L181" s="184">
        <f t="shared" si="78"/>
        <v>0.60215053763440862</v>
      </c>
      <c r="M181" s="179" t="s">
        <v>596</v>
      </c>
      <c r="N181" s="185">
        <v>42740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53</v>
      </c>
      <c r="B182" s="177">
        <v>42472</v>
      </c>
      <c r="C182" s="177"/>
      <c r="D182" s="178" t="s">
        <v>702</v>
      </c>
      <c r="E182" s="179" t="s">
        <v>593</v>
      </c>
      <c r="F182" s="180">
        <v>130</v>
      </c>
      <c r="G182" s="179"/>
      <c r="H182" s="179">
        <v>150</v>
      </c>
      <c r="I182" s="181" t="s">
        <v>703</v>
      </c>
      <c r="J182" s="182" t="s">
        <v>687</v>
      </c>
      <c r="K182" s="183">
        <f t="shared" si="77"/>
        <v>20</v>
      </c>
      <c r="L182" s="184">
        <f t="shared" si="78"/>
        <v>0.15384615384615385</v>
      </c>
      <c r="M182" s="179" t="s">
        <v>596</v>
      </c>
      <c r="N182" s="185">
        <v>42564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54</v>
      </c>
      <c r="B183" s="177">
        <v>42473</v>
      </c>
      <c r="C183" s="177"/>
      <c r="D183" s="178" t="s">
        <v>704</v>
      </c>
      <c r="E183" s="179" t="s">
        <v>593</v>
      </c>
      <c r="F183" s="180">
        <v>196</v>
      </c>
      <c r="G183" s="179"/>
      <c r="H183" s="179">
        <v>299</v>
      </c>
      <c r="I183" s="181">
        <v>299</v>
      </c>
      <c r="J183" s="182" t="s">
        <v>687</v>
      </c>
      <c r="K183" s="183">
        <v>103</v>
      </c>
      <c r="L183" s="184">
        <v>0.52551020408163296</v>
      </c>
      <c r="M183" s="179" t="s">
        <v>596</v>
      </c>
      <c r="N183" s="185">
        <v>42620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55</v>
      </c>
      <c r="B184" s="177">
        <v>42473</v>
      </c>
      <c r="C184" s="177"/>
      <c r="D184" s="178" t="s">
        <v>705</v>
      </c>
      <c r="E184" s="179" t="s">
        <v>593</v>
      </c>
      <c r="F184" s="180">
        <v>88</v>
      </c>
      <c r="G184" s="179"/>
      <c r="H184" s="179">
        <v>103</v>
      </c>
      <c r="I184" s="181">
        <v>103</v>
      </c>
      <c r="J184" s="182" t="s">
        <v>687</v>
      </c>
      <c r="K184" s="183">
        <v>15</v>
      </c>
      <c r="L184" s="184">
        <v>0.170454545454545</v>
      </c>
      <c r="M184" s="179" t="s">
        <v>596</v>
      </c>
      <c r="N184" s="185">
        <v>42530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56</v>
      </c>
      <c r="B185" s="177">
        <v>42492</v>
      </c>
      <c r="C185" s="177"/>
      <c r="D185" s="178" t="s">
        <v>706</v>
      </c>
      <c r="E185" s="179" t="s">
        <v>593</v>
      </c>
      <c r="F185" s="180">
        <v>127.5</v>
      </c>
      <c r="G185" s="179"/>
      <c r="H185" s="179">
        <v>148</v>
      </c>
      <c r="I185" s="181" t="s">
        <v>707</v>
      </c>
      <c r="J185" s="182" t="s">
        <v>687</v>
      </c>
      <c r="K185" s="183">
        <f t="shared" ref="K185:K189" si="79">H185-F185</f>
        <v>20.5</v>
      </c>
      <c r="L185" s="184">
        <f t="shared" ref="L185:L189" si="80">K185/F185</f>
        <v>0.16078431372549021</v>
      </c>
      <c r="M185" s="179" t="s">
        <v>596</v>
      </c>
      <c r="N185" s="185">
        <v>42564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57</v>
      </c>
      <c r="B186" s="177">
        <v>42493</v>
      </c>
      <c r="C186" s="177"/>
      <c r="D186" s="178" t="s">
        <v>708</v>
      </c>
      <c r="E186" s="179" t="s">
        <v>593</v>
      </c>
      <c r="F186" s="180">
        <v>675</v>
      </c>
      <c r="G186" s="179"/>
      <c r="H186" s="179">
        <v>815</v>
      </c>
      <c r="I186" s="181" t="s">
        <v>709</v>
      </c>
      <c r="J186" s="182" t="s">
        <v>687</v>
      </c>
      <c r="K186" s="183">
        <f t="shared" si="79"/>
        <v>140</v>
      </c>
      <c r="L186" s="184">
        <f t="shared" si="80"/>
        <v>0.2074074074074074</v>
      </c>
      <c r="M186" s="179" t="s">
        <v>596</v>
      </c>
      <c r="N186" s="185">
        <v>43154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6">
        <v>58</v>
      </c>
      <c r="B187" s="187">
        <v>42522</v>
      </c>
      <c r="C187" s="187"/>
      <c r="D187" s="188" t="s">
        <v>710</v>
      </c>
      <c r="E187" s="189" t="s">
        <v>593</v>
      </c>
      <c r="F187" s="190">
        <v>500</v>
      </c>
      <c r="G187" s="190"/>
      <c r="H187" s="191">
        <v>232.5</v>
      </c>
      <c r="I187" s="191" t="s">
        <v>711</v>
      </c>
      <c r="J187" s="192" t="s">
        <v>712</v>
      </c>
      <c r="K187" s="193">
        <f t="shared" si="79"/>
        <v>-267.5</v>
      </c>
      <c r="L187" s="194">
        <f t="shared" si="80"/>
        <v>-0.53500000000000003</v>
      </c>
      <c r="M187" s="190" t="s">
        <v>607</v>
      </c>
      <c r="N187" s="187">
        <v>43735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59</v>
      </c>
      <c r="B188" s="177">
        <v>42527</v>
      </c>
      <c r="C188" s="177"/>
      <c r="D188" s="178" t="s">
        <v>544</v>
      </c>
      <c r="E188" s="179" t="s">
        <v>593</v>
      </c>
      <c r="F188" s="180">
        <v>110</v>
      </c>
      <c r="G188" s="179"/>
      <c r="H188" s="179">
        <v>126.5</v>
      </c>
      <c r="I188" s="181">
        <v>125</v>
      </c>
      <c r="J188" s="182" t="s">
        <v>639</v>
      </c>
      <c r="K188" s="183">
        <f t="shared" si="79"/>
        <v>16.5</v>
      </c>
      <c r="L188" s="184">
        <f t="shared" si="80"/>
        <v>0.15</v>
      </c>
      <c r="M188" s="179" t="s">
        <v>596</v>
      </c>
      <c r="N188" s="185">
        <v>42552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60</v>
      </c>
      <c r="B189" s="177">
        <v>42538</v>
      </c>
      <c r="C189" s="177"/>
      <c r="D189" s="178" t="s">
        <v>713</v>
      </c>
      <c r="E189" s="179" t="s">
        <v>593</v>
      </c>
      <c r="F189" s="180">
        <v>44</v>
      </c>
      <c r="G189" s="179"/>
      <c r="H189" s="179">
        <v>69.5</v>
      </c>
      <c r="I189" s="181">
        <v>69.5</v>
      </c>
      <c r="J189" s="182" t="s">
        <v>714</v>
      </c>
      <c r="K189" s="183">
        <f t="shared" si="79"/>
        <v>25.5</v>
      </c>
      <c r="L189" s="184">
        <f t="shared" si="80"/>
        <v>0.57954545454545459</v>
      </c>
      <c r="M189" s="179" t="s">
        <v>596</v>
      </c>
      <c r="N189" s="185">
        <v>42977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61</v>
      </c>
      <c r="B190" s="177">
        <v>42549</v>
      </c>
      <c r="C190" s="177"/>
      <c r="D190" s="178" t="s">
        <v>715</v>
      </c>
      <c r="E190" s="179" t="s">
        <v>593</v>
      </c>
      <c r="F190" s="180">
        <v>262.5</v>
      </c>
      <c r="G190" s="179"/>
      <c r="H190" s="179">
        <v>340</v>
      </c>
      <c r="I190" s="181">
        <v>333</v>
      </c>
      <c r="J190" s="182" t="s">
        <v>716</v>
      </c>
      <c r="K190" s="183">
        <v>77.5</v>
      </c>
      <c r="L190" s="184">
        <v>0.29523809523809502</v>
      </c>
      <c r="M190" s="179" t="s">
        <v>596</v>
      </c>
      <c r="N190" s="185">
        <v>43017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62</v>
      </c>
      <c r="B191" s="177">
        <v>42549</v>
      </c>
      <c r="C191" s="177"/>
      <c r="D191" s="178" t="s">
        <v>717</v>
      </c>
      <c r="E191" s="179" t="s">
        <v>593</v>
      </c>
      <c r="F191" s="180">
        <v>840</v>
      </c>
      <c r="G191" s="179"/>
      <c r="H191" s="179">
        <v>1230</v>
      </c>
      <c r="I191" s="181">
        <v>1230</v>
      </c>
      <c r="J191" s="182" t="s">
        <v>687</v>
      </c>
      <c r="K191" s="183">
        <v>390</v>
      </c>
      <c r="L191" s="184">
        <v>0.46428571428571402</v>
      </c>
      <c r="M191" s="179" t="s">
        <v>596</v>
      </c>
      <c r="N191" s="185">
        <v>42649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9">
        <v>63</v>
      </c>
      <c r="B192" s="200">
        <v>42556</v>
      </c>
      <c r="C192" s="200"/>
      <c r="D192" s="201" t="s">
        <v>718</v>
      </c>
      <c r="E192" s="202" t="s">
        <v>593</v>
      </c>
      <c r="F192" s="202">
        <v>395</v>
      </c>
      <c r="G192" s="203"/>
      <c r="H192" s="203">
        <f>(468.5+342.5)/2</f>
        <v>405.5</v>
      </c>
      <c r="I192" s="203">
        <v>510</v>
      </c>
      <c r="J192" s="204" t="s">
        <v>719</v>
      </c>
      <c r="K192" s="205">
        <f t="shared" ref="K192:K198" si="81">H192-F192</f>
        <v>10.5</v>
      </c>
      <c r="L192" s="206">
        <f t="shared" ref="L192:L198" si="82">K192/F192</f>
        <v>2.6582278481012658E-2</v>
      </c>
      <c r="M192" s="202" t="s">
        <v>616</v>
      </c>
      <c r="N192" s="200">
        <v>43606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6">
        <v>64</v>
      </c>
      <c r="B193" s="187">
        <v>42584</v>
      </c>
      <c r="C193" s="187"/>
      <c r="D193" s="188" t="s">
        <v>720</v>
      </c>
      <c r="E193" s="189" t="s">
        <v>606</v>
      </c>
      <c r="F193" s="190">
        <f>169.5-12.8</f>
        <v>156.69999999999999</v>
      </c>
      <c r="G193" s="190"/>
      <c r="H193" s="191">
        <v>77</v>
      </c>
      <c r="I193" s="191" t="s">
        <v>721</v>
      </c>
      <c r="J193" s="192" t="s">
        <v>722</v>
      </c>
      <c r="K193" s="193">
        <f t="shared" si="81"/>
        <v>-79.699999999999989</v>
      </c>
      <c r="L193" s="194">
        <f t="shared" si="82"/>
        <v>-0.50861518825781749</v>
      </c>
      <c r="M193" s="190" t="s">
        <v>607</v>
      </c>
      <c r="N193" s="187">
        <v>43522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6">
        <v>65</v>
      </c>
      <c r="B194" s="187">
        <v>42586</v>
      </c>
      <c r="C194" s="187"/>
      <c r="D194" s="188" t="s">
        <v>723</v>
      </c>
      <c r="E194" s="189" t="s">
        <v>593</v>
      </c>
      <c r="F194" s="190">
        <v>400</v>
      </c>
      <c r="G194" s="190"/>
      <c r="H194" s="191">
        <v>305</v>
      </c>
      <c r="I194" s="191">
        <v>475</v>
      </c>
      <c r="J194" s="192" t="s">
        <v>724</v>
      </c>
      <c r="K194" s="193">
        <f t="shared" si="81"/>
        <v>-95</v>
      </c>
      <c r="L194" s="194">
        <f t="shared" si="82"/>
        <v>-0.23749999999999999</v>
      </c>
      <c r="M194" s="190" t="s">
        <v>607</v>
      </c>
      <c r="N194" s="187">
        <v>43606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66</v>
      </c>
      <c r="B195" s="177">
        <v>42593</v>
      </c>
      <c r="C195" s="177"/>
      <c r="D195" s="178" t="s">
        <v>725</v>
      </c>
      <c r="E195" s="179" t="s">
        <v>593</v>
      </c>
      <c r="F195" s="180">
        <v>86.5</v>
      </c>
      <c r="G195" s="179"/>
      <c r="H195" s="179">
        <v>130</v>
      </c>
      <c r="I195" s="181">
        <v>130</v>
      </c>
      <c r="J195" s="182" t="s">
        <v>726</v>
      </c>
      <c r="K195" s="183">
        <f t="shared" si="81"/>
        <v>43.5</v>
      </c>
      <c r="L195" s="184">
        <f t="shared" si="82"/>
        <v>0.50289017341040465</v>
      </c>
      <c r="M195" s="179" t="s">
        <v>596</v>
      </c>
      <c r="N195" s="185">
        <v>43091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6">
        <v>67</v>
      </c>
      <c r="B196" s="187">
        <v>42600</v>
      </c>
      <c r="C196" s="187"/>
      <c r="D196" s="188" t="s">
        <v>122</v>
      </c>
      <c r="E196" s="189" t="s">
        <v>593</v>
      </c>
      <c r="F196" s="190">
        <v>133.5</v>
      </c>
      <c r="G196" s="190"/>
      <c r="H196" s="191">
        <v>126.5</v>
      </c>
      <c r="I196" s="191">
        <v>178</v>
      </c>
      <c r="J196" s="192" t="s">
        <v>727</v>
      </c>
      <c r="K196" s="193">
        <f t="shared" si="81"/>
        <v>-7</v>
      </c>
      <c r="L196" s="194">
        <f t="shared" si="82"/>
        <v>-5.2434456928838954E-2</v>
      </c>
      <c r="M196" s="190" t="s">
        <v>607</v>
      </c>
      <c r="N196" s="187">
        <v>42615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68</v>
      </c>
      <c r="B197" s="177">
        <v>42613</v>
      </c>
      <c r="C197" s="177"/>
      <c r="D197" s="178" t="s">
        <v>728</v>
      </c>
      <c r="E197" s="179" t="s">
        <v>593</v>
      </c>
      <c r="F197" s="180">
        <v>560</v>
      </c>
      <c r="G197" s="179"/>
      <c r="H197" s="179">
        <v>725</v>
      </c>
      <c r="I197" s="181">
        <v>725</v>
      </c>
      <c r="J197" s="182" t="s">
        <v>633</v>
      </c>
      <c r="K197" s="183">
        <f t="shared" si="81"/>
        <v>165</v>
      </c>
      <c r="L197" s="184">
        <f t="shared" si="82"/>
        <v>0.29464285714285715</v>
      </c>
      <c r="M197" s="179" t="s">
        <v>596</v>
      </c>
      <c r="N197" s="185">
        <v>42456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69</v>
      </c>
      <c r="B198" s="177">
        <v>42614</v>
      </c>
      <c r="C198" s="177"/>
      <c r="D198" s="178" t="s">
        <v>729</v>
      </c>
      <c r="E198" s="179" t="s">
        <v>593</v>
      </c>
      <c r="F198" s="180">
        <v>160.5</v>
      </c>
      <c r="G198" s="179"/>
      <c r="H198" s="179">
        <v>210</v>
      </c>
      <c r="I198" s="181">
        <v>210</v>
      </c>
      <c r="J198" s="182" t="s">
        <v>633</v>
      </c>
      <c r="K198" s="183">
        <f t="shared" si="81"/>
        <v>49.5</v>
      </c>
      <c r="L198" s="184">
        <f t="shared" si="82"/>
        <v>0.30841121495327101</v>
      </c>
      <c r="M198" s="179" t="s">
        <v>596</v>
      </c>
      <c r="N198" s="185">
        <v>42871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70</v>
      </c>
      <c r="B199" s="177">
        <v>42646</v>
      </c>
      <c r="C199" s="177"/>
      <c r="D199" s="178" t="s">
        <v>417</v>
      </c>
      <c r="E199" s="179" t="s">
        <v>593</v>
      </c>
      <c r="F199" s="180">
        <v>430</v>
      </c>
      <c r="G199" s="179"/>
      <c r="H199" s="179">
        <v>596</v>
      </c>
      <c r="I199" s="181">
        <v>575</v>
      </c>
      <c r="J199" s="182" t="s">
        <v>730</v>
      </c>
      <c r="K199" s="183">
        <v>166</v>
      </c>
      <c r="L199" s="184">
        <v>0.38604651162790699</v>
      </c>
      <c r="M199" s="179" t="s">
        <v>596</v>
      </c>
      <c r="N199" s="185">
        <v>42769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71</v>
      </c>
      <c r="B200" s="177">
        <v>42657</v>
      </c>
      <c r="C200" s="177"/>
      <c r="D200" s="178" t="s">
        <v>731</v>
      </c>
      <c r="E200" s="179" t="s">
        <v>593</v>
      </c>
      <c r="F200" s="180">
        <v>280</v>
      </c>
      <c r="G200" s="179"/>
      <c r="H200" s="179">
        <v>345</v>
      </c>
      <c r="I200" s="181">
        <v>345</v>
      </c>
      <c r="J200" s="182" t="s">
        <v>633</v>
      </c>
      <c r="K200" s="183">
        <f t="shared" ref="K200:K205" si="83">H200-F200</f>
        <v>65</v>
      </c>
      <c r="L200" s="184">
        <f t="shared" ref="L200:L201" si="84">K200/F200</f>
        <v>0.23214285714285715</v>
      </c>
      <c r="M200" s="179" t="s">
        <v>596</v>
      </c>
      <c r="N200" s="185">
        <v>42814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72</v>
      </c>
      <c r="B201" s="177">
        <v>42657</v>
      </c>
      <c r="C201" s="177"/>
      <c r="D201" s="178" t="s">
        <v>732</v>
      </c>
      <c r="E201" s="179" t="s">
        <v>593</v>
      </c>
      <c r="F201" s="180">
        <v>245</v>
      </c>
      <c r="G201" s="179"/>
      <c r="H201" s="179">
        <v>325.5</v>
      </c>
      <c r="I201" s="181">
        <v>330</v>
      </c>
      <c r="J201" s="182" t="s">
        <v>733</v>
      </c>
      <c r="K201" s="183">
        <f t="shared" si="83"/>
        <v>80.5</v>
      </c>
      <c r="L201" s="184">
        <f t="shared" si="84"/>
        <v>0.32857142857142857</v>
      </c>
      <c r="M201" s="179" t="s">
        <v>596</v>
      </c>
      <c r="N201" s="185">
        <v>42769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73</v>
      </c>
      <c r="B202" s="177">
        <v>42660</v>
      </c>
      <c r="C202" s="177"/>
      <c r="D202" s="178" t="s">
        <v>734</v>
      </c>
      <c r="E202" s="179" t="s">
        <v>593</v>
      </c>
      <c r="F202" s="180">
        <v>125</v>
      </c>
      <c r="G202" s="179"/>
      <c r="H202" s="179">
        <v>160</v>
      </c>
      <c r="I202" s="181">
        <v>160</v>
      </c>
      <c r="J202" s="182" t="s">
        <v>687</v>
      </c>
      <c r="K202" s="183">
        <f t="shared" si="83"/>
        <v>35</v>
      </c>
      <c r="L202" s="184">
        <v>0.28000000000000003</v>
      </c>
      <c r="M202" s="179" t="s">
        <v>596</v>
      </c>
      <c r="N202" s="185">
        <v>42803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74</v>
      </c>
      <c r="B203" s="177">
        <v>42660</v>
      </c>
      <c r="C203" s="177"/>
      <c r="D203" s="178" t="s">
        <v>735</v>
      </c>
      <c r="E203" s="179" t="s">
        <v>593</v>
      </c>
      <c r="F203" s="180">
        <v>114</v>
      </c>
      <c r="G203" s="179"/>
      <c r="H203" s="179">
        <v>145</v>
      </c>
      <c r="I203" s="181">
        <v>145</v>
      </c>
      <c r="J203" s="182" t="s">
        <v>687</v>
      </c>
      <c r="K203" s="183">
        <f t="shared" si="83"/>
        <v>31</v>
      </c>
      <c r="L203" s="184">
        <f t="shared" ref="L203:L205" si="85">K203/F203</f>
        <v>0.27192982456140352</v>
      </c>
      <c r="M203" s="179" t="s">
        <v>596</v>
      </c>
      <c r="N203" s="185">
        <v>42859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75</v>
      </c>
      <c r="B204" s="177">
        <v>42660</v>
      </c>
      <c r="C204" s="177"/>
      <c r="D204" s="178" t="s">
        <v>736</v>
      </c>
      <c r="E204" s="179" t="s">
        <v>593</v>
      </c>
      <c r="F204" s="180">
        <v>212</v>
      </c>
      <c r="G204" s="179"/>
      <c r="H204" s="179">
        <v>280</v>
      </c>
      <c r="I204" s="181">
        <v>276</v>
      </c>
      <c r="J204" s="182" t="s">
        <v>737</v>
      </c>
      <c r="K204" s="183">
        <f t="shared" si="83"/>
        <v>68</v>
      </c>
      <c r="L204" s="184">
        <f t="shared" si="85"/>
        <v>0.32075471698113206</v>
      </c>
      <c r="M204" s="179" t="s">
        <v>596</v>
      </c>
      <c r="N204" s="185">
        <v>42858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76</v>
      </c>
      <c r="B205" s="177">
        <v>42678</v>
      </c>
      <c r="C205" s="177"/>
      <c r="D205" s="178" t="s">
        <v>466</v>
      </c>
      <c r="E205" s="179" t="s">
        <v>593</v>
      </c>
      <c r="F205" s="180">
        <v>155</v>
      </c>
      <c r="G205" s="179"/>
      <c r="H205" s="179">
        <v>210</v>
      </c>
      <c r="I205" s="181">
        <v>210</v>
      </c>
      <c r="J205" s="182" t="s">
        <v>738</v>
      </c>
      <c r="K205" s="183">
        <f t="shared" si="83"/>
        <v>55</v>
      </c>
      <c r="L205" s="184">
        <f t="shared" si="85"/>
        <v>0.35483870967741937</v>
      </c>
      <c r="M205" s="179" t="s">
        <v>596</v>
      </c>
      <c r="N205" s="185">
        <v>42944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6">
        <v>77</v>
      </c>
      <c r="B206" s="187">
        <v>42710</v>
      </c>
      <c r="C206" s="187"/>
      <c r="D206" s="188" t="s">
        <v>739</v>
      </c>
      <c r="E206" s="189" t="s">
        <v>593</v>
      </c>
      <c r="F206" s="190">
        <v>150.5</v>
      </c>
      <c r="G206" s="190"/>
      <c r="H206" s="191">
        <v>72.5</v>
      </c>
      <c r="I206" s="191">
        <v>174</v>
      </c>
      <c r="J206" s="192" t="s">
        <v>740</v>
      </c>
      <c r="K206" s="193">
        <v>-78</v>
      </c>
      <c r="L206" s="194">
        <v>-0.51827242524916906</v>
      </c>
      <c r="M206" s="190" t="s">
        <v>607</v>
      </c>
      <c r="N206" s="187">
        <v>43333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78</v>
      </c>
      <c r="B207" s="177">
        <v>42712</v>
      </c>
      <c r="C207" s="177"/>
      <c r="D207" s="178" t="s">
        <v>741</v>
      </c>
      <c r="E207" s="179" t="s">
        <v>593</v>
      </c>
      <c r="F207" s="180">
        <v>380</v>
      </c>
      <c r="G207" s="179"/>
      <c r="H207" s="179">
        <v>478</v>
      </c>
      <c r="I207" s="181">
        <v>468</v>
      </c>
      <c r="J207" s="182" t="s">
        <v>687</v>
      </c>
      <c r="K207" s="183">
        <f t="shared" ref="K207:K209" si="86">H207-F207</f>
        <v>98</v>
      </c>
      <c r="L207" s="184">
        <f t="shared" ref="L207:L209" si="87">K207/F207</f>
        <v>0.25789473684210529</v>
      </c>
      <c r="M207" s="179" t="s">
        <v>596</v>
      </c>
      <c r="N207" s="185">
        <v>43025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79</v>
      </c>
      <c r="B208" s="177">
        <v>42734</v>
      </c>
      <c r="C208" s="177"/>
      <c r="D208" s="178" t="s">
        <v>121</v>
      </c>
      <c r="E208" s="179" t="s">
        <v>593</v>
      </c>
      <c r="F208" s="180">
        <v>305</v>
      </c>
      <c r="G208" s="179"/>
      <c r="H208" s="179">
        <v>375</v>
      </c>
      <c r="I208" s="181">
        <v>375</v>
      </c>
      <c r="J208" s="182" t="s">
        <v>687</v>
      </c>
      <c r="K208" s="183">
        <f t="shared" si="86"/>
        <v>70</v>
      </c>
      <c r="L208" s="184">
        <f t="shared" si="87"/>
        <v>0.22950819672131148</v>
      </c>
      <c r="M208" s="179" t="s">
        <v>596</v>
      </c>
      <c r="N208" s="185">
        <v>42768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80</v>
      </c>
      <c r="B209" s="177">
        <v>42739</v>
      </c>
      <c r="C209" s="177"/>
      <c r="D209" s="178" t="s">
        <v>104</v>
      </c>
      <c r="E209" s="179" t="s">
        <v>593</v>
      </c>
      <c r="F209" s="180">
        <v>99.5</v>
      </c>
      <c r="G209" s="179"/>
      <c r="H209" s="179">
        <v>158</v>
      </c>
      <c r="I209" s="181">
        <v>158</v>
      </c>
      <c r="J209" s="182" t="s">
        <v>687</v>
      </c>
      <c r="K209" s="183">
        <f t="shared" si="86"/>
        <v>58.5</v>
      </c>
      <c r="L209" s="184">
        <f t="shared" si="87"/>
        <v>0.5879396984924623</v>
      </c>
      <c r="M209" s="179" t="s">
        <v>596</v>
      </c>
      <c r="N209" s="185">
        <v>42898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81</v>
      </c>
      <c r="B210" s="177">
        <v>42739</v>
      </c>
      <c r="C210" s="177"/>
      <c r="D210" s="178" t="s">
        <v>104</v>
      </c>
      <c r="E210" s="179" t="s">
        <v>593</v>
      </c>
      <c r="F210" s="180">
        <v>99.5</v>
      </c>
      <c r="G210" s="179"/>
      <c r="H210" s="179">
        <v>158</v>
      </c>
      <c r="I210" s="181">
        <v>158</v>
      </c>
      <c r="J210" s="182" t="s">
        <v>687</v>
      </c>
      <c r="K210" s="183">
        <v>58.5</v>
      </c>
      <c r="L210" s="184">
        <v>0.58793969849246197</v>
      </c>
      <c r="M210" s="179" t="s">
        <v>596</v>
      </c>
      <c r="N210" s="185">
        <v>42898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82</v>
      </c>
      <c r="B211" s="177">
        <v>42786</v>
      </c>
      <c r="C211" s="177"/>
      <c r="D211" s="178" t="s">
        <v>210</v>
      </c>
      <c r="E211" s="179" t="s">
        <v>593</v>
      </c>
      <c r="F211" s="180">
        <v>140.5</v>
      </c>
      <c r="G211" s="179"/>
      <c r="H211" s="179">
        <v>220</v>
      </c>
      <c r="I211" s="181">
        <v>220</v>
      </c>
      <c r="J211" s="182" t="s">
        <v>687</v>
      </c>
      <c r="K211" s="183">
        <f>H211-F211</f>
        <v>79.5</v>
      </c>
      <c r="L211" s="184">
        <f>K211/F211</f>
        <v>0.5658362989323843</v>
      </c>
      <c r="M211" s="179" t="s">
        <v>596</v>
      </c>
      <c r="N211" s="185">
        <v>42864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83</v>
      </c>
      <c r="B212" s="177">
        <v>42786</v>
      </c>
      <c r="C212" s="177"/>
      <c r="D212" s="178" t="s">
        <v>742</v>
      </c>
      <c r="E212" s="179" t="s">
        <v>593</v>
      </c>
      <c r="F212" s="180">
        <v>202.5</v>
      </c>
      <c r="G212" s="179"/>
      <c r="H212" s="179">
        <v>234</v>
      </c>
      <c r="I212" s="181">
        <v>234</v>
      </c>
      <c r="J212" s="182" t="s">
        <v>687</v>
      </c>
      <c r="K212" s="183">
        <v>31.5</v>
      </c>
      <c r="L212" s="184">
        <v>0.155555555555556</v>
      </c>
      <c r="M212" s="179" t="s">
        <v>596</v>
      </c>
      <c r="N212" s="185">
        <v>42836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84</v>
      </c>
      <c r="B213" s="177">
        <v>42818</v>
      </c>
      <c r="C213" s="177"/>
      <c r="D213" s="178" t="s">
        <v>743</v>
      </c>
      <c r="E213" s="179" t="s">
        <v>593</v>
      </c>
      <c r="F213" s="180">
        <v>300.5</v>
      </c>
      <c r="G213" s="179"/>
      <c r="H213" s="179">
        <v>417.5</v>
      </c>
      <c r="I213" s="181">
        <v>420</v>
      </c>
      <c r="J213" s="182" t="s">
        <v>744</v>
      </c>
      <c r="K213" s="183">
        <f>H213-F213</f>
        <v>117</v>
      </c>
      <c r="L213" s="184">
        <f>K213/F213</f>
        <v>0.38935108153078202</v>
      </c>
      <c r="M213" s="179" t="s">
        <v>596</v>
      </c>
      <c r="N213" s="185">
        <v>43070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85</v>
      </c>
      <c r="B214" s="177">
        <v>42818</v>
      </c>
      <c r="C214" s="177"/>
      <c r="D214" s="178" t="s">
        <v>717</v>
      </c>
      <c r="E214" s="179" t="s">
        <v>593</v>
      </c>
      <c r="F214" s="180">
        <v>850</v>
      </c>
      <c r="G214" s="179"/>
      <c r="H214" s="179">
        <v>1042.5</v>
      </c>
      <c r="I214" s="181">
        <v>1023</v>
      </c>
      <c r="J214" s="182" t="s">
        <v>745</v>
      </c>
      <c r="K214" s="183">
        <v>192.5</v>
      </c>
      <c r="L214" s="184">
        <v>0.22647058823529401</v>
      </c>
      <c r="M214" s="179" t="s">
        <v>596</v>
      </c>
      <c r="N214" s="185">
        <v>42830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86</v>
      </c>
      <c r="B215" s="177">
        <v>42830</v>
      </c>
      <c r="C215" s="177"/>
      <c r="D215" s="178" t="s">
        <v>497</v>
      </c>
      <c r="E215" s="179" t="s">
        <v>593</v>
      </c>
      <c r="F215" s="180">
        <v>785</v>
      </c>
      <c r="G215" s="179"/>
      <c r="H215" s="179">
        <v>930</v>
      </c>
      <c r="I215" s="181">
        <v>920</v>
      </c>
      <c r="J215" s="182" t="s">
        <v>746</v>
      </c>
      <c r="K215" s="183">
        <f>H215-F215</f>
        <v>145</v>
      </c>
      <c r="L215" s="184">
        <f>K215/F215</f>
        <v>0.18471337579617833</v>
      </c>
      <c r="M215" s="179" t="s">
        <v>596</v>
      </c>
      <c r="N215" s="185">
        <v>42976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6">
        <v>87</v>
      </c>
      <c r="B216" s="187">
        <v>42831</v>
      </c>
      <c r="C216" s="187"/>
      <c r="D216" s="188" t="s">
        <v>747</v>
      </c>
      <c r="E216" s="189" t="s">
        <v>593</v>
      </c>
      <c r="F216" s="190">
        <v>40</v>
      </c>
      <c r="G216" s="190"/>
      <c r="H216" s="191">
        <v>13.1</v>
      </c>
      <c r="I216" s="191">
        <v>60</v>
      </c>
      <c r="J216" s="192" t="s">
        <v>748</v>
      </c>
      <c r="K216" s="193">
        <v>-26.9</v>
      </c>
      <c r="L216" s="194">
        <v>-0.67249999999999999</v>
      </c>
      <c r="M216" s="190" t="s">
        <v>607</v>
      </c>
      <c r="N216" s="187">
        <v>43138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88</v>
      </c>
      <c r="B217" s="177">
        <v>42837</v>
      </c>
      <c r="C217" s="177"/>
      <c r="D217" s="178" t="s">
        <v>102</v>
      </c>
      <c r="E217" s="179" t="s">
        <v>593</v>
      </c>
      <c r="F217" s="180">
        <v>289.5</v>
      </c>
      <c r="G217" s="179"/>
      <c r="H217" s="179">
        <v>354</v>
      </c>
      <c r="I217" s="181">
        <v>360</v>
      </c>
      <c r="J217" s="182" t="s">
        <v>749</v>
      </c>
      <c r="K217" s="183">
        <f t="shared" ref="K217:K225" si="88">H217-F217</f>
        <v>64.5</v>
      </c>
      <c r="L217" s="184">
        <f t="shared" ref="L217:L225" si="89">K217/F217</f>
        <v>0.22279792746113988</v>
      </c>
      <c r="M217" s="179" t="s">
        <v>596</v>
      </c>
      <c r="N217" s="185">
        <v>43040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89</v>
      </c>
      <c r="B218" s="177">
        <v>42845</v>
      </c>
      <c r="C218" s="177"/>
      <c r="D218" s="178" t="s">
        <v>437</v>
      </c>
      <c r="E218" s="179" t="s">
        <v>593</v>
      </c>
      <c r="F218" s="180">
        <v>700</v>
      </c>
      <c r="G218" s="179"/>
      <c r="H218" s="179">
        <v>840</v>
      </c>
      <c r="I218" s="181">
        <v>840</v>
      </c>
      <c r="J218" s="182" t="s">
        <v>750</v>
      </c>
      <c r="K218" s="183">
        <f t="shared" si="88"/>
        <v>140</v>
      </c>
      <c r="L218" s="184">
        <f t="shared" si="89"/>
        <v>0.2</v>
      </c>
      <c r="M218" s="179" t="s">
        <v>596</v>
      </c>
      <c r="N218" s="185">
        <v>42893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90</v>
      </c>
      <c r="B219" s="177">
        <v>42887</v>
      </c>
      <c r="C219" s="177"/>
      <c r="D219" s="178" t="s">
        <v>751</v>
      </c>
      <c r="E219" s="179" t="s">
        <v>593</v>
      </c>
      <c r="F219" s="180">
        <v>130</v>
      </c>
      <c r="G219" s="179"/>
      <c r="H219" s="179">
        <v>144.25</v>
      </c>
      <c r="I219" s="181">
        <v>170</v>
      </c>
      <c r="J219" s="182" t="s">
        <v>752</v>
      </c>
      <c r="K219" s="183">
        <f t="shared" si="88"/>
        <v>14.25</v>
      </c>
      <c r="L219" s="184">
        <f t="shared" si="89"/>
        <v>0.10961538461538461</v>
      </c>
      <c r="M219" s="179" t="s">
        <v>596</v>
      </c>
      <c r="N219" s="185">
        <v>43675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91</v>
      </c>
      <c r="B220" s="177">
        <v>42901</v>
      </c>
      <c r="C220" s="177"/>
      <c r="D220" s="178" t="s">
        <v>753</v>
      </c>
      <c r="E220" s="179" t="s">
        <v>593</v>
      </c>
      <c r="F220" s="180">
        <v>214.5</v>
      </c>
      <c r="G220" s="179"/>
      <c r="H220" s="179">
        <v>262</v>
      </c>
      <c r="I220" s="181">
        <v>262</v>
      </c>
      <c r="J220" s="182" t="s">
        <v>618</v>
      </c>
      <c r="K220" s="183">
        <f t="shared" si="88"/>
        <v>47.5</v>
      </c>
      <c r="L220" s="184">
        <f t="shared" si="89"/>
        <v>0.22144522144522144</v>
      </c>
      <c r="M220" s="179" t="s">
        <v>596</v>
      </c>
      <c r="N220" s="185">
        <v>42977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7">
        <v>92</v>
      </c>
      <c r="B221" s="208">
        <v>42933</v>
      </c>
      <c r="C221" s="208"/>
      <c r="D221" s="209" t="s">
        <v>754</v>
      </c>
      <c r="E221" s="210" t="s">
        <v>593</v>
      </c>
      <c r="F221" s="211">
        <v>370</v>
      </c>
      <c r="G221" s="210"/>
      <c r="H221" s="210">
        <v>447.5</v>
      </c>
      <c r="I221" s="212">
        <v>450</v>
      </c>
      <c r="J221" s="213" t="s">
        <v>687</v>
      </c>
      <c r="K221" s="183">
        <f t="shared" si="88"/>
        <v>77.5</v>
      </c>
      <c r="L221" s="214">
        <f t="shared" si="89"/>
        <v>0.20945945945945946</v>
      </c>
      <c r="M221" s="210" t="s">
        <v>596</v>
      </c>
      <c r="N221" s="215">
        <v>43035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7">
        <v>93</v>
      </c>
      <c r="B222" s="208">
        <v>42943</v>
      </c>
      <c r="C222" s="208"/>
      <c r="D222" s="209" t="s">
        <v>208</v>
      </c>
      <c r="E222" s="210" t="s">
        <v>593</v>
      </c>
      <c r="F222" s="211">
        <v>657.5</v>
      </c>
      <c r="G222" s="210"/>
      <c r="H222" s="210">
        <v>825</v>
      </c>
      <c r="I222" s="212">
        <v>820</v>
      </c>
      <c r="J222" s="213" t="s">
        <v>687</v>
      </c>
      <c r="K222" s="183">
        <f t="shared" si="88"/>
        <v>167.5</v>
      </c>
      <c r="L222" s="214">
        <f t="shared" si="89"/>
        <v>0.25475285171102663</v>
      </c>
      <c r="M222" s="210" t="s">
        <v>596</v>
      </c>
      <c r="N222" s="215">
        <v>43090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94</v>
      </c>
      <c r="B223" s="177">
        <v>42964</v>
      </c>
      <c r="C223" s="177"/>
      <c r="D223" s="178" t="s">
        <v>385</v>
      </c>
      <c r="E223" s="179" t="s">
        <v>593</v>
      </c>
      <c r="F223" s="180">
        <v>605</v>
      </c>
      <c r="G223" s="179"/>
      <c r="H223" s="179">
        <v>750</v>
      </c>
      <c r="I223" s="181">
        <v>750</v>
      </c>
      <c r="J223" s="182" t="s">
        <v>746</v>
      </c>
      <c r="K223" s="183">
        <f t="shared" si="88"/>
        <v>145</v>
      </c>
      <c r="L223" s="184">
        <f t="shared" si="89"/>
        <v>0.23966942148760331</v>
      </c>
      <c r="M223" s="179" t="s">
        <v>596</v>
      </c>
      <c r="N223" s="185">
        <v>43027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6">
        <v>95</v>
      </c>
      <c r="B224" s="187">
        <v>42979</v>
      </c>
      <c r="C224" s="187"/>
      <c r="D224" s="195" t="s">
        <v>755</v>
      </c>
      <c r="E224" s="190" t="s">
        <v>593</v>
      </c>
      <c r="F224" s="190">
        <v>255</v>
      </c>
      <c r="G224" s="191"/>
      <c r="H224" s="191">
        <v>217.25</v>
      </c>
      <c r="I224" s="191">
        <v>320</v>
      </c>
      <c r="J224" s="192" t="s">
        <v>756</v>
      </c>
      <c r="K224" s="193">
        <f t="shared" si="88"/>
        <v>-37.75</v>
      </c>
      <c r="L224" s="196">
        <f t="shared" si="89"/>
        <v>-0.14803921568627451</v>
      </c>
      <c r="M224" s="190" t="s">
        <v>607</v>
      </c>
      <c r="N224" s="187">
        <v>43661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96</v>
      </c>
      <c r="B225" s="177">
        <v>42997</v>
      </c>
      <c r="C225" s="177"/>
      <c r="D225" s="178" t="s">
        <v>757</v>
      </c>
      <c r="E225" s="179" t="s">
        <v>593</v>
      </c>
      <c r="F225" s="180">
        <v>215</v>
      </c>
      <c r="G225" s="179"/>
      <c r="H225" s="179">
        <v>258</v>
      </c>
      <c r="I225" s="181">
        <v>258</v>
      </c>
      <c r="J225" s="182" t="s">
        <v>687</v>
      </c>
      <c r="K225" s="183">
        <f t="shared" si="88"/>
        <v>43</v>
      </c>
      <c r="L225" s="184">
        <f t="shared" si="89"/>
        <v>0.2</v>
      </c>
      <c r="M225" s="179" t="s">
        <v>596</v>
      </c>
      <c r="N225" s="185">
        <v>43040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97</v>
      </c>
      <c r="B226" s="177">
        <v>42997</v>
      </c>
      <c r="C226" s="177"/>
      <c r="D226" s="178" t="s">
        <v>757</v>
      </c>
      <c r="E226" s="179" t="s">
        <v>593</v>
      </c>
      <c r="F226" s="180">
        <v>215</v>
      </c>
      <c r="G226" s="179"/>
      <c r="H226" s="179">
        <v>258</v>
      </c>
      <c r="I226" s="181">
        <v>258</v>
      </c>
      <c r="J226" s="213" t="s">
        <v>687</v>
      </c>
      <c r="K226" s="183">
        <v>43</v>
      </c>
      <c r="L226" s="184">
        <v>0.2</v>
      </c>
      <c r="M226" s="179" t="s">
        <v>596</v>
      </c>
      <c r="N226" s="185">
        <v>43040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7">
        <v>98</v>
      </c>
      <c r="B227" s="208">
        <v>42998</v>
      </c>
      <c r="C227" s="208"/>
      <c r="D227" s="209" t="s">
        <v>758</v>
      </c>
      <c r="E227" s="210" t="s">
        <v>593</v>
      </c>
      <c r="F227" s="180">
        <v>75</v>
      </c>
      <c r="G227" s="210"/>
      <c r="H227" s="210">
        <v>90</v>
      </c>
      <c r="I227" s="212">
        <v>90</v>
      </c>
      <c r="J227" s="182" t="s">
        <v>759</v>
      </c>
      <c r="K227" s="183">
        <f t="shared" ref="K227:K232" si="90">H227-F227</f>
        <v>15</v>
      </c>
      <c r="L227" s="184">
        <f t="shared" ref="L227:L232" si="91">K227/F227</f>
        <v>0.2</v>
      </c>
      <c r="M227" s="179" t="s">
        <v>596</v>
      </c>
      <c r="N227" s="185">
        <v>43019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7">
        <v>99</v>
      </c>
      <c r="B228" s="208">
        <v>43011</v>
      </c>
      <c r="C228" s="208"/>
      <c r="D228" s="209" t="s">
        <v>760</v>
      </c>
      <c r="E228" s="210" t="s">
        <v>593</v>
      </c>
      <c r="F228" s="211">
        <v>315</v>
      </c>
      <c r="G228" s="210"/>
      <c r="H228" s="210">
        <v>392</v>
      </c>
      <c r="I228" s="212">
        <v>384</v>
      </c>
      <c r="J228" s="213" t="s">
        <v>761</v>
      </c>
      <c r="K228" s="183">
        <f t="shared" si="90"/>
        <v>77</v>
      </c>
      <c r="L228" s="214">
        <f t="shared" si="91"/>
        <v>0.24444444444444444</v>
      </c>
      <c r="M228" s="210" t="s">
        <v>596</v>
      </c>
      <c r="N228" s="215">
        <v>43017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7">
        <v>100</v>
      </c>
      <c r="B229" s="208">
        <v>43013</v>
      </c>
      <c r="C229" s="208"/>
      <c r="D229" s="209" t="s">
        <v>470</v>
      </c>
      <c r="E229" s="210" t="s">
        <v>593</v>
      </c>
      <c r="F229" s="211">
        <v>145</v>
      </c>
      <c r="G229" s="210"/>
      <c r="H229" s="210">
        <v>179</v>
      </c>
      <c r="I229" s="212">
        <v>180</v>
      </c>
      <c r="J229" s="213" t="s">
        <v>762</v>
      </c>
      <c r="K229" s="183">
        <f t="shared" si="90"/>
        <v>34</v>
      </c>
      <c r="L229" s="214">
        <f t="shared" si="91"/>
        <v>0.23448275862068965</v>
      </c>
      <c r="M229" s="210" t="s">
        <v>596</v>
      </c>
      <c r="N229" s="215">
        <v>43025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7">
        <v>101</v>
      </c>
      <c r="B230" s="208">
        <v>43014</v>
      </c>
      <c r="C230" s="208"/>
      <c r="D230" s="209" t="s">
        <v>360</v>
      </c>
      <c r="E230" s="210" t="s">
        <v>593</v>
      </c>
      <c r="F230" s="211">
        <v>256</v>
      </c>
      <c r="G230" s="210"/>
      <c r="H230" s="210">
        <v>323</v>
      </c>
      <c r="I230" s="212">
        <v>320</v>
      </c>
      <c r="J230" s="213" t="s">
        <v>687</v>
      </c>
      <c r="K230" s="183">
        <f t="shared" si="90"/>
        <v>67</v>
      </c>
      <c r="L230" s="214">
        <f t="shared" si="91"/>
        <v>0.26171875</v>
      </c>
      <c r="M230" s="210" t="s">
        <v>596</v>
      </c>
      <c r="N230" s="215">
        <v>43067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7">
        <v>102</v>
      </c>
      <c r="B231" s="208">
        <v>43017</v>
      </c>
      <c r="C231" s="208"/>
      <c r="D231" s="209" t="s">
        <v>374</v>
      </c>
      <c r="E231" s="210" t="s">
        <v>593</v>
      </c>
      <c r="F231" s="211">
        <v>137.5</v>
      </c>
      <c r="G231" s="210"/>
      <c r="H231" s="210">
        <v>184</v>
      </c>
      <c r="I231" s="212">
        <v>183</v>
      </c>
      <c r="J231" s="213" t="s">
        <v>763</v>
      </c>
      <c r="K231" s="183">
        <f t="shared" si="90"/>
        <v>46.5</v>
      </c>
      <c r="L231" s="214">
        <f t="shared" si="91"/>
        <v>0.33818181818181819</v>
      </c>
      <c r="M231" s="210" t="s">
        <v>596</v>
      </c>
      <c r="N231" s="215">
        <v>43108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7">
        <v>103</v>
      </c>
      <c r="B232" s="208">
        <v>43018</v>
      </c>
      <c r="C232" s="208"/>
      <c r="D232" s="209" t="s">
        <v>764</v>
      </c>
      <c r="E232" s="210" t="s">
        <v>593</v>
      </c>
      <c r="F232" s="211">
        <v>125.5</v>
      </c>
      <c r="G232" s="210"/>
      <c r="H232" s="210">
        <v>158</v>
      </c>
      <c r="I232" s="212">
        <v>155</v>
      </c>
      <c r="J232" s="213" t="s">
        <v>765</v>
      </c>
      <c r="K232" s="183">
        <f t="shared" si="90"/>
        <v>32.5</v>
      </c>
      <c r="L232" s="214">
        <f t="shared" si="91"/>
        <v>0.25896414342629481</v>
      </c>
      <c r="M232" s="210" t="s">
        <v>596</v>
      </c>
      <c r="N232" s="215">
        <v>43067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7">
        <v>104</v>
      </c>
      <c r="B233" s="208">
        <v>43018</v>
      </c>
      <c r="C233" s="208"/>
      <c r="D233" s="209" t="s">
        <v>766</v>
      </c>
      <c r="E233" s="210" t="s">
        <v>593</v>
      </c>
      <c r="F233" s="211">
        <v>895</v>
      </c>
      <c r="G233" s="210"/>
      <c r="H233" s="210">
        <v>1122.5</v>
      </c>
      <c r="I233" s="212">
        <v>1078</v>
      </c>
      <c r="J233" s="213" t="s">
        <v>767</v>
      </c>
      <c r="K233" s="183">
        <v>227.5</v>
      </c>
      <c r="L233" s="214">
        <v>0.25418994413407803</v>
      </c>
      <c r="M233" s="210" t="s">
        <v>596</v>
      </c>
      <c r="N233" s="215">
        <v>43117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7">
        <v>105</v>
      </c>
      <c r="B234" s="208">
        <v>43020</v>
      </c>
      <c r="C234" s="208"/>
      <c r="D234" s="209" t="s">
        <v>369</v>
      </c>
      <c r="E234" s="210" t="s">
        <v>593</v>
      </c>
      <c r="F234" s="211">
        <v>525</v>
      </c>
      <c r="G234" s="210"/>
      <c r="H234" s="210">
        <v>629</v>
      </c>
      <c r="I234" s="212">
        <v>629</v>
      </c>
      <c r="J234" s="213" t="s">
        <v>687</v>
      </c>
      <c r="K234" s="183">
        <v>104</v>
      </c>
      <c r="L234" s="214">
        <v>0.19809523809523799</v>
      </c>
      <c r="M234" s="210" t="s">
        <v>596</v>
      </c>
      <c r="N234" s="215">
        <v>43119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7">
        <v>106</v>
      </c>
      <c r="B235" s="208">
        <v>43046</v>
      </c>
      <c r="C235" s="208"/>
      <c r="D235" s="209" t="s">
        <v>410</v>
      </c>
      <c r="E235" s="210" t="s">
        <v>593</v>
      </c>
      <c r="F235" s="211">
        <v>740</v>
      </c>
      <c r="G235" s="210"/>
      <c r="H235" s="210">
        <v>892.5</v>
      </c>
      <c r="I235" s="212">
        <v>900</v>
      </c>
      <c r="J235" s="213" t="s">
        <v>768</v>
      </c>
      <c r="K235" s="183">
        <f t="shared" ref="K235:K237" si="92">H235-F235</f>
        <v>152.5</v>
      </c>
      <c r="L235" s="214">
        <f t="shared" ref="L235:L237" si="93">K235/F235</f>
        <v>0.20608108108108109</v>
      </c>
      <c r="M235" s="210" t="s">
        <v>596</v>
      </c>
      <c r="N235" s="215">
        <v>43052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107</v>
      </c>
      <c r="B236" s="177">
        <v>43073</v>
      </c>
      <c r="C236" s="177"/>
      <c r="D236" s="178" t="s">
        <v>769</v>
      </c>
      <c r="E236" s="179" t="s">
        <v>593</v>
      </c>
      <c r="F236" s="180">
        <v>118.5</v>
      </c>
      <c r="G236" s="179"/>
      <c r="H236" s="179">
        <v>143.5</v>
      </c>
      <c r="I236" s="181">
        <v>145</v>
      </c>
      <c r="J236" s="182" t="s">
        <v>770</v>
      </c>
      <c r="K236" s="183">
        <f t="shared" si="92"/>
        <v>25</v>
      </c>
      <c r="L236" s="184">
        <f t="shared" si="93"/>
        <v>0.2109704641350211</v>
      </c>
      <c r="M236" s="179" t="s">
        <v>596</v>
      </c>
      <c r="N236" s="185">
        <v>43097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6">
        <v>108</v>
      </c>
      <c r="B237" s="187">
        <v>43090</v>
      </c>
      <c r="C237" s="187"/>
      <c r="D237" s="188" t="s">
        <v>442</v>
      </c>
      <c r="E237" s="189" t="s">
        <v>593</v>
      </c>
      <c r="F237" s="190">
        <v>715</v>
      </c>
      <c r="G237" s="190"/>
      <c r="H237" s="191">
        <v>500</v>
      </c>
      <c r="I237" s="191">
        <v>872</v>
      </c>
      <c r="J237" s="192" t="s">
        <v>771</v>
      </c>
      <c r="K237" s="193">
        <f t="shared" si="92"/>
        <v>-215</v>
      </c>
      <c r="L237" s="194">
        <f t="shared" si="93"/>
        <v>-0.30069930069930068</v>
      </c>
      <c r="M237" s="190" t="s">
        <v>607</v>
      </c>
      <c r="N237" s="187">
        <v>43670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109</v>
      </c>
      <c r="B238" s="177">
        <v>43098</v>
      </c>
      <c r="C238" s="177"/>
      <c r="D238" s="178" t="s">
        <v>760</v>
      </c>
      <c r="E238" s="179" t="s">
        <v>593</v>
      </c>
      <c r="F238" s="180">
        <v>435</v>
      </c>
      <c r="G238" s="179"/>
      <c r="H238" s="179">
        <v>542.5</v>
      </c>
      <c r="I238" s="181">
        <v>539</v>
      </c>
      <c r="J238" s="182" t="s">
        <v>687</v>
      </c>
      <c r="K238" s="183">
        <v>107.5</v>
      </c>
      <c r="L238" s="184">
        <v>0.247126436781609</v>
      </c>
      <c r="M238" s="179" t="s">
        <v>596</v>
      </c>
      <c r="N238" s="185">
        <v>43206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110</v>
      </c>
      <c r="B239" s="177">
        <v>43098</v>
      </c>
      <c r="C239" s="177"/>
      <c r="D239" s="178" t="s">
        <v>562</v>
      </c>
      <c r="E239" s="179" t="s">
        <v>593</v>
      </c>
      <c r="F239" s="180">
        <v>885</v>
      </c>
      <c r="G239" s="179"/>
      <c r="H239" s="179">
        <v>1090</v>
      </c>
      <c r="I239" s="181">
        <v>1084</v>
      </c>
      <c r="J239" s="182" t="s">
        <v>687</v>
      </c>
      <c r="K239" s="183">
        <v>205</v>
      </c>
      <c r="L239" s="184">
        <v>0.23163841807909599</v>
      </c>
      <c r="M239" s="179" t="s">
        <v>596</v>
      </c>
      <c r="N239" s="185">
        <v>43213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111</v>
      </c>
      <c r="B240" s="217">
        <v>43192</v>
      </c>
      <c r="C240" s="217"/>
      <c r="D240" s="195" t="s">
        <v>772</v>
      </c>
      <c r="E240" s="190" t="s">
        <v>593</v>
      </c>
      <c r="F240" s="218">
        <v>478.5</v>
      </c>
      <c r="G240" s="190"/>
      <c r="H240" s="190">
        <v>442</v>
      </c>
      <c r="I240" s="191">
        <v>613</v>
      </c>
      <c r="J240" s="192" t="s">
        <v>773</v>
      </c>
      <c r="K240" s="193">
        <f t="shared" ref="K240:K243" si="94">H240-F240</f>
        <v>-36.5</v>
      </c>
      <c r="L240" s="194">
        <f t="shared" ref="L240:L243" si="95">K240/F240</f>
        <v>-7.6280041797283177E-2</v>
      </c>
      <c r="M240" s="190" t="s">
        <v>607</v>
      </c>
      <c r="N240" s="187">
        <v>43762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6">
        <v>112</v>
      </c>
      <c r="B241" s="187">
        <v>43194</v>
      </c>
      <c r="C241" s="187"/>
      <c r="D241" s="188" t="s">
        <v>774</v>
      </c>
      <c r="E241" s="189" t="s">
        <v>593</v>
      </c>
      <c r="F241" s="190">
        <f>141.5-7.3</f>
        <v>134.19999999999999</v>
      </c>
      <c r="G241" s="190"/>
      <c r="H241" s="191">
        <v>77</v>
      </c>
      <c r="I241" s="191">
        <v>180</v>
      </c>
      <c r="J241" s="192" t="s">
        <v>775</v>
      </c>
      <c r="K241" s="193">
        <f t="shared" si="94"/>
        <v>-57.199999999999989</v>
      </c>
      <c r="L241" s="194">
        <f t="shared" si="95"/>
        <v>-0.42622950819672129</v>
      </c>
      <c r="M241" s="190" t="s">
        <v>607</v>
      </c>
      <c r="N241" s="187">
        <v>43522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6">
        <v>113</v>
      </c>
      <c r="B242" s="187">
        <v>43209</v>
      </c>
      <c r="C242" s="187"/>
      <c r="D242" s="188" t="s">
        <v>776</v>
      </c>
      <c r="E242" s="189" t="s">
        <v>593</v>
      </c>
      <c r="F242" s="190">
        <v>430</v>
      </c>
      <c r="G242" s="190"/>
      <c r="H242" s="191">
        <v>220</v>
      </c>
      <c r="I242" s="191">
        <v>537</v>
      </c>
      <c r="J242" s="192" t="s">
        <v>777</v>
      </c>
      <c r="K242" s="193">
        <f t="shared" si="94"/>
        <v>-210</v>
      </c>
      <c r="L242" s="194">
        <f t="shared" si="95"/>
        <v>-0.48837209302325579</v>
      </c>
      <c r="M242" s="190" t="s">
        <v>607</v>
      </c>
      <c r="N242" s="187">
        <v>43252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7">
        <v>114</v>
      </c>
      <c r="B243" s="208">
        <v>43220</v>
      </c>
      <c r="C243" s="208"/>
      <c r="D243" s="209" t="s">
        <v>778</v>
      </c>
      <c r="E243" s="210" t="s">
        <v>593</v>
      </c>
      <c r="F243" s="210">
        <v>153.5</v>
      </c>
      <c r="G243" s="210"/>
      <c r="H243" s="210">
        <v>196</v>
      </c>
      <c r="I243" s="212">
        <v>196</v>
      </c>
      <c r="J243" s="182" t="s">
        <v>779</v>
      </c>
      <c r="K243" s="183">
        <f t="shared" si="94"/>
        <v>42.5</v>
      </c>
      <c r="L243" s="184">
        <f t="shared" si="95"/>
        <v>0.27687296416938112</v>
      </c>
      <c r="M243" s="179" t="s">
        <v>596</v>
      </c>
      <c r="N243" s="185">
        <v>43605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6">
        <v>115</v>
      </c>
      <c r="B244" s="187">
        <v>43306</v>
      </c>
      <c r="C244" s="187"/>
      <c r="D244" s="188" t="s">
        <v>747</v>
      </c>
      <c r="E244" s="189" t="s">
        <v>593</v>
      </c>
      <c r="F244" s="190">
        <v>27.5</v>
      </c>
      <c r="G244" s="190"/>
      <c r="H244" s="191">
        <v>13.1</v>
      </c>
      <c r="I244" s="191">
        <v>60</v>
      </c>
      <c r="J244" s="192" t="s">
        <v>780</v>
      </c>
      <c r="K244" s="193">
        <v>-14.4</v>
      </c>
      <c r="L244" s="194">
        <v>-0.52363636363636401</v>
      </c>
      <c r="M244" s="190" t="s">
        <v>607</v>
      </c>
      <c r="N244" s="187">
        <v>43138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116</v>
      </c>
      <c r="B245" s="217">
        <v>43318</v>
      </c>
      <c r="C245" s="217"/>
      <c r="D245" s="195" t="s">
        <v>781</v>
      </c>
      <c r="E245" s="190" t="s">
        <v>593</v>
      </c>
      <c r="F245" s="190">
        <v>148.5</v>
      </c>
      <c r="G245" s="190"/>
      <c r="H245" s="190">
        <v>102</v>
      </c>
      <c r="I245" s="191">
        <v>182</v>
      </c>
      <c r="J245" s="192" t="s">
        <v>782</v>
      </c>
      <c r="K245" s="193">
        <f>H245-F245</f>
        <v>-46.5</v>
      </c>
      <c r="L245" s="194">
        <f>K245/F245</f>
        <v>-0.31313131313131315</v>
      </c>
      <c r="M245" s="190" t="s">
        <v>607</v>
      </c>
      <c r="N245" s="187">
        <v>43661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117</v>
      </c>
      <c r="B246" s="177">
        <v>43335</v>
      </c>
      <c r="C246" s="177"/>
      <c r="D246" s="178" t="s">
        <v>783</v>
      </c>
      <c r="E246" s="179" t="s">
        <v>593</v>
      </c>
      <c r="F246" s="210">
        <v>285</v>
      </c>
      <c r="G246" s="179"/>
      <c r="H246" s="179">
        <v>355</v>
      </c>
      <c r="I246" s="181">
        <v>364</v>
      </c>
      <c r="J246" s="182" t="s">
        <v>784</v>
      </c>
      <c r="K246" s="183">
        <v>70</v>
      </c>
      <c r="L246" s="184">
        <v>0.24561403508771901</v>
      </c>
      <c r="M246" s="179" t="s">
        <v>596</v>
      </c>
      <c r="N246" s="185">
        <v>43455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118</v>
      </c>
      <c r="B247" s="177">
        <v>43341</v>
      </c>
      <c r="C247" s="177"/>
      <c r="D247" s="178" t="s">
        <v>400</v>
      </c>
      <c r="E247" s="179" t="s">
        <v>593</v>
      </c>
      <c r="F247" s="210">
        <v>525</v>
      </c>
      <c r="G247" s="179"/>
      <c r="H247" s="179">
        <v>585</v>
      </c>
      <c r="I247" s="181">
        <v>635</v>
      </c>
      <c r="J247" s="182" t="s">
        <v>785</v>
      </c>
      <c r="K247" s="183">
        <f t="shared" ref="K247:K298" si="96">H247-F247</f>
        <v>60</v>
      </c>
      <c r="L247" s="184">
        <f t="shared" ref="L247:L298" si="97">K247/F247</f>
        <v>0.11428571428571428</v>
      </c>
      <c r="M247" s="179" t="s">
        <v>596</v>
      </c>
      <c r="N247" s="185">
        <v>43662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119</v>
      </c>
      <c r="B248" s="177">
        <v>43395</v>
      </c>
      <c r="C248" s="177"/>
      <c r="D248" s="178" t="s">
        <v>385</v>
      </c>
      <c r="E248" s="179" t="s">
        <v>593</v>
      </c>
      <c r="F248" s="210">
        <v>475</v>
      </c>
      <c r="G248" s="179"/>
      <c r="H248" s="179">
        <v>574</v>
      </c>
      <c r="I248" s="181">
        <v>570</v>
      </c>
      <c r="J248" s="182" t="s">
        <v>687</v>
      </c>
      <c r="K248" s="183">
        <f t="shared" si="96"/>
        <v>99</v>
      </c>
      <c r="L248" s="184">
        <f t="shared" si="97"/>
        <v>0.20842105263157895</v>
      </c>
      <c r="M248" s="179" t="s">
        <v>596</v>
      </c>
      <c r="N248" s="185">
        <v>43403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7">
        <v>120</v>
      </c>
      <c r="B249" s="208">
        <v>43397</v>
      </c>
      <c r="C249" s="208"/>
      <c r="D249" s="209" t="s">
        <v>786</v>
      </c>
      <c r="E249" s="210" t="s">
        <v>593</v>
      </c>
      <c r="F249" s="210">
        <v>707.5</v>
      </c>
      <c r="G249" s="210"/>
      <c r="H249" s="210">
        <v>872</v>
      </c>
      <c r="I249" s="212">
        <v>872</v>
      </c>
      <c r="J249" s="213" t="s">
        <v>687</v>
      </c>
      <c r="K249" s="183">
        <f t="shared" si="96"/>
        <v>164.5</v>
      </c>
      <c r="L249" s="214">
        <f t="shared" si="97"/>
        <v>0.23250883392226149</v>
      </c>
      <c r="M249" s="210" t="s">
        <v>596</v>
      </c>
      <c r="N249" s="215">
        <v>43482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7">
        <v>121</v>
      </c>
      <c r="B250" s="208">
        <v>43398</v>
      </c>
      <c r="C250" s="208"/>
      <c r="D250" s="209" t="s">
        <v>787</v>
      </c>
      <c r="E250" s="210" t="s">
        <v>593</v>
      </c>
      <c r="F250" s="210">
        <v>162</v>
      </c>
      <c r="G250" s="210"/>
      <c r="H250" s="210">
        <v>204</v>
      </c>
      <c r="I250" s="212">
        <v>209</v>
      </c>
      <c r="J250" s="213" t="s">
        <v>788</v>
      </c>
      <c r="K250" s="183">
        <f t="shared" si="96"/>
        <v>42</v>
      </c>
      <c r="L250" s="214">
        <f t="shared" si="97"/>
        <v>0.25925925925925924</v>
      </c>
      <c r="M250" s="210" t="s">
        <v>596</v>
      </c>
      <c r="N250" s="215">
        <v>43539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7">
        <v>122</v>
      </c>
      <c r="B251" s="208">
        <v>43399</v>
      </c>
      <c r="C251" s="208"/>
      <c r="D251" s="209" t="s">
        <v>490</v>
      </c>
      <c r="E251" s="210" t="s">
        <v>593</v>
      </c>
      <c r="F251" s="210">
        <v>240</v>
      </c>
      <c r="G251" s="210"/>
      <c r="H251" s="210">
        <v>297</v>
      </c>
      <c r="I251" s="212">
        <v>297</v>
      </c>
      <c r="J251" s="213" t="s">
        <v>687</v>
      </c>
      <c r="K251" s="219">
        <f t="shared" si="96"/>
        <v>57</v>
      </c>
      <c r="L251" s="214">
        <f t="shared" si="97"/>
        <v>0.23749999999999999</v>
      </c>
      <c r="M251" s="210" t="s">
        <v>596</v>
      </c>
      <c r="N251" s="215">
        <v>43417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123</v>
      </c>
      <c r="B252" s="177">
        <v>43439</v>
      </c>
      <c r="C252" s="177"/>
      <c r="D252" s="178" t="s">
        <v>789</v>
      </c>
      <c r="E252" s="179" t="s">
        <v>593</v>
      </c>
      <c r="F252" s="179">
        <v>202.5</v>
      </c>
      <c r="G252" s="179"/>
      <c r="H252" s="179">
        <v>255</v>
      </c>
      <c r="I252" s="181">
        <v>252</v>
      </c>
      <c r="J252" s="182" t="s">
        <v>687</v>
      </c>
      <c r="K252" s="183">
        <f t="shared" si="96"/>
        <v>52.5</v>
      </c>
      <c r="L252" s="184">
        <f t="shared" si="97"/>
        <v>0.25925925925925924</v>
      </c>
      <c r="M252" s="179" t="s">
        <v>596</v>
      </c>
      <c r="N252" s="185">
        <v>43542</v>
      </c>
      <c r="O252" s="1"/>
      <c r="P252" s="1"/>
      <c r="Q252" s="1"/>
      <c r="R252" s="6" t="s">
        <v>790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7">
        <v>124</v>
      </c>
      <c r="B253" s="208">
        <v>43465</v>
      </c>
      <c r="C253" s="177"/>
      <c r="D253" s="209" t="s">
        <v>159</v>
      </c>
      <c r="E253" s="210" t="s">
        <v>593</v>
      </c>
      <c r="F253" s="210">
        <v>710</v>
      </c>
      <c r="G253" s="210"/>
      <c r="H253" s="210">
        <v>866</v>
      </c>
      <c r="I253" s="212">
        <v>866</v>
      </c>
      <c r="J253" s="213" t="s">
        <v>687</v>
      </c>
      <c r="K253" s="183">
        <f t="shared" si="96"/>
        <v>156</v>
      </c>
      <c r="L253" s="184">
        <f t="shared" si="97"/>
        <v>0.21971830985915494</v>
      </c>
      <c r="M253" s="179" t="s">
        <v>596</v>
      </c>
      <c r="N253" s="185">
        <v>43553</v>
      </c>
      <c r="O253" s="1"/>
      <c r="P253" s="1"/>
      <c r="Q253" s="1"/>
      <c r="R253" s="6" t="s">
        <v>790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7">
        <v>125</v>
      </c>
      <c r="B254" s="208">
        <v>43522</v>
      </c>
      <c r="C254" s="208"/>
      <c r="D254" s="209" t="s">
        <v>174</v>
      </c>
      <c r="E254" s="210" t="s">
        <v>593</v>
      </c>
      <c r="F254" s="210">
        <v>337.25</v>
      </c>
      <c r="G254" s="210"/>
      <c r="H254" s="210">
        <v>398.5</v>
      </c>
      <c r="I254" s="212">
        <v>411</v>
      </c>
      <c r="J254" s="182" t="s">
        <v>791</v>
      </c>
      <c r="K254" s="183">
        <f t="shared" si="96"/>
        <v>61.25</v>
      </c>
      <c r="L254" s="184">
        <f t="shared" si="97"/>
        <v>0.1816160118606375</v>
      </c>
      <c r="M254" s="179" t="s">
        <v>596</v>
      </c>
      <c r="N254" s="185">
        <v>43760</v>
      </c>
      <c r="O254" s="1"/>
      <c r="P254" s="1"/>
      <c r="Q254" s="1"/>
      <c r="R254" s="6" t="s">
        <v>790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0">
        <v>126</v>
      </c>
      <c r="B255" s="221">
        <v>43559</v>
      </c>
      <c r="C255" s="221"/>
      <c r="D255" s="222" t="s">
        <v>792</v>
      </c>
      <c r="E255" s="223" t="s">
        <v>593</v>
      </c>
      <c r="F255" s="223">
        <v>130</v>
      </c>
      <c r="G255" s="223"/>
      <c r="H255" s="223">
        <v>65</v>
      </c>
      <c r="I255" s="224">
        <v>158</v>
      </c>
      <c r="J255" s="192" t="s">
        <v>793</v>
      </c>
      <c r="K255" s="193">
        <f t="shared" si="96"/>
        <v>-65</v>
      </c>
      <c r="L255" s="194">
        <f t="shared" si="97"/>
        <v>-0.5</v>
      </c>
      <c r="M255" s="190" t="s">
        <v>607</v>
      </c>
      <c r="N255" s="187">
        <v>43726</v>
      </c>
      <c r="O255" s="1"/>
      <c r="P255" s="1"/>
      <c r="Q255" s="1"/>
      <c r="R255" s="6" t="s">
        <v>794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7">
        <v>127</v>
      </c>
      <c r="B256" s="208">
        <v>43017</v>
      </c>
      <c r="C256" s="208"/>
      <c r="D256" s="209" t="s">
        <v>210</v>
      </c>
      <c r="E256" s="210" t="s">
        <v>593</v>
      </c>
      <c r="F256" s="210">
        <v>141.5</v>
      </c>
      <c r="G256" s="210"/>
      <c r="H256" s="210">
        <v>183.5</v>
      </c>
      <c r="I256" s="212">
        <v>210</v>
      </c>
      <c r="J256" s="182" t="s">
        <v>788</v>
      </c>
      <c r="K256" s="183">
        <f t="shared" si="96"/>
        <v>42</v>
      </c>
      <c r="L256" s="184">
        <f t="shared" si="97"/>
        <v>0.29681978798586572</v>
      </c>
      <c r="M256" s="179" t="s">
        <v>596</v>
      </c>
      <c r="N256" s="185">
        <v>43042</v>
      </c>
      <c r="O256" s="1"/>
      <c r="P256" s="1"/>
      <c r="Q256" s="1"/>
      <c r="R256" s="6" t="s">
        <v>794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0">
        <v>128</v>
      </c>
      <c r="B257" s="221">
        <v>43074</v>
      </c>
      <c r="C257" s="221"/>
      <c r="D257" s="222" t="s">
        <v>795</v>
      </c>
      <c r="E257" s="223" t="s">
        <v>593</v>
      </c>
      <c r="F257" s="218">
        <v>172</v>
      </c>
      <c r="G257" s="223"/>
      <c r="H257" s="223">
        <v>155.25</v>
      </c>
      <c r="I257" s="224">
        <v>230</v>
      </c>
      <c r="J257" s="192" t="s">
        <v>796</v>
      </c>
      <c r="K257" s="193">
        <f t="shared" si="96"/>
        <v>-16.75</v>
      </c>
      <c r="L257" s="194">
        <f t="shared" si="97"/>
        <v>-9.7383720930232565E-2</v>
      </c>
      <c r="M257" s="190" t="s">
        <v>607</v>
      </c>
      <c r="N257" s="187">
        <v>43787</v>
      </c>
      <c r="O257" s="1"/>
      <c r="P257" s="1"/>
      <c r="Q257" s="1"/>
      <c r="R257" s="6" t="s">
        <v>794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7">
        <v>129</v>
      </c>
      <c r="B258" s="208">
        <v>43398</v>
      </c>
      <c r="C258" s="208"/>
      <c r="D258" s="209" t="s">
        <v>120</v>
      </c>
      <c r="E258" s="210" t="s">
        <v>593</v>
      </c>
      <c r="F258" s="210">
        <v>698.5</v>
      </c>
      <c r="G258" s="210"/>
      <c r="H258" s="210">
        <v>890</v>
      </c>
      <c r="I258" s="212">
        <v>890</v>
      </c>
      <c r="J258" s="182" t="s">
        <v>797</v>
      </c>
      <c r="K258" s="183">
        <f t="shared" si="96"/>
        <v>191.5</v>
      </c>
      <c r="L258" s="184">
        <f t="shared" si="97"/>
        <v>0.27415891195418757</v>
      </c>
      <c r="M258" s="179" t="s">
        <v>596</v>
      </c>
      <c r="N258" s="185">
        <v>44328</v>
      </c>
      <c r="O258" s="1"/>
      <c r="P258" s="1"/>
      <c r="Q258" s="1"/>
      <c r="R258" s="6" t="s">
        <v>790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7">
        <v>130</v>
      </c>
      <c r="B259" s="208">
        <v>42877</v>
      </c>
      <c r="C259" s="208"/>
      <c r="D259" s="209" t="s">
        <v>798</v>
      </c>
      <c r="E259" s="210" t="s">
        <v>593</v>
      </c>
      <c r="F259" s="210">
        <v>127.6</v>
      </c>
      <c r="G259" s="210"/>
      <c r="H259" s="210">
        <v>138</v>
      </c>
      <c r="I259" s="212">
        <v>190</v>
      </c>
      <c r="J259" s="182" t="s">
        <v>799</v>
      </c>
      <c r="K259" s="183">
        <f t="shared" si="96"/>
        <v>10.400000000000006</v>
      </c>
      <c r="L259" s="184">
        <f t="shared" si="97"/>
        <v>8.1504702194357417E-2</v>
      </c>
      <c r="M259" s="179" t="s">
        <v>596</v>
      </c>
      <c r="N259" s="185">
        <v>43774</v>
      </c>
      <c r="O259" s="1"/>
      <c r="P259" s="1"/>
      <c r="Q259" s="1"/>
      <c r="R259" s="6" t="s">
        <v>794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7">
        <v>131</v>
      </c>
      <c r="B260" s="208">
        <v>43158</v>
      </c>
      <c r="C260" s="208"/>
      <c r="D260" s="209" t="s">
        <v>800</v>
      </c>
      <c r="E260" s="210" t="s">
        <v>593</v>
      </c>
      <c r="F260" s="210">
        <v>317</v>
      </c>
      <c r="G260" s="210"/>
      <c r="H260" s="210">
        <v>382.5</v>
      </c>
      <c r="I260" s="212">
        <v>398</v>
      </c>
      <c r="J260" s="182" t="s">
        <v>801</v>
      </c>
      <c r="K260" s="183">
        <f t="shared" si="96"/>
        <v>65.5</v>
      </c>
      <c r="L260" s="184">
        <f t="shared" si="97"/>
        <v>0.20662460567823343</v>
      </c>
      <c r="M260" s="179" t="s">
        <v>596</v>
      </c>
      <c r="N260" s="185">
        <v>44238</v>
      </c>
      <c r="O260" s="1"/>
      <c r="P260" s="1"/>
      <c r="Q260" s="1"/>
      <c r="R260" s="6" t="s">
        <v>794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0">
        <v>132</v>
      </c>
      <c r="B261" s="221">
        <v>43164</v>
      </c>
      <c r="C261" s="221"/>
      <c r="D261" s="222" t="s">
        <v>166</v>
      </c>
      <c r="E261" s="223" t="s">
        <v>593</v>
      </c>
      <c r="F261" s="218">
        <f>510-14.4</f>
        <v>495.6</v>
      </c>
      <c r="G261" s="223"/>
      <c r="H261" s="223">
        <v>350</v>
      </c>
      <c r="I261" s="224">
        <v>672</v>
      </c>
      <c r="J261" s="192" t="s">
        <v>802</v>
      </c>
      <c r="K261" s="193">
        <f t="shared" si="96"/>
        <v>-145.60000000000002</v>
      </c>
      <c r="L261" s="194">
        <f t="shared" si="97"/>
        <v>-0.29378531073446329</v>
      </c>
      <c r="M261" s="190" t="s">
        <v>607</v>
      </c>
      <c r="N261" s="187">
        <v>43887</v>
      </c>
      <c r="O261" s="1"/>
      <c r="P261" s="1"/>
      <c r="Q261" s="1"/>
      <c r="R261" s="6" t="s">
        <v>790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0">
        <v>133</v>
      </c>
      <c r="B262" s="221">
        <v>43237</v>
      </c>
      <c r="C262" s="221"/>
      <c r="D262" s="222" t="s">
        <v>803</v>
      </c>
      <c r="E262" s="223" t="s">
        <v>593</v>
      </c>
      <c r="F262" s="218">
        <v>230.3</v>
      </c>
      <c r="G262" s="223"/>
      <c r="H262" s="223">
        <v>102.5</v>
      </c>
      <c r="I262" s="224">
        <v>348</v>
      </c>
      <c r="J262" s="192" t="s">
        <v>804</v>
      </c>
      <c r="K262" s="193">
        <f t="shared" si="96"/>
        <v>-127.80000000000001</v>
      </c>
      <c r="L262" s="194">
        <f t="shared" si="97"/>
        <v>-0.55492835432045162</v>
      </c>
      <c r="M262" s="190" t="s">
        <v>607</v>
      </c>
      <c r="N262" s="187">
        <v>43896</v>
      </c>
      <c r="O262" s="1"/>
      <c r="P262" s="1"/>
      <c r="Q262" s="1"/>
      <c r="R262" s="6" t="s">
        <v>790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7">
        <v>134</v>
      </c>
      <c r="B263" s="208">
        <v>43258</v>
      </c>
      <c r="C263" s="208"/>
      <c r="D263" s="209" t="s">
        <v>446</v>
      </c>
      <c r="E263" s="210" t="s">
        <v>593</v>
      </c>
      <c r="F263" s="210">
        <f>342.5-5.1</f>
        <v>337.4</v>
      </c>
      <c r="G263" s="210"/>
      <c r="H263" s="210">
        <v>412.5</v>
      </c>
      <c r="I263" s="212">
        <v>439</v>
      </c>
      <c r="J263" s="182" t="s">
        <v>805</v>
      </c>
      <c r="K263" s="183">
        <f t="shared" si="96"/>
        <v>75.100000000000023</v>
      </c>
      <c r="L263" s="184">
        <f t="shared" si="97"/>
        <v>0.22258446947243635</v>
      </c>
      <c r="M263" s="179" t="s">
        <v>596</v>
      </c>
      <c r="N263" s="185">
        <v>44230</v>
      </c>
      <c r="O263" s="1"/>
      <c r="P263" s="1"/>
      <c r="Q263" s="1"/>
      <c r="R263" s="6" t="s">
        <v>794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1">
        <v>135</v>
      </c>
      <c r="B264" s="200">
        <v>43285</v>
      </c>
      <c r="C264" s="200"/>
      <c r="D264" s="201" t="s">
        <v>58</v>
      </c>
      <c r="E264" s="202" t="s">
        <v>593</v>
      </c>
      <c r="F264" s="202">
        <f>127.5-5.53</f>
        <v>121.97</v>
      </c>
      <c r="G264" s="203"/>
      <c r="H264" s="203">
        <v>122.5</v>
      </c>
      <c r="I264" s="203">
        <v>170</v>
      </c>
      <c r="J264" s="204" t="s">
        <v>806</v>
      </c>
      <c r="K264" s="205">
        <f t="shared" si="96"/>
        <v>0.53000000000000114</v>
      </c>
      <c r="L264" s="206">
        <f t="shared" si="97"/>
        <v>4.3453308190538747E-3</v>
      </c>
      <c r="M264" s="202" t="s">
        <v>616</v>
      </c>
      <c r="N264" s="200">
        <v>44431</v>
      </c>
      <c r="O264" s="1"/>
      <c r="P264" s="1"/>
      <c r="Q264" s="1"/>
      <c r="R264" s="6" t="s">
        <v>790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0">
        <v>136</v>
      </c>
      <c r="B265" s="221">
        <v>43294</v>
      </c>
      <c r="C265" s="221"/>
      <c r="D265" s="222" t="s">
        <v>807</v>
      </c>
      <c r="E265" s="223" t="s">
        <v>593</v>
      </c>
      <c r="F265" s="218">
        <v>46.5</v>
      </c>
      <c r="G265" s="223"/>
      <c r="H265" s="223">
        <v>17</v>
      </c>
      <c r="I265" s="224">
        <v>59</v>
      </c>
      <c r="J265" s="192" t="s">
        <v>808</v>
      </c>
      <c r="K265" s="193">
        <f t="shared" si="96"/>
        <v>-29.5</v>
      </c>
      <c r="L265" s="194">
        <f t="shared" si="97"/>
        <v>-0.63440860215053763</v>
      </c>
      <c r="M265" s="190" t="s">
        <v>607</v>
      </c>
      <c r="N265" s="187">
        <v>43887</v>
      </c>
      <c r="O265" s="1"/>
      <c r="P265" s="1"/>
      <c r="Q265" s="1"/>
      <c r="R265" s="6" t="s">
        <v>790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7">
        <v>137</v>
      </c>
      <c r="B266" s="208">
        <v>43396</v>
      </c>
      <c r="C266" s="208"/>
      <c r="D266" s="209" t="s">
        <v>429</v>
      </c>
      <c r="E266" s="210" t="s">
        <v>593</v>
      </c>
      <c r="F266" s="210">
        <v>156.5</v>
      </c>
      <c r="G266" s="210"/>
      <c r="H266" s="210">
        <v>207.5</v>
      </c>
      <c r="I266" s="212">
        <v>191</v>
      </c>
      <c r="J266" s="182" t="s">
        <v>687</v>
      </c>
      <c r="K266" s="183">
        <f t="shared" si="96"/>
        <v>51</v>
      </c>
      <c r="L266" s="184">
        <f t="shared" si="97"/>
        <v>0.32587859424920129</v>
      </c>
      <c r="M266" s="179" t="s">
        <v>596</v>
      </c>
      <c r="N266" s="185">
        <v>44369</v>
      </c>
      <c r="O266" s="1"/>
      <c r="P266" s="1"/>
      <c r="Q266" s="1"/>
      <c r="R266" s="6" t="s">
        <v>790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7">
        <v>138</v>
      </c>
      <c r="B267" s="208">
        <v>43439</v>
      </c>
      <c r="C267" s="208"/>
      <c r="D267" s="209" t="s">
        <v>348</v>
      </c>
      <c r="E267" s="210" t="s">
        <v>593</v>
      </c>
      <c r="F267" s="210">
        <v>259.5</v>
      </c>
      <c r="G267" s="210"/>
      <c r="H267" s="210">
        <v>320</v>
      </c>
      <c r="I267" s="212">
        <v>320</v>
      </c>
      <c r="J267" s="182" t="s">
        <v>687</v>
      </c>
      <c r="K267" s="183">
        <f t="shared" si="96"/>
        <v>60.5</v>
      </c>
      <c r="L267" s="184">
        <f t="shared" si="97"/>
        <v>0.23314065510597304</v>
      </c>
      <c r="M267" s="179" t="s">
        <v>596</v>
      </c>
      <c r="N267" s="185">
        <v>44323</v>
      </c>
      <c r="O267" s="1"/>
      <c r="P267" s="1"/>
      <c r="Q267" s="1"/>
      <c r="R267" s="6" t="s">
        <v>790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0">
        <v>139</v>
      </c>
      <c r="B268" s="221">
        <v>43439</v>
      </c>
      <c r="C268" s="221"/>
      <c r="D268" s="222" t="s">
        <v>809</v>
      </c>
      <c r="E268" s="223" t="s">
        <v>593</v>
      </c>
      <c r="F268" s="223">
        <v>715</v>
      </c>
      <c r="G268" s="223"/>
      <c r="H268" s="223">
        <v>445</v>
      </c>
      <c r="I268" s="224">
        <v>840</v>
      </c>
      <c r="J268" s="192" t="s">
        <v>810</v>
      </c>
      <c r="K268" s="193">
        <f t="shared" si="96"/>
        <v>-270</v>
      </c>
      <c r="L268" s="194">
        <f t="shared" si="97"/>
        <v>-0.3776223776223776</v>
      </c>
      <c r="M268" s="190" t="s">
        <v>607</v>
      </c>
      <c r="N268" s="187">
        <v>43800</v>
      </c>
      <c r="O268" s="1"/>
      <c r="P268" s="1"/>
      <c r="Q268" s="1"/>
      <c r="R268" s="6" t="s">
        <v>790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7">
        <v>140</v>
      </c>
      <c r="B269" s="208">
        <v>43469</v>
      </c>
      <c r="C269" s="208"/>
      <c r="D269" s="209" t="s">
        <v>180</v>
      </c>
      <c r="E269" s="210" t="s">
        <v>593</v>
      </c>
      <c r="F269" s="210">
        <v>875</v>
      </c>
      <c r="G269" s="210"/>
      <c r="H269" s="210">
        <v>1165</v>
      </c>
      <c r="I269" s="212">
        <v>1185</v>
      </c>
      <c r="J269" s="182" t="s">
        <v>811</v>
      </c>
      <c r="K269" s="183">
        <f t="shared" si="96"/>
        <v>290</v>
      </c>
      <c r="L269" s="184">
        <f t="shared" si="97"/>
        <v>0.33142857142857141</v>
      </c>
      <c r="M269" s="179" t="s">
        <v>596</v>
      </c>
      <c r="N269" s="185">
        <v>43847</v>
      </c>
      <c r="O269" s="1"/>
      <c r="P269" s="1"/>
      <c r="Q269" s="1"/>
      <c r="R269" s="6" t="s">
        <v>790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07">
        <v>141</v>
      </c>
      <c r="B270" s="208">
        <v>43559</v>
      </c>
      <c r="C270" s="208"/>
      <c r="D270" s="209" t="s">
        <v>366</v>
      </c>
      <c r="E270" s="210" t="s">
        <v>593</v>
      </c>
      <c r="F270" s="210">
        <f>387-14.63</f>
        <v>372.37</v>
      </c>
      <c r="G270" s="210"/>
      <c r="H270" s="210">
        <v>490</v>
      </c>
      <c r="I270" s="212">
        <v>490</v>
      </c>
      <c r="J270" s="182" t="s">
        <v>687</v>
      </c>
      <c r="K270" s="183">
        <f t="shared" si="96"/>
        <v>117.63</v>
      </c>
      <c r="L270" s="184">
        <f t="shared" si="97"/>
        <v>0.31589548030185027</v>
      </c>
      <c r="M270" s="179" t="s">
        <v>596</v>
      </c>
      <c r="N270" s="185">
        <v>43850</v>
      </c>
      <c r="O270" s="1"/>
      <c r="P270" s="1"/>
      <c r="Q270" s="1"/>
      <c r="R270" s="6" t="s">
        <v>790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0">
        <v>142</v>
      </c>
      <c r="B271" s="221">
        <v>43578</v>
      </c>
      <c r="C271" s="221"/>
      <c r="D271" s="222" t="s">
        <v>812</v>
      </c>
      <c r="E271" s="223" t="s">
        <v>606</v>
      </c>
      <c r="F271" s="223">
        <v>220</v>
      </c>
      <c r="G271" s="223"/>
      <c r="H271" s="223">
        <v>127.5</v>
      </c>
      <c r="I271" s="224">
        <v>284</v>
      </c>
      <c r="J271" s="192" t="s">
        <v>813</v>
      </c>
      <c r="K271" s="193">
        <f t="shared" si="96"/>
        <v>-92.5</v>
      </c>
      <c r="L271" s="194">
        <f t="shared" si="97"/>
        <v>-0.42045454545454547</v>
      </c>
      <c r="M271" s="190" t="s">
        <v>607</v>
      </c>
      <c r="N271" s="187">
        <v>43896</v>
      </c>
      <c r="O271" s="1"/>
      <c r="P271" s="1"/>
      <c r="Q271" s="1"/>
      <c r="R271" s="6" t="s">
        <v>790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7">
        <v>143</v>
      </c>
      <c r="B272" s="208">
        <v>43622</v>
      </c>
      <c r="C272" s="208"/>
      <c r="D272" s="209" t="s">
        <v>491</v>
      </c>
      <c r="E272" s="210" t="s">
        <v>606</v>
      </c>
      <c r="F272" s="210">
        <v>332.8</v>
      </c>
      <c r="G272" s="210"/>
      <c r="H272" s="210">
        <v>405</v>
      </c>
      <c r="I272" s="212">
        <v>419</v>
      </c>
      <c r="J272" s="182" t="s">
        <v>814</v>
      </c>
      <c r="K272" s="183">
        <f t="shared" si="96"/>
        <v>72.199999999999989</v>
      </c>
      <c r="L272" s="184">
        <f t="shared" si="97"/>
        <v>0.21694711538461534</v>
      </c>
      <c r="M272" s="179" t="s">
        <v>596</v>
      </c>
      <c r="N272" s="185">
        <v>43860</v>
      </c>
      <c r="O272" s="1"/>
      <c r="P272" s="1"/>
      <c r="Q272" s="1"/>
      <c r="R272" s="6" t="s">
        <v>794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01">
        <v>144</v>
      </c>
      <c r="B273" s="200">
        <v>43641</v>
      </c>
      <c r="C273" s="200"/>
      <c r="D273" s="201" t="s">
        <v>172</v>
      </c>
      <c r="E273" s="202" t="s">
        <v>593</v>
      </c>
      <c r="F273" s="202">
        <v>386</v>
      </c>
      <c r="G273" s="203"/>
      <c r="H273" s="203">
        <v>395</v>
      </c>
      <c r="I273" s="203">
        <v>452</v>
      </c>
      <c r="J273" s="204" t="s">
        <v>815</v>
      </c>
      <c r="K273" s="205">
        <f t="shared" si="96"/>
        <v>9</v>
      </c>
      <c r="L273" s="206">
        <f t="shared" si="97"/>
        <v>2.3316062176165803E-2</v>
      </c>
      <c r="M273" s="202" t="s">
        <v>616</v>
      </c>
      <c r="N273" s="200">
        <v>43868</v>
      </c>
      <c r="O273" s="1"/>
      <c r="P273" s="1"/>
      <c r="Q273" s="1"/>
      <c r="R273" s="6" t="s">
        <v>794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01">
        <v>145</v>
      </c>
      <c r="B274" s="200">
        <v>43707</v>
      </c>
      <c r="C274" s="200"/>
      <c r="D274" s="201" t="s">
        <v>146</v>
      </c>
      <c r="E274" s="202" t="s">
        <v>593</v>
      </c>
      <c r="F274" s="202">
        <v>137.5</v>
      </c>
      <c r="G274" s="203"/>
      <c r="H274" s="203">
        <v>138.5</v>
      </c>
      <c r="I274" s="203">
        <v>190</v>
      </c>
      <c r="J274" s="204" t="s">
        <v>816</v>
      </c>
      <c r="K274" s="205">
        <f t="shared" si="96"/>
        <v>1</v>
      </c>
      <c r="L274" s="206">
        <f t="shared" si="97"/>
        <v>7.2727272727272727E-3</v>
      </c>
      <c r="M274" s="202" t="s">
        <v>616</v>
      </c>
      <c r="N274" s="200">
        <v>44432</v>
      </c>
      <c r="O274" s="1"/>
      <c r="P274" s="1"/>
      <c r="Q274" s="1"/>
      <c r="R274" s="6" t="s">
        <v>790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7">
        <v>146</v>
      </c>
      <c r="B275" s="208">
        <v>43731</v>
      </c>
      <c r="C275" s="208"/>
      <c r="D275" s="209" t="s">
        <v>439</v>
      </c>
      <c r="E275" s="210" t="s">
        <v>593</v>
      </c>
      <c r="F275" s="210">
        <v>235</v>
      </c>
      <c r="G275" s="210"/>
      <c r="H275" s="210">
        <v>295</v>
      </c>
      <c r="I275" s="212">
        <v>296</v>
      </c>
      <c r="J275" s="182" t="s">
        <v>817</v>
      </c>
      <c r="K275" s="183">
        <f t="shared" si="96"/>
        <v>60</v>
      </c>
      <c r="L275" s="184">
        <f t="shared" si="97"/>
        <v>0.25531914893617019</v>
      </c>
      <c r="M275" s="179" t="s">
        <v>596</v>
      </c>
      <c r="N275" s="185">
        <v>43844</v>
      </c>
      <c r="O275" s="1"/>
      <c r="P275" s="1"/>
      <c r="Q275" s="1"/>
      <c r="R275" s="6" t="s">
        <v>794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7">
        <v>147</v>
      </c>
      <c r="B276" s="208">
        <v>43752</v>
      </c>
      <c r="C276" s="208"/>
      <c r="D276" s="209" t="s">
        <v>818</v>
      </c>
      <c r="E276" s="210" t="s">
        <v>593</v>
      </c>
      <c r="F276" s="210">
        <v>277.5</v>
      </c>
      <c r="G276" s="210"/>
      <c r="H276" s="210">
        <v>333</v>
      </c>
      <c r="I276" s="212">
        <v>333</v>
      </c>
      <c r="J276" s="182" t="s">
        <v>819</v>
      </c>
      <c r="K276" s="183">
        <f t="shared" si="96"/>
        <v>55.5</v>
      </c>
      <c r="L276" s="184">
        <f t="shared" si="97"/>
        <v>0.2</v>
      </c>
      <c r="M276" s="179" t="s">
        <v>596</v>
      </c>
      <c r="N276" s="185">
        <v>43846</v>
      </c>
      <c r="O276" s="1"/>
      <c r="P276" s="1"/>
      <c r="Q276" s="1"/>
      <c r="R276" s="6" t="s">
        <v>790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07">
        <v>148</v>
      </c>
      <c r="B277" s="208">
        <v>43752</v>
      </c>
      <c r="C277" s="208"/>
      <c r="D277" s="209" t="s">
        <v>820</v>
      </c>
      <c r="E277" s="210" t="s">
        <v>593</v>
      </c>
      <c r="F277" s="210">
        <v>930</v>
      </c>
      <c r="G277" s="210"/>
      <c r="H277" s="210">
        <v>1165</v>
      </c>
      <c r="I277" s="212">
        <v>1200</v>
      </c>
      <c r="J277" s="182" t="s">
        <v>821</v>
      </c>
      <c r="K277" s="183">
        <f t="shared" si="96"/>
        <v>235</v>
      </c>
      <c r="L277" s="184">
        <f t="shared" si="97"/>
        <v>0.25268817204301075</v>
      </c>
      <c r="M277" s="179" t="s">
        <v>596</v>
      </c>
      <c r="N277" s="185">
        <v>43847</v>
      </c>
      <c r="O277" s="1"/>
      <c r="P277" s="1"/>
      <c r="Q277" s="1"/>
      <c r="R277" s="6" t="s">
        <v>794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07">
        <v>149</v>
      </c>
      <c r="B278" s="208">
        <v>43753</v>
      </c>
      <c r="C278" s="208"/>
      <c r="D278" s="209" t="s">
        <v>822</v>
      </c>
      <c r="E278" s="210" t="s">
        <v>593</v>
      </c>
      <c r="F278" s="180">
        <v>111</v>
      </c>
      <c r="G278" s="210"/>
      <c r="H278" s="210">
        <v>141</v>
      </c>
      <c r="I278" s="212">
        <v>141</v>
      </c>
      <c r="J278" s="182" t="s">
        <v>823</v>
      </c>
      <c r="K278" s="183">
        <f t="shared" si="96"/>
        <v>30</v>
      </c>
      <c r="L278" s="184">
        <f t="shared" si="97"/>
        <v>0.27027027027027029</v>
      </c>
      <c r="M278" s="179" t="s">
        <v>596</v>
      </c>
      <c r="N278" s="185">
        <v>44328</v>
      </c>
      <c r="O278" s="1"/>
      <c r="P278" s="1"/>
      <c r="Q278" s="1"/>
      <c r="R278" s="6" t="s">
        <v>794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07">
        <v>150</v>
      </c>
      <c r="B279" s="208">
        <v>43753</v>
      </c>
      <c r="C279" s="208"/>
      <c r="D279" s="209" t="s">
        <v>824</v>
      </c>
      <c r="E279" s="210" t="s">
        <v>593</v>
      </c>
      <c r="F279" s="180">
        <v>296</v>
      </c>
      <c r="G279" s="210"/>
      <c r="H279" s="210">
        <v>370</v>
      </c>
      <c r="I279" s="212">
        <v>370</v>
      </c>
      <c r="J279" s="182" t="s">
        <v>687</v>
      </c>
      <c r="K279" s="183">
        <f t="shared" si="96"/>
        <v>74</v>
      </c>
      <c r="L279" s="184">
        <f t="shared" si="97"/>
        <v>0.25</v>
      </c>
      <c r="M279" s="179" t="s">
        <v>596</v>
      </c>
      <c r="N279" s="185">
        <v>43853</v>
      </c>
      <c r="O279" s="1"/>
      <c r="P279" s="1"/>
      <c r="Q279" s="1"/>
      <c r="R279" s="6" t="s">
        <v>794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07">
        <v>151</v>
      </c>
      <c r="B280" s="208">
        <v>43754</v>
      </c>
      <c r="C280" s="208"/>
      <c r="D280" s="209" t="s">
        <v>825</v>
      </c>
      <c r="E280" s="210" t="s">
        <v>593</v>
      </c>
      <c r="F280" s="180">
        <v>300</v>
      </c>
      <c r="G280" s="210"/>
      <c r="H280" s="210">
        <v>382.5</v>
      </c>
      <c r="I280" s="212">
        <v>344</v>
      </c>
      <c r="J280" s="182" t="s">
        <v>826</v>
      </c>
      <c r="K280" s="183">
        <f t="shared" si="96"/>
        <v>82.5</v>
      </c>
      <c r="L280" s="184">
        <f t="shared" si="97"/>
        <v>0.27500000000000002</v>
      </c>
      <c r="M280" s="179" t="s">
        <v>596</v>
      </c>
      <c r="N280" s="185">
        <v>44238</v>
      </c>
      <c r="O280" s="1"/>
      <c r="P280" s="1"/>
      <c r="Q280" s="1"/>
      <c r="R280" s="6" t="s">
        <v>794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07">
        <v>152</v>
      </c>
      <c r="B281" s="208">
        <v>43832</v>
      </c>
      <c r="C281" s="208"/>
      <c r="D281" s="209" t="s">
        <v>827</v>
      </c>
      <c r="E281" s="210" t="s">
        <v>593</v>
      </c>
      <c r="F281" s="180">
        <v>495</v>
      </c>
      <c r="G281" s="210"/>
      <c r="H281" s="210">
        <v>595</v>
      </c>
      <c r="I281" s="212">
        <v>590</v>
      </c>
      <c r="J281" s="182" t="s">
        <v>619</v>
      </c>
      <c r="K281" s="183">
        <f t="shared" si="96"/>
        <v>100</v>
      </c>
      <c r="L281" s="184">
        <f t="shared" si="97"/>
        <v>0.20202020202020202</v>
      </c>
      <c r="M281" s="179" t="s">
        <v>596</v>
      </c>
      <c r="N281" s="185">
        <v>44589</v>
      </c>
      <c r="O281" s="1"/>
      <c r="P281" s="1"/>
      <c r="Q281" s="1"/>
      <c r="R281" s="6" t="s">
        <v>794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7">
        <v>153</v>
      </c>
      <c r="B282" s="208">
        <v>43966</v>
      </c>
      <c r="C282" s="208"/>
      <c r="D282" s="209" t="s">
        <v>76</v>
      </c>
      <c r="E282" s="210" t="s">
        <v>593</v>
      </c>
      <c r="F282" s="180">
        <v>67.5</v>
      </c>
      <c r="G282" s="210"/>
      <c r="H282" s="210">
        <v>86</v>
      </c>
      <c r="I282" s="212">
        <v>86</v>
      </c>
      <c r="J282" s="182" t="s">
        <v>828</v>
      </c>
      <c r="K282" s="183">
        <f t="shared" si="96"/>
        <v>18.5</v>
      </c>
      <c r="L282" s="184">
        <f t="shared" si="97"/>
        <v>0.27407407407407408</v>
      </c>
      <c r="M282" s="179" t="s">
        <v>596</v>
      </c>
      <c r="N282" s="185">
        <v>44008</v>
      </c>
      <c r="O282" s="1"/>
      <c r="P282" s="1"/>
      <c r="Q282" s="1"/>
      <c r="R282" s="6" t="s">
        <v>794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07">
        <v>154</v>
      </c>
      <c r="B283" s="208">
        <v>44035</v>
      </c>
      <c r="C283" s="208"/>
      <c r="D283" s="209" t="s">
        <v>490</v>
      </c>
      <c r="E283" s="210" t="s">
        <v>593</v>
      </c>
      <c r="F283" s="180">
        <v>231</v>
      </c>
      <c r="G283" s="210"/>
      <c r="H283" s="210">
        <v>281</v>
      </c>
      <c r="I283" s="212">
        <v>281</v>
      </c>
      <c r="J283" s="182" t="s">
        <v>687</v>
      </c>
      <c r="K283" s="183">
        <f t="shared" si="96"/>
        <v>50</v>
      </c>
      <c r="L283" s="184">
        <f t="shared" si="97"/>
        <v>0.21645021645021645</v>
      </c>
      <c r="M283" s="179" t="s">
        <v>596</v>
      </c>
      <c r="N283" s="185">
        <v>44358</v>
      </c>
      <c r="O283" s="1"/>
      <c r="P283" s="1"/>
      <c r="Q283" s="1"/>
      <c r="R283" s="6" t="s">
        <v>794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07">
        <v>155</v>
      </c>
      <c r="B284" s="208">
        <v>44092</v>
      </c>
      <c r="C284" s="208"/>
      <c r="D284" s="209" t="s">
        <v>144</v>
      </c>
      <c r="E284" s="210" t="s">
        <v>593</v>
      </c>
      <c r="F284" s="210">
        <v>206</v>
      </c>
      <c r="G284" s="210"/>
      <c r="H284" s="210">
        <v>248</v>
      </c>
      <c r="I284" s="212">
        <v>248</v>
      </c>
      <c r="J284" s="182" t="s">
        <v>687</v>
      </c>
      <c r="K284" s="183">
        <f t="shared" si="96"/>
        <v>42</v>
      </c>
      <c r="L284" s="184">
        <f t="shared" si="97"/>
        <v>0.20388349514563106</v>
      </c>
      <c r="M284" s="179" t="s">
        <v>596</v>
      </c>
      <c r="N284" s="185">
        <v>44214</v>
      </c>
      <c r="O284" s="1"/>
      <c r="P284" s="1"/>
      <c r="Q284" s="1"/>
      <c r="R284" s="6" t="s">
        <v>794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07">
        <v>156</v>
      </c>
      <c r="B285" s="208">
        <v>44140</v>
      </c>
      <c r="C285" s="208"/>
      <c r="D285" s="209" t="s">
        <v>144</v>
      </c>
      <c r="E285" s="210" t="s">
        <v>593</v>
      </c>
      <c r="F285" s="210">
        <v>182.5</v>
      </c>
      <c r="G285" s="210"/>
      <c r="H285" s="210">
        <v>248</v>
      </c>
      <c r="I285" s="212">
        <v>248</v>
      </c>
      <c r="J285" s="182" t="s">
        <v>687</v>
      </c>
      <c r="K285" s="183">
        <f t="shared" si="96"/>
        <v>65.5</v>
      </c>
      <c r="L285" s="184">
        <f t="shared" si="97"/>
        <v>0.35890410958904112</v>
      </c>
      <c r="M285" s="179" t="s">
        <v>596</v>
      </c>
      <c r="N285" s="185">
        <v>44214</v>
      </c>
      <c r="O285" s="1"/>
      <c r="P285" s="1"/>
      <c r="Q285" s="1"/>
      <c r="R285" s="6" t="s">
        <v>794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07">
        <v>157</v>
      </c>
      <c r="B286" s="208">
        <v>44140</v>
      </c>
      <c r="C286" s="208"/>
      <c r="D286" s="209" t="s">
        <v>348</v>
      </c>
      <c r="E286" s="210" t="s">
        <v>593</v>
      </c>
      <c r="F286" s="210">
        <v>247.5</v>
      </c>
      <c r="G286" s="210"/>
      <c r="H286" s="210">
        <v>320</v>
      </c>
      <c r="I286" s="212">
        <v>320</v>
      </c>
      <c r="J286" s="182" t="s">
        <v>687</v>
      </c>
      <c r="K286" s="183">
        <f t="shared" si="96"/>
        <v>72.5</v>
      </c>
      <c r="L286" s="184">
        <f t="shared" si="97"/>
        <v>0.29292929292929293</v>
      </c>
      <c r="M286" s="179" t="s">
        <v>596</v>
      </c>
      <c r="N286" s="185">
        <v>44323</v>
      </c>
      <c r="O286" s="1"/>
      <c r="P286" s="1"/>
      <c r="Q286" s="1"/>
      <c r="R286" s="6" t="s">
        <v>794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07">
        <v>158</v>
      </c>
      <c r="B287" s="208">
        <v>44140</v>
      </c>
      <c r="C287" s="208"/>
      <c r="D287" s="209" t="s">
        <v>203</v>
      </c>
      <c r="E287" s="210" t="s">
        <v>593</v>
      </c>
      <c r="F287" s="180">
        <v>925</v>
      </c>
      <c r="G287" s="210"/>
      <c r="H287" s="210">
        <v>1095</v>
      </c>
      <c r="I287" s="212">
        <v>1093</v>
      </c>
      <c r="J287" s="182" t="s">
        <v>829</v>
      </c>
      <c r="K287" s="183">
        <f t="shared" si="96"/>
        <v>170</v>
      </c>
      <c r="L287" s="184">
        <f t="shared" si="97"/>
        <v>0.18378378378378379</v>
      </c>
      <c r="M287" s="179" t="s">
        <v>596</v>
      </c>
      <c r="N287" s="185">
        <v>44201</v>
      </c>
      <c r="O287" s="1"/>
      <c r="P287" s="1"/>
      <c r="Q287" s="1"/>
      <c r="R287" s="6" t="s">
        <v>794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07">
        <v>159</v>
      </c>
      <c r="B288" s="208">
        <v>44140</v>
      </c>
      <c r="C288" s="208"/>
      <c r="D288" s="209" t="s">
        <v>366</v>
      </c>
      <c r="E288" s="210" t="s">
        <v>593</v>
      </c>
      <c r="F288" s="180">
        <v>332.5</v>
      </c>
      <c r="G288" s="210"/>
      <c r="H288" s="210">
        <v>393</v>
      </c>
      <c r="I288" s="212">
        <v>406</v>
      </c>
      <c r="J288" s="182" t="s">
        <v>830</v>
      </c>
      <c r="K288" s="183">
        <f t="shared" si="96"/>
        <v>60.5</v>
      </c>
      <c r="L288" s="184">
        <f t="shared" si="97"/>
        <v>0.18195488721804512</v>
      </c>
      <c r="M288" s="179" t="s">
        <v>596</v>
      </c>
      <c r="N288" s="185">
        <v>44256</v>
      </c>
      <c r="O288" s="1"/>
      <c r="P288" s="1"/>
      <c r="Q288" s="1"/>
      <c r="R288" s="6" t="s">
        <v>794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07">
        <v>160</v>
      </c>
      <c r="B289" s="208">
        <v>44141</v>
      </c>
      <c r="C289" s="208"/>
      <c r="D289" s="209" t="s">
        <v>490</v>
      </c>
      <c r="E289" s="210" t="s">
        <v>593</v>
      </c>
      <c r="F289" s="180">
        <v>231</v>
      </c>
      <c r="G289" s="210"/>
      <c r="H289" s="210">
        <v>281</v>
      </c>
      <c r="I289" s="212">
        <v>281</v>
      </c>
      <c r="J289" s="182" t="s">
        <v>687</v>
      </c>
      <c r="K289" s="183">
        <f t="shared" si="96"/>
        <v>50</v>
      </c>
      <c r="L289" s="184">
        <f t="shared" si="97"/>
        <v>0.21645021645021645</v>
      </c>
      <c r="M289" s="179" t="s">
        <v>596</v>
      </c>
      <c r="N289" s="185">
        <v>44358</v>
      </c>
      <c r="O289" s="1"/>
      <c r="P289" s="1"/>
      <c r="Q289" s="1"/>
      <c r="R289" s="6" t="s">
        <v>794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07">
        <v>161</v>
      </c>
      <c r="B290" s="208">
        <v>44187</v>
      </c>
      <c r="C290" s="208"/>
      <c r="D290" s="209" t="s">
        <v>831</v>
      </c>
      <c r="E290" s="210" t="s">
        <v>593</v>
      </c>
      <c r="F290" s="180">
        <v>190</v>
      </c>
      <c r="G290" s="210"/>
      <c r="H290" s="210">
        <v>239</v>
      </c>
      <c r="I290" s="212">
        <v>239</v>
      </c>
      <c r="J290" s="182" t="s">
        <v>832</v>
      </c>
      <c r="K290" s="183">
        <f t="shared" si="96"/>
        <v>49</v>
      </c>
      <c r="L290" s="184">
        <f t="shared" si="97"/>
        <v>0.25789473684210529</v>
      </c>
      <c r="M290" s="179" t="s">
        <v>596</v>
      </c>
      <c r="N290" s="185">
        <v>44844</v>
      </c>
      <c r="O290" s="1"/>
      <c r="P290" s="1"/>
      <c r="Q290" s="1"/>
      <c r="R290" s="6" t="s">
        <v>794</v>
      </c>
    </row>
    <row r="291" spans="1:26" ht="12.75" customHeight="1">
      <c r="A291" s="207">
        <v>162</v>
      </c>
      <c r="B291" s="208">
        <v>44258</v>
      </c>
      <c r="C291" s="208"/>
      <c r="D291" s="209" t="s">
        <v>827</v>
      </c>
      <c r="E291" s="210" t="s">
        <v>593</v>
      </c>
      <c r="F291" s="180">
        <v>495</v>
      </c>
      <c r="G291" s="210"/>
      <c r="H291" s="210">
        <v>595</v>
      </c>
      <c r="I291" s="212">
        <v>590</v>
      </c>
      <c r="J291" s="182" t="s">
        <v>619</v>
      </c>
      <c r="K291" s="183">
        <f t="shared" si="96"/>
        <v>100</v>
      </c>
      <c r="L291" s="184">
        <f t="shared" si="97"/>
        <v>0.20202020202020202</v>
      </c>
      <c r="M291" s="179" t="s">
        <v>596</v>
      </c>
      <c r="N291" s="185">
        <v>44589</v>
      </c>
      <c r="O291" s="1"/>
      <c r="P291" s="1"/>
      <c r="R291" s="6" t="s">
        <v>794</v>
      </c>
    </row>
    <row r="292" spans="1:26" ht="12.75" customHeight="1">
      <c r="A292" s="207">
        <v>163</v>
      </c>
      <c r="B292" s="208">
        <v>44274</v>
      </c>
      <c r="C292" s="208"/>
      <c r="D292" s="209" t="s">
        <v>366</v>
      </c>
      <c r="E292" s="210" t="s">
        <v>593</v>
      </c>
      <c r="F292" s="180">
        <v>355</v>
      </c>
      <c r="G292" s="210"/>
      <c r="H292" s="210">
        <v>422.5</v>
      </c>
      <c r="I292" s="212">
        <v>420</v>
      </c>
      <c r="J292" s="182" t="s">
        <v>833</v>
      </c>
      <c r="K292" s="183">
        <f t="shared" si="96"/>
        <v>67.5</v>
      </c>
      <c r="L292" s="184">
        <f t="shared" si="97"/>
        <v>0.19014084507042253</v>
      </c>
      <c r="M292" s="179" t="s">
        <v>596</v>
      </c>
      <c r="N292" s="185">
        <v>44361</v>
      </c>
      <c r="O292" s="1"/>
      <c r="R292" s="225" t="s">
        <v>794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07">
        <v>164</v>
      </c>
      <c r="B293" s="208">
        <v>44295</v>
      </c>
      <c r="C293" s="208"/>
      <c r="D293" s="209" t="s">
        <v>328</v>
      </c>
      <c r="E293" s="210" t="s">
        <v>593</v>
      </c>
      <c r="F293" s="180">
        <v>555</v>
      </c>
      <c r="G293" s="210"/>
      <c r="H293" s="210">
        <v>663</v>
      </c>
      <c r="I293" s="212">
        <v>663</v>
      </c>
      <c r="J293" s="182" t="s">
        <v>834</v>
      </c>
      <c r="K293" s="183">
        <f t="shared" si="96"/>
        <v>108</v>
      </c>
      <c r="L293" s="184">
        <f t="shared" si="97"/>
        <v>0.19459459459459461</v>
      </c>
      <c r="M293" s="179" t="s">
        <v>596</v>
      </c>
      <c r="N293" s="185">
        <v>44321</v>
      </c>
      <c r="O293" s="1"/>
      <c r="P293" s="1"/>
      <c r="Q293" s="1"/>
      <c r="R293" s="225" t="s">
        <v>794</v>
      </c>
    </row>
    <row r="294" spans="1:26" ht="12.75" customHeight="1">
      <c r="A294" s="207">
        <v>165</v>
      </c>
      <c r="B294" s="208">
        <v>44308</v>
      </c>
      <c r="C294" s="208"/>
      <c r="D294" s="209" t="s">
        <v>798</v>
      </c>
      <c r="E294" s="210" t="s">
        <v>593</v>
      </c>
      <c r="F294" s="180">
        <v>126.5</v>
      </c>
      <c r="G294" s="210"/>
      <c r="H294" s="210">
        <v>155</v>
      </c>
      <c r="I294" s="212">
        <v>155</v>
      </c>
      <c r="J294" s="182" t="s">
        <v>687</v>
      </c>
      <c r="K294" s="183">
        <f t="shared" si="96"/>
        <v>28.5</v>
      </c>
      <c r="L294" s="184">
        <f t="shared" si="97"/>
        <v>0.22529644268774704</v>
      </c>
      <c r="M294" s="179" t="s">
        <v>596</v>
      </c>
      <c r="N294" s="185">
        <v>44362</v>
      </c>
      <c r="O294" s="1"/>
      <c r="R294" s="225" t="s">
        <v>794</v>
      </c>
    </row>
    <row r="295" spans="1:26" ht="12.75" customHeight="1">
      <c r="A295" s="186">
        <v>166</v>
      </c>
      <c r="B295" s="217">
        <v>44368</v>
      </c>
      <c r="C295" s="217"/>
      <c r="D295" s="188" t="s">
        <v>835</v>
      </c>
      <c r="E295" s="190" t="s">
        <v>593</v>
      </c>
      <c r="F295" s="218">
        <v>287.5</v>
      </c>
      <c r="G295" s="190"/>
      <c r="H295" s="190">
        <v>245</v>
      </c>
      <c r="I295" s="191">
        <v>344</v>
      </c>
      <c r="J295" s="192" t="s">
        <v>836</v>
      </c>
      <c r="K295" s="193">
        <f t="shared" si="96"/>
        <v>-42.5</v>
      </c>
      <c r="L295" s="194">
        <f t="shared" si="97"/>
        <v>-0.14782608695652175</v>
      </c>
      <c r="M295" s="190" t="s">
        <v>607</v>
      </c>
      <c r="N295" s="187">
        <v>44508</v>
      </c>
      <c r="O295" s="1"/>
      <c r="R295" s="225" t="s">
        <v>794</v>
      </c>
    </row>
    <row r="296" spans="1:26" ht="12.75" customHeight="1">
      <c r="A296" s="207">
        <v>167</v>
      </c>
      <c r="B296" s="208">
        <v>44368</v>
      </c>
      <c r="C296" s="208"/>
      <c r="D296" s="209" t="s">
        <v>490</v>
      </c>
      <c r="E296" s="210" t="s">
        <v>593</v>
      </c>
      <c r="F296" s="180">
        <v>241</v>
      </c>
      <c r="G296" s="210"/>
      <c r="H296" s="210">
        <v>298</v>
      </c>
      <c r="I296" s="212">
        <v>320</v>
      </c>
      <c r="J296" s="182" t="s">
        <v>687</v>
      </c>
      <c r="K296" s="183">
        <f t="shared" si="96"/>
        <v>57</v>
      </c>
      <c r="L296" s="184">
        <f t="shared" si="97"/>
        <v>0.23651452282157676</v>
      </c>
      <c r="M296" s="179" t="s">
        <v>596</v>
      </c>
      <c r="N296" s="185">
        <v>44802</v>
      </c>
      <c r="O296" s="41"/>
      <c r="R296" s="225" t="s">
        <v>794</v>
      </c>
    </row>
    <row r="297" spans="1:26" ht="12.75" customHeight="1">
      <c r="A297" s="207">
        <v>168</v>
      </c>
      <c r="B297" s="208">
        <v>44406</v>
      </c>
      <c r="C297" s="208"/>
      <c r="D297" s="209" t="s">
        <v>798</v>
      </c>
      <c r="E297" s="210" t="s">
        <v>593</v>
      </c>
      <c r="F297" s="180">
        <v>162.5</v>
      </c>
      <c r="G297" s="210"/>
      <c r="H297" s="210">
        <v>200</v>
      </c>
      <c r="I297" s="212">
        <v>200</v>
      </c>
      <c r="J297" s="182" t="s">
        <v>687</v>
      </c>
      <c r="K297" s="183">
        <f t="shared" si="96"/>
        <v>37.5</v>
      </c>
      <c r="L297" s="184">
        <f t="shared" si="97"/>
        <v>0.23076923076923078</v>
      </c>
      <c r="M297" s="179" t="s">
        <v>596</v>
      </c>
      <c r="N297" s="185">
        <v>44802</v>
      </c>
      <c r="O297" s="1"/>
      <c r="R297" s="225" t="s">
        <v>794</v>
      </c>
    </row>
    <row r="298" spans="1:26" ht="12.75" customHeight="1">
      <c r="A298" s="207">
        <v>169</v>
      </c>
      <c r="B298" s="208">
        <v>44462</v>
      </c>
      <c r="C298" s="208"/>
      <c r="D298" s="209" t="s">
        <v>447</v>
      </c>
      <c r="E298" s="210" t="s">
        <v>593</v>
      </c>
      <c r="F298" s="180">
        <v>1235</v>
      </c>
      <c r="G298" s="210"/>
      <c r="H298" s="210">
        <v>1505</v>
      </c>
      <c r="I298" s="212">
        <v>1500</v>
      </c>
      <c r="J298" s="182" t="s">
        <v>687</v>
      </c>
      <c r="K298" s="183">
        <f t="shared" si="96"/>
        <v>270</v>
      </c>
      <c r="L298" s="184">
        <f t="shared" si="97"/>
        <v>0.21862348178137653</v>
      </c>
      <c r="M298" s="179" t="s">
        <v>596</v>
      </c>
      <c r="N298" s="185">
        <v>44564</v>
      </c>
      <c r="O298" s="1"/>
      <c r="R298" s="225" t="s">
        <v>794</v>
      </c>
    </row>
    <row r="299" spans="1:26" ht="12.75" customHeight="1">
      <c r="A299" s="226">
        <v>170</v>
      </c>
      <c r="B299" s="227">
        <v>44480</v>
      </c>
      <c r="C299" s="227"/>
      <c r="D299" s="228" t="s">
        <v>837</v>
      </c>
      <c r="E299" s="229" t="s">
        <v>593</v>
      </c>
      <c r="F299" s="62">
        <v>58.75</v>
      </c>
      <c r="G299" s="229"/>
      <c r="H299" s="230"/>
      <c r="I299" s="56"/>
      <c r="J299" s="231" t="s">
        <v>594</v>
      </c>
      <c r="K299" s="226"/>
      <c r="L299" s="227"/>
      <c r="M299" s="227"/>
      <c r="N299" s="228"/>
      <c r="O299" s="41"/>
      <c r="R299" s="225" t="s">
        <v>794</v>
      </c>
    </row>
    <row r="300" spans="1:26" ht="12.75" customHeight="1">
      <c r="A300" s="232">
        <v>171</v>
      </c>
      <c r="B300" s="233">
        <v>44481</v>
      </c>
      <c r="C300" s="233"/>
      <c r="D300" s="234" t="s">
        <v>279</v>
      </c>
      <c r="E300" s="56" t="s">
        <v>593</v>
      </c>
      <c r="F300" s="235" t="s">
        <v>838</v>
      </c>
      <c r="G300" s="56"/>
      <c r="H300" s="56"/>
      <c r="I300" s="56">
        <v>380</v>
      </c>
      <c r="J300" s="236" t="s">
        <v>594</v>
      </c>
      <c r="K300" s="232"/>
      <c r="L300" s="233"/>
      <c r="M300" s="233"/>
      <c r="N300" s="234"/>
      <c r="O300" s="41"/>
      <c r="R300" s="225" t="s">
        <v>794</v>
      </c>
    </row>
    <row r="301" spans="1:26" ht="12.75" customHeight="1">
      <c r="A301" s="207">
        <v>172</v>
      </c>
      <c r="B301" s="208">
        <v>44481</v>
      </c>
      <c r="C301" s="208"/>
      <c r="D301" s="209" t="s">
        <v>839</v>
      </c>
      <c r="E301" s="210" t="s">
        <v>593</v>
      </c>
      <c r="F301" s="180">
        <v>45.5</v>
      </c>
      <c r="G301" s="210"/>
      <c r="H301" s="210">
        <v>56.5</v>
      </c>
      <c r="I301" s="212">
        <v>56</v>
      </c>
      <c r="J301" s="182" t="s">
        <v>840</v>
      </c>
      <c r="K301" s="183">
        <f t="shared" ref="K301:K302" si="98">H301-F301</f>
        <v>11</v>
      </c>
      <c r="L301" s="184">
        <f t="shared" ref="L301:L302" si="99">K301/F301</f>
        <v>0.24175824175824176</v>
      </c>
      <c r="M301" s="179" t="s">
        <v>596</v>
      </c>
      <c r="N301" s="185">
        <v>44881</v>
      </c>
      <c r="O301" s="41"/>
      <c r="R301" s="225"/>
    </row>
    <row r="302" spans="1:26" ht="12.75" customHeight="1">
      <c r="A302" s="207">
        <v>173</v>
      </c>
      <c r="B302" s="208">
        <v>44551</v>
      </c>
      <c r="C302" s="208"/>
      <c r="D302" s="209" t="s">
        <v>131</v>
      </c>
      <c r="E302" s="210" t="s">
        <v>593</v>
      </c>
      <c r="F302" s="180">
        <v>2300</v>
      </c>
      <c r="G302" s="210"/>
      <c r="H302" s="210">
        <f>(2820+2200)/2</f>
        <v>2510</v>
      </c>
      <c r="I302" s="212">
        <v>3000</v>
      </c>
      <c r="J302" s="182" t="s">
        <v>841</v>
      </c>
      <c r="K302" s="183">
        <f t="shared" si="98"/>
        <v>210</v>
      </c>
      <c r="L302" s="184">
        <f t="shared" si="99"/>
        <v>9.1304347826086957E-2</v>
      </c>
      <c r="M302" s="179" t="s">
        <v>596</v>
      </c>
      <c r="N302" s="185">
        <v>44649</v>
      </c>
      <c r="O302" s="1"/>
      <c r="R302" s="225"/>
    </row>
    <row r="303" spans="1:26" ht="12.75" customHeight="1">
      <c r="A303" s="58">
        <v>174</v>
      </c>
      <c r="B303" s="233">
        <v>44606</v>
      </c>
      <c r="C303" s="58"/>
      <c r="D303" s="58" t="s">
        <v>437</v>
      </c>
      <c r="E303" s="56" t="s">
        <v>593</v>
      </c>
      <c r="F303" s="56" t="s">
        <v>842</v>
      </c>
      <c r="G303" s="56"/>
      <c r="H303" s="56"/>
      <c r="I303" s="56">
        <v>764</v>
      </c>
      <c r="J303" s="56" t="s">
        <v>594</v>
      </c>
      <c r="K303" s="56"/>
      <c r="L303" s="56"/>
      <c r="M303" s="56"/>
      <c r="N303" s="58"/>
      <c r="O303" s="41"/>
      <c r="R303" s="225"/>
    </row>
    <row r="304" spans="1:26" ht="12.75" customHeight="1">
      <c r="A304" s="207">
        <v>175</v>
      </c>
      <c r="B304" s="208">
        <v>44613</v>
      </c>
      <c r="C304" s="208"/>
      <c r="D304" s="209" t="s">
        <v>447</v>
      </c>
      <c r="E304" s="210" t="s">
        <v>593</v>
      </c>
      <c r="F304" s="180">
        <v>1255</v>
      </c>
      <c r="G304" s="210"/>
      <c r="H304" s="210">
        <v>1515</v>
      </c>
      <c r="I304" s="212">
        <v>1510</v>
      </c>
      <c r="J304" s="182" t="s">
        <v>687</v>
      </c>
      <c r="K304" s="183">
        <f>H304-F304</f>
        <v>260</v>
      </c>
      <c r="L304" s="184">
        <f>K304/F304</f>
        <v>0.20717131474103587</v>
      </c>
      <c r="M304" s="179" t="s">
        <v>596</v>
      </c>
      <c r="N304" s="185">
        <v>44834</v>
      </c>
      <c r="O304" s="41"/>
      <c r="R304" s="225"/>
    </row>
    <row r="305" spans="1:38" ht="12.75" customHeight="1">
      <c r="A305">
        <v>176</v>
      </c>
      <c r="B305" s="233">
        <v>44670</v>
      </c>
      <c r="C305" s="233"/>
      <c r="D305" s="58" t="s">
        <v>553</v>
      </c>
      <c r="E305" s="237" t="s">
        <v>593</v>
      </c>
      <c r="F305" s="56" t="s">
        <v>843</v>
      </c>
      <c r="G305" s="56"/>
      <c r="H305" s="56"/>
      <c r="I305" s="56">
        <v>553</v>
      </c>
      <c r="J305" s="56" t="s">
        <v>594</v>
      </c>
      <c r="K305" s="56"/>
      <c r="L305" s="56"/>
      <c r="M305" s="56"/>
      <c r="N305" s="56"/>
      <c r="O305" s="41"/>
      <c r="R305" s="225"/>
    </row>
    <row r="306" spans="1:38" ht="12.75" customHeight="1">
      <c r="A306" s="207">
        <v>177</v>
      </c>
      <c r="B306" s="208">
        <v>44746</v>
      </c>
      <c r="C306" s="208"/>
      <c r="D306" s="209" t="s">
        <v>844</v>
      </c>
      <c r="E306" s="210" t="s">
        <v>593</v>
      </c>
      <c r="F306" s="180">
        <v>207.5</v>
      </c>
      <c r="G306" s="210"/>
      <c r="H306" s="210">
        <v>254</v>
      </c>
      <c r="I306" s="212">
        <v>254</v>
      </c>
      <c r="J306" s="182" t="s">
        <v>687</v>
      </c>
      <c r="K306" s="183">
        <f t="shared" ref="K306:K308" si="100">H306-F306</f>
        <v>46.5</v>
      </c>
      <c r="L306" s="184">
        <f t="shared" ref="L306:L308" si="101">K306/F306</f>
        <v>0.22409638554216868</v>
      </c>
      <c r="M306" s="179" t="s">
        <v>596</v>
      </c>
      <c r="N306" s="185">
        <v>44792</v>
      </c>
      <c r="O306" s="1"/>
      <c r="R306" s="225"/>
    </row>
    <row r="307" spans="1:38" ht="12.75" customHeight="1">
      <c r="A307" s="207">
        <v>178</v>
      </c>
      <c r="B307" s="208">
        <v>44775</v>
      </c>
      <c r="C307" s="208"/>
      <c r="D307" s="209" t="s">
        <v>492</v>
      </c>
      <c r="E307" s="210" t="s">
        <v>593</v>
      </c>
      <c r="F307" s="180">
        <v>31.25</v>
      </c>
      <c r="G307" s="210"/>
      <c r="H307" s="210">
        <v>38.75</v>
      </c>
      <c r="I307" s="212">
        <v>38</v>
      </c>
      <c r="J307" s="182" t="s">
        <v>687</v>
      </c>
      <c r="K307" s="183">
        <f t="shared" si="100"/>
        <v>7.5</v>
      </c>
      <c r="L307" s="184">
        <f t="shared" si="101"/>
        <v>0.24</v>
      </c>
      <c r="M307" s="179" t="s">
        <v>596</v>
      </c>
      <c r="N307" s="185">
        <v>44844</v>
      </c>
      <c r="O307" s="41"/>
      <c r="R307" s="62"/>
    </row>
    <row r="308" spans="1:38" ht="12.75" customHeight="1">
      <c r="A308" s="207">
        <v>179</v>
      </c>
      <c r="B308" s="208">
        <v>44841</v>
      </c>
      <c r="C308" s="208"/>
      <c r="D308" s="209" t="s">
        <v>845</v>
      </c>
      <c r="E308" s="210" t="s">
        <v>593</v>
      </c>
      <c r="F308" s="180">
        <v>665</v>
      </c>
      <c r="G308" s="210"/>
      <c r="H308" s="210">
        <v>807.5</v>
      </c>
      <c r="I308" s="212">
        <v>840</v>
      </c>
      <c r="J308" s="182" t="s">
        <v>841</v>
      </c>
      <c r="K308" s="183">
        <f t="shared" si="100"/>
        <v>142.5</v>
      </c>
      <c r="L308" s="184">
        <f t="shared" si="101"/>
        <v>0.21428571428571427</v>
      </c>
      <c r="M308" s="179" t="s">
        <v>596</v>
      </c>
      <c r="N308" s="185">
        <v>45097</v>
      </c>
      <c r="O308" s="41"/>
      <c r="R308" s="62"/>
    </row>
    <row r="309" spans="1:38" ht="12.75" customHeight="1">
      <c r="A309" s="232">
        <v>180</v>
      </c>
      <c r="B309" s="233">
        <v>44844</v>
      </c>
      <c r="C309" s="58"/>
      <c r="D309" s="58" t="s">
        <v>439</v>
      </c>
      <c r="E309" s="237" t="s">
        <v>593</v>
      </c>
      <c r="F309" s="56" t="s">
        <v>846</v>
      </c>
      <c r="G309" s="56"/>
      <c r="H309" s="56"/>
      <c r="I309" s="56">
        <v>291</v>
      </c>
      <c r="J309" s="56" t="s">
        <v>594</v>
      </c>
      <c r="K309" s="56"/>
      <c r="L309" s="56"/>
      <c r="M309" s="56"/>
      <c r="N309" s="56"/>
      <c r="O309" s="41"/>
      <c r="Q309" s="41"/>
      <c r="R309" s="62"/>
    </row>
    <row r="310" spans="1:38" ht="12.75" customHeight="1">
      <c r="A310" s="232">
        <v>181</v>
      </c>
      <c r="B310" s="233">
        <v>44845</v>
      </c>
      <c r="C310" s="58"/>
      <c r="D310" s="58" t="s">
        <v>437</v>
      </c>
      <c r="E310" s="237" t="s">
        <v>593</v>
      </c>
      <c r="F310" s="56" t="s">
        <v>847</v>
      </c>
      <c r="G310" s="56"/>
      <c r="H310" s="56"/>
      <c r="I310" s="56">
        <v>765</v>
      </c>
      <c r="J310" s="56" t="s">
        <v>594</v>
      </c>
      <c r="K310" s="56"/>
      <c r="L310" s="56"/>
      <c r="M310" s="56"/>
      <c r="N310" s="56"/>
      <c r="O310" s="41"/>
      <c r="Q310" s="41"/>
      <c r="R310" s="62"/>
    </row>
    <row r="311" spans="1:38" ht="12.75" customHeight="1">
      <c r="A311" s="207">
        <v>182</v>
      </c>
      <c r="B311" s="208">
        <v>44981</v>
      </c>
      <c r="C311" s="208"/>
      <c r="D311" s="209" t="s">
        <v>454</v>
      </c>
      <c r="E311" s="210" t="s">
        <v>593</v>
      </c>
      <c r="F311" s="180">
        <v>1675</v>
      </c>
      <c r="G311" s="210"/>
      <c r="H311" s="210">
        <v>2080</v>
      </c>
      <c r="I311" s="212">
        <v>2080</v>
      </c>
      <c r="J311" s="182" t="s">
        <v>687</v>
      </c>
      <c r="K311" s="183">
        <f>H311-F311</f>
        <v>405</v>
      </c>
      <c r="L311" s="184">
        <f>K311/F311</f>
        <v>0.2417910447761194</v>
      </c>
      <c r="M311" s="179" t="s">
        <v>596</v>
      </c>
      <c r="N311" s="185">
        <v>45119</v>
      </c>
      <c r="O311" s="41"/>
      <c r="R311" s="62" t="s">
        <v>913</v>
      </c>
    </row>
    <row r="312" spans="1:38" ht="12.75" customHeight="1">
      <c r="A312" s="207">
        <v>183</v>
      </c>
      <c r="B312" s="208">
        <v>44986</v>
      </c>
      <c r="C312" s="208"/>
      <c r="D312" s="209" t="s">
        <v>492</v>
      </c>
      <c r="E312" s="210" t="s">
        <v>593</v>
      </c>
      <c r="F312" s="180">
        <v>57.5</v>
      </c>
      <c r="G312" s="210"/>
      <c r="H312" s="210">
        <v>120</v>
      </c>
      <c r="I312" s="212">
        <v>120</v>
      </c>
      <c r="J312" s="182" t="s">
        <v>687</v>
      </c>
      <c r="K312" s="183">
        <f>H312-F312</f>
        <v>62.5</v>
      </c>
      <c r="L312" s="184">
        <f>K312/F312</f>
        <v>1.0869565217391304</v>
      </c>
      <c r="M312" s="179" t="s">
        <v>596</v>
      </c>
      <c r="N312" s="185">
        <v>45049</v>
      </c>
      <c r="O312" s="41"/>
      <c r="R312" s="62" t="s">
        <v>913</v>
      </c>
    </row>
    <row r="313" spans="1:38" ht="12.75" customHeight="1">
      <c r="A313" s="238">
        <v>184</v>
      </c>
      <c r="B313" s="233">
        <v>45008</v>
      </c>
      <c r="C313" s="233"/>
      <c r="D313" s="58" t="s">
        <v>509</v>
      </c>
      <c r="E313" s="237" t="s">
        <v>593</v>
      </c>
      <c r="F313" s="237" t="s">
        <v>848</v>
      </c>
      <c r="G313" s="56"/>
      <c r="H313" s="56"/>
      <c r="I313" s="56">
        <v>3523</v>
      </c>
      <c r="J313" s="56" t="s">
        <v>594</v>
      </c>
      <c r="K313" s="56"/>
      <c r="L313" s="56"/>
      <c r="M313" s="56"/>
      <c r="N313" s="56"/>
      <c r="O313" s="41"/>
      <c r="R313" s="62" t="s">
        <v>913</v>
      </c>
    </row>
    <row r="314" spans="1:38" ht="12.75" customHeight="1">
      <c r="A314" s="207">
        <v>185</v>
      </c>
      <c r="B314" s="208">
        <v>45027</v>
      </c>
      <c r="C314" s="208"/>
      <c r="D314" s="209" t="s">
        <v>849</v>
      </c>
      <c r="E314" s="210" t="s">
        <v>593</v>
      </c>
      <c r="F314" s="180">
        <v>460</v>
      </c>
      <c r="G314" s="210"/>
      <c r="H314" s="210">
        <v>825</v>
      </c>
      <c r="I314" s="212">
        <v>810</v>
      </c>
      <c r="J314" s="182" t="s">
        <v>687</v>
      </c>
      <c r="K314" s="183">
        <f>H314-F314</f>
        <v>365</v>
      </c>
      <c r="L314" s="184">
        <f>K314/F314</f>
        <v>0.79347826086956519</v>
      </c>
      <c r="M314" s="179" t="s">
        <v>596</v>
      </c>
      <c r="N314" s="185">
        <v>45155</v>
      </c>
      <c r="O314" s="41"/>
      <c r="R314" s="62" t="s">
        <v>913</v>
      </c>
    </row>
    <row r="315" spans="1:38" ht="12.75" customHeight="1">
      <c r="A315" s="232">
        <v>186</v>
      </c>
      <c r="B315" s="233">
        <v>45050</v>
      </c>
      <c r="C315" s="58"/>
      <c r="D315" s="58" t="s">
        <v>42</v>
      </c>
      <c r="E315" s="237" t="s">
        <v>593</v>
      </c>
      <c r="F315" s="56" t="s">
        <v>850</v>
      </c>
      <c r="G315" s="56"/>
      <c r="H315" s="56"/>
      <c r="I315" s="56">
        <v>5040</v>
      </c>
      <c r="J315" s="56" t="s">
        <v>594</v>
      </c>
      <c r="K315" s="56"/>
      <c r="L315" s="56"/>
      <c r="M315" s="56"/>
      <c r="N315" s="56"/>
      <c r="O315" s="41"/>
      <c r="R315" s="62" t="s">
        <v>913</v>
      </c>
    </row>
    <row r="316" spans="1:38" ht="12.75" customHeight="1">
      <c r="A316" s="207">
        <v>187</v>
      </c>
      <c r="B316" s="208">
        <v>45075</v>
      </c>
      <c r="C316" s="208"/>
      <c r="D316" s="209" t="s">
        <v>851</v>
      </c>
      <c r="E316" s="210" t="s">
        <v>593</v>
      </c>
      <c r="F316" s="180">
        <v>585</v>
      </c>
      <c r="G316" s="210"/>
      <c r="H316" s="210">
        <v>732</v>
      </c>
      <c r="I316" s="212">
        <v>732</v>
      </c>
      <c r="J316" s="182" t="s">
        <v>687</v>
      </c>
      <c r="K316" s="183">
        <f>H316-F316</f>
        <v>147</v>
      </c>
      <c r="L316" s="184">
        <f>K316/F316</f>
        <v>0.25128205128205128</v>
      </c>
      <c r="M316" s="179" t="s">
        <v>596</v>
      </c>
      <c r="N316" s="185">
        <v>45152</v>
      </c>
      <c r="O316" s="41"/>
      <c r="Q316" s="41"/>
      <c r="R316" s="62" t="s">
        <v>913</v>
      </c>
      <c r="T316" s="41"/>
      <c r="V316" s="41"/>
      <c r="W316" s="62"/>
      <c r="Y316" s="41"/>
      <c r="AA316" s="41"/>
      <c r="AB316" s="62"/>
      <c r="AD316" s="41"/>
      <c r="AF316" s="41"/>
      <c r="AG316" s="62"/>
      <c r="AI316" s="41"/>
      <c r="AK316" s="41"/>
      <c r="AL316" s="62"/>
    </row>
    <row r="317" spans="1:38" ht="12.75" customHeight="1">
      <c r="A317" s="232">
        <v>188</v>
      </c>
      <c r="B317" s="233">
        <v>45078</v>
      </c>
      <c r="C317" s="58"/>
      <c r="D317" s="58" t="s">
        <v>541</v>
      </c>
      <c r="E317" s="237" t="s">
        <v>593</v>
      </c>
      <c r="F317" s="56" t="s">
        <v>852</v>
      </c>
      <c r="G317" s="56"/>
      <c r="H317" s="56"/>
      <c r="I317" s="56">
        <v>4300</v>
      </c>
      <c r="J317" s="56" t="s">
        <v>594</v>
      </c>
      <c r="K317" s="56"/>
      <c r="L317" s="56"/>
      <c r="M317" s="56"/>
      <c r="N317" s="56"/>
      <c r="O317" s="41"/>
      <c r="Q317" s="41"/>
      <c r="R317" s="62" t="s">
        <v>913</v>
      </c>
      <c r="T317" s="41"/>
      <c r="V317" s="41"/>
      <c r="W317" s="62"/>
      <c r="Y317" s="41"/>
      <c r="AA317" s="41"/>
      <c r="AB317" s="62"/>
      <c r="AD317" s="41"/>
      <c r="AF317" s="41"/>
      <c r="AG317" s="62"/>
      <c r="AI317" s="41"/>
      <c r="AK317" s="41"/>
      <c r="AL317" s="62"/>
    </row>
    <row r="318" spans="1:38" ht="12.75" customHeight="1">
      <c r="A318" s="232">
        <v>189</v>
      </c>
      <c r="B318" s="233">
        <v>45103</v>
      </c>
      <c r="C318" s="58"/>
      <c r="D318" s="58" t="s">
        <v>886</v>
      </c>
      <c r="E318" s="237" t="s">
        <v>593</v>
      </c>
      <c r="F318" s="56" t="s">
        <v>667</v>
      </c>
      <c r="G318" s="56"/>
      <c r="H318" s="56"/>
      <c r="I318" s="56">
        <v>383</v>
      </c>
      <c r="J318" s="56" t="s">
        <v>594</v>
      </c>
      <c r="K318" s="56"/>
      <c r="L318" s="56"/>
      <c r="M318" s="56"/>
      <c r="N318" s="56"/>
      <c r="O318" s="41"/>
      <c r="Q318" s="41"/>
      <c r="R318" s="62" t="s">
        <v>913</v>
      </c>
      <c r="T318" s="41"/>
      <c r="V318" s="41"/>
      <c r="W318" s="62"/>
      <c r="Y318" s="41"/>
      <c r="AA318" s="41"/>
      <c r="AB318" s="62"/>
      <c r="AD318" s="41"/>
      <c r="AF318" s="41"/>
      <c r="AG318" s="62"/>
      <c r="AI318" s="41"/>
      <c r="AK318" s="41"/>
      <c r="AL318" s="62"/>
    </row>
    <row r="319" spans="1:38" ht="12.75" customHeight="1">
      <c r="A319" s="232">
        <v>190</v>
      </c>
      <c r="B319" s="233">
        <v>45120</v>
      </c>
      <c r="C319" s="58"/>
      <c r="D319" s="58" t="s">
        <v>540</v>
      </c>
      <c r="E319" s="237" t="s">
        <v>593</v>
      </c>
      <c r="F319" s="56" t="s">
        <v>884</v>
      </c>
      <c r="G319" s="56"/>
      <c r="H319" s="56"/>
      <c r="I319" s="56">
        <v>2935</v>
      </c>
      <c r="J319" s="56" t="s">
        <v>594</v>
      </c>
      <c r="K319" s="56"/>
      <c r="L319" s="56"/>
      <c r="M319" s="56"/>
      <c r="N319" s="56"/>
      <c r="O319" s="41"/>
      <c r="Q319" s="41"/>
      <c r="R319" s="62" t="s">
        <v>913</v>
      </c>
      <c r="T319" s="41"/>
      <c r="V319" s="41"/>
      <c r="W319" s="62"/>
      <c r="Y319" s="41"/>
      <c r="AA319" s="41"/>
      <c r="AB319" s="62"/>
      <c r="AD319" s="41"/>
      <c r="AF319" s="41"/>
      <c r="AG319" s="62"/>
      <c r="AI319" s="41"/>
      <c r="AK319" s="41"/>
      <c r="AL319" s="62"/>
    </row>
    <row r="320" spans="1:38" ht="12.75" customHeight="1">
      <c r="A320" s="207">
        <v>191</v>
      </c>
      <c r="B320" s="208">
        <v>45125</v>
      </c>
      <c r="C320" s="208"/>
      <c r="D320" s="209" t="s">
        <v>203</v>
      </c>
      <c r="E320" s="210" t="s">
        <v>593</v>
      </c>
      <c r="F320" s="180">
        <v>3980</v>
      </c>
      <c r="G320" s="210"/>
      <c r="H320" s="210">
        <v>4895</v>
      </c>
      <c r="I320" s="212">
        <v>4895</v>
      </c>
      <c r="J320" s="182" t="s">
        <v>687</v>
      </c>
      <c r="K320" s="183">
        <f>H320-F320</f>
        <v>915</v>
      </c>
      <c r="L320" s="184">
        <f>K320/F320</f>
        <v>0.22989949748743718</v>
      </c>
      <c r="M320" s="179" t="s">
        <v>596</v>
      </c>
      <c r="N320" s="185">
        <v>45155</v>
      </c>
      <c r="O320" s="41"/>
      <c r="R320" s="62" t="s">
        <v>913</v>
      </c>
      <c r="T320" s="41"/>
      <c r="W320" s="62"/>
      <c r="Y320" s="41"/>
      <c r="AB320" s="62"/>
      <c r="AD320" s="41"/>
      <c r="AG320" s="62"/>
      <c r="AI320" s="41"/>
      <c r="AL320" s="62"/>
    </row>
    <row r="321" spans="1:38" ht="12.75" customHeight="1">
      <c r="A321" s="232">
        <v>192</v>
      </c>
      <c r="B321" s="233">
        <v>45145</v>
      </c>
      <c r="C321" s="58"/>
      <c r="D321" s="58" t="s">
        <v>965</v>
      </c>
      <c r="E321" s="237" t="s">
        <v>593</v>
      </c>
      <c r="F321" s="56" t="s">
        <v>966</v>
      </c>
      <c r="G321" s="56"/>
      <c r="H321" s="56"/>
      <c r="I321" s="56">
        <v>725</v>
      </c>
      <c r="J321" s="56" t="s">
        <v>594</v>
      </c>
      <c r="K321" s="56"/>
      <c r="L321" s="56"/>
      <c r="M321" s="56"/>
      <c r="N321" s="56"/>
      <c r="O321" s="41"/>
      <c r="R321" s="62"/>
      <c r="T321" s="41"/>
      <c r="W321" s="62"/>
      <c r="Y321" s="41"/>
      <c r="AB321" s="62"/>
      <c r="AD321" s="41"/>
      <c r="AG321" s="62"/>
      <c r="AI321" s="41"/>
      <c r="AL321" s="62"/>
    </row>
    <row r="322" spans="1:38" ht="12.75" customHeight="1">
      <c r="A322" s="232"/>
      <c r="B322" s="233"/>
      <c r="C322" s="58"/>
      <c r="D322" s="58"/>
      <c r="E322" s="237"/>
      <c r="F322" s="56"/>
      <c r="G322" s="56"/>
      <c r="H322" s="56"/>
      <c r="I322" s="56"/>
      <c r="J322" s="56"/>
      <c r="K322" s="56"/>
      <c r="L322" s="56"/>
      <c r="M322" s="56"/>
      <c r="N322" s="56"/>
      <c r="O322" s="41"/>
      <c r="R322" s="62"/>
      <c r="T322" s="41"/>
      <c r="W322" s="62"/>
      <c r="Y322" s="41"/>
      <c r="AB322" s="62"/>
      <c r="AD322" s="41"/>
      <c r="AG322" s="62"/>
      <c r="AI322" s="41"/>
      <c r="AL322" s="62"/>
    </row>
    <row r="323" spans="1:38" ht="12.75" customHeight="1">
      <c r="A323" s="232"/>
      <c r="B323" s="233"/>
      <c r="C323" s="58"/>
      <c r="D323" s="58"/>
      <c r="E323" s="237"/>
      <c r="F323" s="56"/>
      <c r="G323" s="56"/>
      <c r="H323" s="56"/>
      <c r="I323" s="56"/>
      <c r="J323" s="56"/>
      <c r="K323" s="56"/>
      <c r="L323" s="56"/>
      <c r="M323" s="56"/>
      <c r="N323" s="56"/>
      <c r="O323" s="41"/>
      <c r="R323" s="62"/>
      <c r="T323" s="41"/>
      <c r="W323" s="62"/>
      <c r="Y323" s="41"/>
      <c r="AB323" s="62"/>
      <c r="AD323" s="41"/>
      <c r="AG323" s="62"/>
      <c r="AI323" s="41"/>
      <c r="AL323" s="62"/>
    </row>
    <row r="324" spans="1:38" ht="12.75" customHeight="1">
      <c r="A324" s="58"/>
      <c r="B324" s="58"/>
      <c r="C324" s="58"/>
      <c r="D324" s="58"/>
      <c r="E324" s="58"/>
      <c r="F324" s="56"/>
      <c r="G324" s="56"/>
      <c r="H324" s="56"/>
      <c r="I324" s="56"/>
      <c r="J324" s="31"/>
      <c r="K324" s="56"/>
      <c r="L324" s="56"/>
      <c r="M324" s="56"/>
      <c r="N324" s="58"/>
      <c r="O324" s="41"/>
      <c r="R324" s="62"/>
      <c r="T324" s="41"/>
      <c r="W324" s="62"/>
      <c r="Y324" s="41"/>
      <c r="AB324" s="62"/>
      <c r="AD324" s="41"/>
      <c r="AG324" s="62"/>
      <c r="AI324" s="41"/>
      <c r="AL324" s="62"/>
    </row>
    <row r="325" spans="1:38" ht="12.75" customHeight="1">
      <c r="B325" s="239" t="s">
        <v>853</v>
      </c>
      <c r="F325" s="62"/>
      <c r="G325" s="62"/>
      <c r="H325" s="62"/>
      <c r="I325" s="62"/>
      <c r="J325" s="41"/>
      <c r="K325" s="62"/>
      <c r="L325" s="62"/>
      <c r="M325" s="62"/>
      <c r="O325" s="41"/>
      <c r="R325" s="62"/>
      <c r="T325" s="41"/>
      <c r="W325" s="62"/>
      <c r="Y325" s="41"/>
      <c r="AB325" s="62"/>
      <c r="AD325" s="41"/>
      <c r="AG325" s="62"/>
      <c r="AI325" s="41"/>
      <c r="AL325" s="62"/>
    </row>
    <row r="326" spans="1:38" ht="12.75" customHeight="1">
      <c r="A326" s="240"/>
      <c r="F326" s="62"/>
      <c r="G326" s="62"/>
      <c r="H326" s="62"/>
      <c r="I326" s="62"/>
      <c r="J326" s="41"/>
      <c r="K326" s="62"/>
      <c r="L326" s="62"/>
      <c r="M326" s="62"/>
      <c r="O326" s="41"/>
      <c r="R326" s="62"/>
      <c r="T326" s="41"/>
      <c r="W326" s="62"/>
      <c r="Y326" s="41"/>
      <c r="AB326" s="62"/>
      <c r="AD326" s="41"/>
      <c r="AG326" s="62"/>
      <c r="AI326" s="41"/>
      <c r="AL326" s="62"/>
    </row>
    <row r="327" spans="1:38" ht="12.75" customHeight="1">
      <c r="A327" s="240"/>
      <c r="F327" s="62"/>
      <c r="G327" s="62"/>
      <c r="H327" s="62"/>
      <c r="I327" s="62"/>
      <c r="J327" s="41"/>
      <c r="K327" s="62"/>
      <c r="L327" s="62"/>
      <c r="M327" s="62"/>
      <c r="O327" s="41"/>
      <c r="R327" s="62"/>
    </row>
    <row r="328" spans="1:38" ht="12.75" customHeight="1">
      <c r="A328" s="56"/>
      <c r="F328" s="62"/>
      <c r="G328" s="62"/>
      <c r="H328" s="62"/>
      <c r="I328" s="62"/>
      <c r="J328" s="41"/>
      <c r="K328" s="62"/>
      <c r="L328" s="62"/>
      <c r="M328" s="62"/>
      <c r="O328" s="41"/>
      <c r="R328" s="62"/>
    </row>
    <row r="329" spans="1:38" ht="12.75" customHeight="1">
      <c r="F329" s="62"/>
      <c r="G329" s="62"/>
      <c r="H329" s="62"/>
      <c r="I329" s="62"/>
      <c r="J329" s="41"/>
      <c r="K329" s="62"/>
      <c r="L329" s="62"/>
      <c r="M329" s="62"/>
      <c r="O329" s="41"/>
      <c r="R329" s="62"/>
    </row>
    <row r="330" spans="1:38" ht="12.75" customHeight="1">
      <c r="F330" s="62"/>
      <c r="G330" s="62"/>
      <c r="H330" s="62"/>
      <c r="I330" s="62"/>
      <c r="J330" s="41"/>
      <c r="K330" s="62"/>
      <c r="L330" s="62"/>
      <c r="M330" s="62"/>
      <c r="O330" s="41"/>
      <c r="R330" s="62"/>
    </row>
    <row r="331" spans="1:38" ht="12.75" customHeight="1">
      <c r="F331" s="62"/>
      <c r="G331" s="62"/>
      <c r="H331" s="62"/>
      <c r="I331" s="62"/>
      <c r="J331" s="41"/>
      <c r="K331" s="62"/>
      <c r="L331" s="62"/>
      <c r="M331" s="62"/>
      <c r="O331" s="41"/>
      <c r="R331" s="62"/>
    </row>
    <row r="332" spans="1:38" ht="12.75" customHeight="1">
      <c r="F332" s="62"/>
      <c r="G332" s="62"/>
      <c r="H332" s="62"/>
      <c r="I332" s="62"/>
      <c r="J332" s="41"/>
      <c r="K332" s="62"/>
      <c r="L332" s="62"/>
      <c r="M332" s="62"/>
      <c r="O332" s="41"/>
      <c r="R332" s="62"/>
    </row>
    <row r="333" spans="1:38" ht="12.75" customHeight="1">
      <c r="F333" s="62"/>
      <c r="G333" s="62"/>
      <c r="H333" s="62"/>
      <c r="I333" s="62"/>
      <c r="J333" s="41"/>
      <c r="K333" s="62"/>
      <c r="L333" s="62"/>
      <c r="M333" s="62"/>
      <c r="O333" s="41"/>
      <c r="R333" s="62"/>
    </row>
    <row r="334" spans="1:38" ht="12.75" customHeight="1">
      <c r="F334" s="62"/>
      <c r="G334" s="62"/>
      <c r="H334" s="62"/>
      <c r="I334" s="62"/>
      <c r="J334" s="41"/>
      <c r="K334" s="62"/>
      <c r="L334" s="62"/>
      <c r="M334" s="62"/>
      <c r="O334" s="41"/>
      <c r="R334" s="62"/>
    </row>
    <row r="335" spans="1:38" ht="12.75" customHeight="1">
      <c r="F335" s="62"/>
      <c r="G335" s="62"/>
      <c r="H335" s="62"/>
      <c r="I335" s="62"/>
      <c r="J335" s="41"/>
      <c r="K335" s="62"/>
      <c r="L335" s="62"/>
      <c r="M335" s="62"/>
      <c r="O335" s="41"/>
      <c r="R335" s="62"/>
    </row>
    <row r="336" spans="1:38" ht="12.75" customHeight="1"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6:18" ht="12.75" customHeight="1"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6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6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6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6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6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6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6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6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6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6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6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6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6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6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6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2.7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  <row r="491" spans="6:18" ht="12.75" customHeight="1">
      <c r="F491" s="62"/>
      <c r="G491" s="62"/>
      <c r="H491" s="62"/>
      <c r="I491" s="62"/>
      <c r="J491" s="41"/>
      <c r="K491" s="62"/>
      <c r="L491" s="62"/>
      <c r="M491" s="62"/>
      <c r="O491" s="41"/>
      <c r="R491" s="62"/>
    </row>
    <row r="492" spans="6:18" ht="12.75" customHeight="1">
      <c r="F492" s="62"/>
      <c r="G492" s="62"/>
      <c r="H492" s="62"/>
      <c r="I492" s="62"/>
      <c r="J492" s="41"/>
      <c r="K492" s="62"/>
      <c r="L492" s="62"/>
      <c r="M492" s="62"/>
      <c r="O492" s="41"/>
      <c r="R492" s="62"/>
    </row>
    <row r="493" spans="6:18" ht="12.75" customHeight="1">
      <c r="F493" s="62"/>
      <c r="G493" s="62"/>
      <c r="H493" s="62"/>
      <c r="I493" s="62"/>
      <c r="J493" s="41"/>
      <c r="K493" s="62"/>
      <c r="L493" s="62"/>
      <c r="M493" s="62"/>
      <c r="O493" s="41"/>
      <c r="R493" s="62"/>
    </row>
    <row r="494" spans="6:18" ht="12.75" customHeight="1">
      <c r="F494" s="62"/>
      <c r="G494" s="62"/>
      <c r="H494" s="62"/>
      <c r="I494" s="62"/>
      <c r="J494" s="41"/>
      <c r="K494" s="62"/>
      <c r="L494" s="62"/>
      <c r="M494" s="62"/>
      <c r="O494" s="41"/>
      <c r="R494" s="62"/>
    </row>
    <row r="495" spans="6:18" ht="12.75" customHeight="1">
      <c r="F495" s="62"/>
      <c r="G495" s="62"/>
      <c r="H495" s="62"/>
      <c r="I495" s="62"/>
      <c r="J495" s="41"/>
      <c r="K495" s="62"/>
      <c r="L495" s="62"/>
      <c r="M495" s="62"/>
      <c r="O495" s="41"/>
      <c r="R495" s="62"/>
    </row>
    <row r="496" spans="6:18" ht="12.75" customHeight="1">
      <c r="F496" s="62"/>
      <c r="G496" s="62"/>
      <c r="H496" s="62"/>
      <c r="I496" s="62"/>
      <c r="J496" s="41"/>
      <c r="K496" s="62"/>
      <c r="L496" s="62"/>
      <c r="M496" s="62"/>
      <c r="O496" s="41"/>
      <c r="R496" s="62"/>
    </row>
    <row r="497" spans="6:18" ht="12.75" customHeight="1">
      <c r="F497" s="62"/>
      <c r="G497" s="62"/>
      <c r="H497" s="62"/>
      <c r="I497" s="62"/>
      <c r="J497" s="41"/>
      <c r="K497" s="62"/>
      <c r="L497" s="62"/>
      <c r="M497" s="62"/>
      <c r="O497" s="41"/>
      <c r="R497" s="62"/>
    </row>
    <row r="498" spans="6:18" ht="12.75" customHeight="1">
      <c r="F498" s="62"/>
      <c r="G498" s="62"/>
      <c r="H498" s="62"/>
      <c r="I498" s="62"/>
      <c r="J498" s="41"/>
      <c r="K498" s="62"/>
      <c r="L498" s="62"/>
      <c r="M498" s="62"/>
      <c r="O498" s="41"/>
      <c r="R498" s="62"/>
    </row>
    <row r="499" spans="6:18" ht="12.75" customHeight="1">
      <c r="F499" s="62"/>
      <c r="G499" s="62"/>
      <c r="H499" s="62"/>
      <c r="I499" s="62"/>
      <c r="J499" s="41"/>
      <c r="K499" s="62"/>
      <c r="L499" s="62"/>
      <c r="M499" s="62"/>
      <c r="O499" s="41"/>
      <c r="R499" s="62"/>
    </row>
    <row r="500" spans="6:18" ht="12.75" customHeight="1">
      <c r="F500" s="62"/>
      <c r="G500" s="62"/>
      <c r="H500" s="62"/>
      <c r="I500" s="62"/>
      <c r="J500" s="41"/>
      <c r="K500" s="62"/>
      <c r="L500" s="62"/>
      <c r="M500" s="62"/>
      <c r="O500" s="41"/>
      <c r="R500" s="62"/>
    </row>
    <row r="501" spans="6:18" ht="15" customHeight="1">
      <c r="F501" s="62"/>
      <c r="G501" s="62"/>
      <c r="H501" s="62"/>
      <c r="I501" s="62"/>
      <c r="J501" s="41"/>
      <c r="K501" s="62"/>
      <c r="L501" s="62"/>
      <c r="M501" s="62"/>
      <c r="O501" s="41"/>
      <c r="R501" s="62"/>
    </row>
  </sheetData>
  <autoFilter ref="R1:R324"/>
  <mergeCells count="4">
    <mergeCell ref="I101:I102"/>
    <mergeCell ref="B101:B102"/>
    <mergeCell ref="A101:A102"/>
    <mergeCell ref="J101:J102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2023-07-25T18:59:36Z</cp:lastPrinted>
  <dcterms:created xsi:type="dcterms:W3CDTF">2015-06-08T02:34:00Z</dcterms:created>
  <dcterms:modified xsi:type="dcterms:W3CDTF">2023-08-18T02:56:20Z</dcterms:modified>
</cp:coreProperties>
</file>