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 activeTab="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F&amp;O)'!$R$1:$R$369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6" l="1"/>
  <c r="L57" i="6"/>
  <c r="K148" i="6" l="1"/>
  <c r="M148" i="6" s="1"/>
  <c r="K151" i="6"/>
  <c r="M151" i="6" s="1"/>
  <c r="P29" i="6"/>
  <c r="L29" i="6"/>
  <c r="K29" i="6"/>
  <c r="K57" i="6"/>
  <c r="K58" i="6"/>
  <c r="M58" i="6" l="1"/>
  <c r="M29" i="6"/>
  <c r="M57" i="6"/>
  <c r="P32" i="6"/>
  <c r="P31" i="6"/>
  <c r="P30" i="6"/>
  <c r="L20" i="6"/>
  <c r="K20" i="6"/>
  <c r="M20" i="6" s="1"/>
  <c r="K150" i="6"/>
  <c r="M150" i="6" s="1"/>
  <c r="K147" i="6"/>
  <c r="M147" i="6" s="1"/>
  <c r="K143" i="6" l="1"/>
  <c r="M143" i="6" s="1"/>
  <c r="K145" i="6"/>
  <c r="M145" i="6" s="1"/>
  <c r="K144" i="6"/>
  <c r="M144" i="6" s="1"/>
  <c r="K146" i="6"/>
  <c r="M146" i="6" s="1"/>
  <c r="K142" i="6"/>
  <c r="M142" i="6" s="1"/>
  <c r="K140" i="6"/>
  <c r="M140" i="6" s="1"/>
  <c r="K139" i="6"/>
  <c r="M139" i="6" s="1"/>
  <c r="K138" i="6"/>
  <c r="M138" i="6" s="1"/>
  <c r="L59" i="6"/>
  <c r="K137" i="6" l="1"/>
  <c r="M137" i="6" s="1"/>
  <c r="L14" i="6"/>
  <c r="K14" i="6"/>
  <c r="K136" i="6"/>
  <c r="M136" i="6" s="1"/>
  <c r="K59" i="6"/>
  <c r="L28" i="6"/>
  <c r="K28" i="6"/>
  <c r="K134" i="6"/>
  <c r="M134" i="6" s="1"/>
  <c r="K133" i="6"/>
  <c r="M133" i="6" s="1"/>
  <c r="L83" i="6"/>
  <c r="K83" i="6"/>
  <c r="L82" i="6"/>
  <c r="K82" i="6"/>
  <c r="K135" i="6"/>
  <c r="M135" i="6" s="1"/>
  <c r="K126" i="6"/>
  <c r="M126" i="6" s="1"/>
  <c r="K131" i="6"/>
  <c r="M131" i="6" s="1"/>
  <c r="P26" i="6"/>
  <c r="P27" i="6"/>
  <c r="P28" i="6"/>
  <c r="K132" i="6"/>
  <c r="M132" i="6" s="1"/>
  <c r="M14" i="6" l="1"/>
  <c r="M82" i="6"/>
  <c r="M28" i="6"/>
  <c r="M59" i="6"/>
  <c r="M83" i="6"/>
  <c r="K129" i="6"/>
  <c r="M129" i="6" s="1"/>
  <c r="L54" i="6"/>
  <c r="K54" i="6"/>
  <c r="K130" i="6"/>
  <c r="M130" i="6" s="1"/>
  <c r="L18" i="6"/>
  <c r="K18" i="6"/>
  <c r="K124" i="6"/>
  <c r="M124" i="6" s="1"/>
  <c r="K127" i="6"/>
  <c r="M127" i="6" s="1"/>
  <c r="K128" i="6"/>
  <c r="M128" i="6" s="1"/>
  <c r="L19" i="6"/>
  <c r="K19" i="6"/>
  <c r="M19" i="6" l="1"/>
  <c r="M54" i="6"/>
  <c r="M18" i="6"/>
  <c r="L55" i="6"/>
  <c r="L53" i="6"/>
  <c r="K53" i="6"/>
  <c r="K121" i="6"/>
  <c r="M121" i="6" s="1"/>
  <c r="K125" i="6"/>
  <c r="M125" i="6" s="1"/>
  <c r="K356" i="6"/>
  <c r="L356" i="6" s="1"/>
  <c r="K55" i="6"/>
  <c r="M55" i="6" l="1"/>
  <c r="M53" i="6"/>
  <c r="L51" i="6"/>
  <c r="K51" i="6"/>
  <c r="K119" i="6"/>
  <c r="M119" i="6" s="1"/>
  <c r="L24" i="6"/>
  <c r="K24" i="6"/>
  <c r="L81" i="6"/>
  <c r="K81" i="6"/>
  <c r="K118" i="6"/>
  <c r="M118" i="6" s="1"/>
  <c r="K120" i="6"/>
  <c r="M120" i="6" s="1"/>
  <c r="K117" i="6"/>
  <c r="M117" i="6" s="1"/>
  <c r="K92" i="6"/>
  <c r="M92" i="6" s="1"/>
  <c r="K93" i="6"/>
  <c r="M93" i="6" s="1"/>
  <c r="M51" i="6" l="1"/>
  <c r="M24" i="6"/>
  <c r="M81" i="6"/>
  <c r="P25" i="6"/>
  <c r="P22" i="6"/>
  <c r="P23" i="6"/>
  <c r="K97" i="6"/>
  <c r="M97" i="6" s="1"/>
  <c r="K114" i="6"/>
  <c r="M114" i="6" s="1"/>
  <c r="K113" i="6"/>
  <c r="M113" i="6" s="1"/>
  <c r="K112" i="6"/>
  <c r="M112" i="6" s="1"/>
  <c r="K111" i="6"/>
  <c r="M111" i="6" s="1"/>
  <c r="K110" i="6"/>
  <c r="M110" i="6" s="1"/>
  <c r="K107" i="6"/>
  <c r="M107" i="6" s="1"/>
  <c r="K104" i="6"/>
  <c r="M104" i="6" s="1"/>
  <c r="L56" i="6"/>
  <c r="K56" i="6"/>
  <c r="K116" i="6"/>
  <c r="M116" i="6" s="1"/>
  <c r="L80" i="6"/>
  <c r="K80" i="6"/>
  <c r="L79" i="6"/>
  <c r="K79" i="6"/>
  <c r="K115" i="6"/>
  <c r="M115" i="6" s="1"/>
  <c r="L17" i="6"/>
  <c r="K17" i="6"/>
  <c r="M17" i="6" s="1"/>
  <c r="L10" i="6"/>
  <c r="K10" i="6"/>
  <c r="M79" i="6" l="1"/>
  <c r="M80" i="6"/>
  <c r="M56" i="6"/>
  <c r="M10" i="6"/>
  <c r="K106" i="6"/>
  <c r="M106" i="6" s="1"/>
  <c r="K105" i="6"/>
  <c r="M105" i="6" s="1"/>
  <c r="K109" i="6"/>
  <c r="M109" i="6" s="1"/>
  <c r="L52" i="6"/>
  <c r="K52" i="6"/>
  <c r="M52" i="6" l="1"/>
  <c r="P21" i="6"/>
  <c r="L78" i="6" l="1"/>
  <c r="K78" i="6"/>
  <c r="K108" i="6"/>
  <c r="M108" i="6" s="1"/>
  <c r="L16" i="6"/>
  <c r="K16" i="6"/>
  <c r="M16" i="6" l="1"/>
  <c r="M78" i="6"/>
  <c r="L76" i="6"/>
  <c r="K76" i="6"/>
  <c r="K75" i="6"/>
  <c r="L75" i="6"/>
  <c r="M76" i="6" l="1"/>
  <c r="M75" i="6"/>
  <c r="K77" i="6"/>
  <c r="L70" i="6"/>
  <c r="K70" i="6"/>
  <c r="K103" i="6"/>
  <c r="M103" i="6" s="1"/>
  <c r="K101" i="6"/>
  <c r="M101" i="6" s="1"/>
  <c r="K102" i="6"/>
  <c r="M102" i="6" s="1"/>
  <c r="L77" i="6"/>
  <c r="K100" i="6"/>
  <c r="M100" i="6" s="1"/>
  <c r="K99" i="6"/>
  <c r="M99" i="6" s="1"/>
  <c r="L12" i="6"/>
  <c r="K12" i="6"/>
  <c r="M77" i="6" l="1"/>
  <c r="M70" i="6"/>
  <c r="M12" i="6"/>
  <c r="K71" i="6"/>
  <c r="L71" i="6"/>
  <c r="K72" i="6"/>
  <c r="L72" i="6"/>
  <c r="K73" i="6"/>
  <c r="L73" i="6"/>
  <c r="K74" i="6"/>
  <c r="L74" i="6"/>
  <c r="M74" i="6" l="1"/>
  <c r="M73" i="6"/>
  <c r="M72" i="6"/>
  <c r="M71" i="6"/>
  <c r="K94" i="6"/>
  <c r="M94" i="6" s="1"/>
  <c r="K98" i="6" l="1"/>
  <c r="M98" i="6" s="1"/>
  <c r="K96" i="6"/>
  <c r="M96" i="6" s="1"/>
  <c r="L15" i="6"/>
  <c r="K15" i="6"/>
  <c r="K95" i="6"/>
  <c r="M95" i="6" s="1"/>
  <c r="M15" i="6" l="1"/>
  <c r="K353" i="6" l="1"/>
  <c r="L353" i="6" s="1"/>
  <c r="P13" i="6" l="1"/>
  <c r="P14" i="6"/>
  <c r="K357" i="6" l="1"/>
  <c r="L357" i="6" s="1"/>
  <c r="K352" i="6"/>
  <c r="L352" i="6" s="1"/>
  <c r="K351" i="6"/>
  <c r="L351" i="6" s="1"/>
  <c r="K349" i="6"/>
  <c r="L349" i="6" s="1"/>
  <c r="H347" i="6"/>
  <c r="K347" i="6" s="1"/>
  <c r="L347" i="6" s="1"/>
  <c r="K346" i="6"/>
  <c r="L346" i="6" s="1"/>
  <c r="K343" i="6"/>
  <c r="L343" i="6" s="1"/>
  <c r="K342" i="6"/>
  <c r="L342" i="6" s="1"/>
  <c r="K341" i="6"/>
  <c r="L341" i="6" s="1"/>
  <c r="K340" i="6"/>
  <c r="L340" i="6" s="1"/>
  <c r="K339" i="6"/>
  <c r="L339" i="6" s="1"/>
  <c r="K338" i="6"/>
  <c r="L338" i="6" s="1"/>
  <c r="K337" i="6"/>
  <c r="L337" i="6" s="1"/>
  <c r="K336" i="6"/>
  <c r="L336" i="6" s="1"/>
  <c r="K335" i="6"/>
  <c r="L335" i="6" s="1"/>
  <c r="K334" i="6"/>
  <c r="L334" i="6" s="1"/>
  <c r="K333" i="6"/>
  <c r="L333" i="6" s="1"/>
  <c r="K332" i="6"/>
  <c r="L332" i="6" s="1"/>
  <c r="K331" i="6"/>
  <c r="L331" i="6" s="1"/>
  <c r="K330" i="6"/>
  <c r="L330" i="6" s="1"/>
  <c r="K329" i="6"/>
  <c r="L329" i="6" s="1"/>
  <c r="K328" i="6"/>
  <c r="L328" i="6" s="1"/>
  <c r="K327" i="6"/>
  <c r="L327" i="6" s="1"/>
  <c r="K326" i="6"/>
  <c r="L326" i="6" s="1"/>
  <c r="K325" i="6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F315" i="6"/>
  <c r="K315" i="6" s="1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F309" i="6"/>
  <c r="K309" i="6" s="1"/>
  <c r="L309" i="6" s="1"/>
  <c r="F308" i="6"/>
  <c r="K308" i="6" s="1"/>
  <c r="L308" i="6" s="1"/>
  <c r="K307" i="6"/>
  <c r="L307" i="6" s="1"/>
  <c r="F306" i="6"/>
  <c r="K306" i="6" s="1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0" i="6"/>
  <c r="L290" i="6" s="1"/>
  <c r="K288" i="6"/>
  <c r="L288" i="6" s="1"/>
  <c r="K287" i="6"/>
  <c r="L287" i="6" s="1"/>
  <c r="F286" i="6"/>
  <c r="K286" i="6" s="1"/>
  <c r="L286" i="6" s="1"/>
  <c r="K285" i="6"/>
  <c r="L285" i="6" s="1"/>
  <c r="K282" i="6"/>
  <c r="L282" i="6" s="1"/>
  <c r="K281" i="6"/>
  <c r="L281" i="6" s="1"/>
  <c r="K280" i="6"/>
  <c r="L280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0" i="6"/>
  <c r="L260" i="6" s="1"/>
  <c r="K258" i="6"/>
  <c r="L258" i="6" s="1"/>
  <c r="K256" i="6"/>
  <c r="L256" i="6" s="1"/>
  <c r="K254" i="6"/>
  <c r="L254" i="6" s="1"/>
  <c r="K253" i="6"/>
  <c r="L253" i="6" s="1"/>
  <c r="K252" i="6"/>
  <c r="L252" i="6" s="1"/>
  <c r="K250" i="6"/>
  <c r="L250" i="6" s="1"/>
  <c r="K249" i="6"/>
  <c r="L249" i="6" s="1"/>
  <c r="K248" i="6"/>
  <c r="L248" i="6" s="1"/>
  <c r="K247" i="6"/>
  <c r="K246" i="6"/>
  <c r="L246" i="6" s="1"/>
  <c r="K245" i="6"/>
  <c r="L245" i="6" s="1"/>
  <c r="K243" i="6"/>
  <c r="L243" i="6" s="1"/>
  <c r="K242" i="6"/>
  <c r="L242" i="6" s="1"/>
  <c r="K241" i="6"/>
  <c r="L241" i="6" s="1"/>
  <c r="K240" i="6"/>
  <c r="L240" i="6" s="1"/>
  <c r="K239" i="6"/>
  <c r="L239" i="6" s="1"/>
  <c r="F238" i="6"/>
  <c r="K238" i="6" s="1"/>
  <c r="L238" i="6" s="1"/>
  <c r="H237" i="6"/>
  <c r="K237" i="6" s="1"/>
  <c r="L237" i="6" s="1"/>
  <c r="K234" i="6"/>
  <c r="L234" i="6" s="1"/>
  <c r="K233" i="6"/>
  <c r="L233" i="6" s="1"/>
  <c r="K232" i="6"/>
  <c r="L232" i="6" s="1"/>
  <c r="K231" i="6"/>
  <c r="L231" i="6" s="1"/>
  <c r="K230" i="6"/>
  <c r="L230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H203" i="6"/>
  <c r="K203" i="6" s="1"/>
  <c r="L203" i="6" s="1"/>
  <c r="F202" i="6"/>
  <c r="K202" i="6" s="1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P11" i="6"/>
  <c r="M7" i="6"/>
  <c r="D7" i="5"/>
  <c r="K6" i="4"/>
  <c r="K6" i="3"/>
  <c r="L6" i="2"/>
</calcChain>
</file>

<file path=xl/sharedStrings.xml><?xml version="1.0" encoding="utf-8"?>
<sst xmlns="http://schemas.openxmlformats.org/spreadsheetml/2006/main" count="3494" uniqueCount="1301">
  <si>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</si>
  <si>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</si>
  <si>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</si>
  <si>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</si>
  <si>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</si>
  <si>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</si>
  <si>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</si>
  <si>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</si>
  <si>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</si>
  <si>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</si>
  <si>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</si>
  <si>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</si>
  <si>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</si>
  <si>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</si>
  <si>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</si>
  <si>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</si>
  <si>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</si>
  <si>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</si>
  <si>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</si>
  <si>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</si>
  <si>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</si>
  <si>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</si>
  <si>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</si>
  <si>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</si>
  <si>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</si>
  <si>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</si>
  <si>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</si>
  <si>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</si>
  <si>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</si>
  <si>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</si>
  <si>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</si>
  <si>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</si>
  <si>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</si>
  <si>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</si>
  <si>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</si>
  <si>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</si>
  <si>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</si>
  <si>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</si>
  <si>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</si>
  <si>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</si>
  <si>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</si>
  <si>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</si>
  <si>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</si>
  <si>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</si>
  <si>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</si>
  <si>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</si>
  <si>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</si>
  <si>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</si>
  <si>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</si>
  <si>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</si>
  <si>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</si>
  <si>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</si>
  <si>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</si>
  <si>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</si>
  <si>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</si>
  <si>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</si>
  <si>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</si>
  <si>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</si>
  <si>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</si>
  <si>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</si>
  <si>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</si>
  <si>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</si>
  <si>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</si>
  <si>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</si>
  <si>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</si>
  <si>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</si>
  <si>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</si>
  <si>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</si>
  <si>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</si>
  <si>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</si>
  <si>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</si>
  <si>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</si>
  <si>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</si>
  <si>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</si>
  <si>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</si>
  <si>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</si>
  <si>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</si>
  <si>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</si>
  <si>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</si>
  <si>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</si>
  <si>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</si>
  <si>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</si>
  <si>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</si>
  <si>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</si>
  <si>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</si>
  <si>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</si>
  <si>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</si>
  <si>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</si>
  <si>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</si>
  <si>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</si>
  <si>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</si>
  <si>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</si>
  <si>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</si>
  <si>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</si>
  <si>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</si>
  <si>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</si>
  <si>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</si>
  <si>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</si>
  <si>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</si>
  <si>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</si>
  <si>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</si>
  <si>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</si>
  <si>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</si>
  <si>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</si>
  <si>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</si>
  <si>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</si>
  <si>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</si>
  <si>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</si>
  <si>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</si>
  <si>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</si>
  <si>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</si>
  <si>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</si>
  <si>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</si>
  <si>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</si>
  <si>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</si>
  <si>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</si>
  <si>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</si>
  <si>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</si>
  <si>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</si>
  <si>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</si>
  <si>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</si>
  <si>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</si>
  <si>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</si>
  <si>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</si>
  <si>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</si>
  <si>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</si>
  <si>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</si>
  <si>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</si>
  <si>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</si>
  <si>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</si>
  <si>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</si>
  <si>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</si>
  <si>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</si>
  <si>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</si>
  <si>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</si>
  <si>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</si>
  <si>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</si>
  <si>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</si>
  <si>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</si>
  <si>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</si>
  <si>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</si>
  <si>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</si>
  <si>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</si>
  <si>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</si>
  <si>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</si>
  <si>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</si>
  <si>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</si>
  <si>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</si>
  <si>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</si>
  <si>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</si>
  <si>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</si>
  <si>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</si>
  <si>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</si>
  <si>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</si>
  <si>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</si>
  <si>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</si>
  <si>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</si>
  <si>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</si>
  <si>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</si>
  <si>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</si>
  <si>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</si>
  <si>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</si>
  <si>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</si>
  <si>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</si>
  <si>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</si>
  <si>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</si>
  <si>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</si>
  <si>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</si>
  <si>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</si>
  <si>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</si>
  <si>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</si>
  <si>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</si>
  <si>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</si>
  <si>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</si>
  <si>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</si>
  <si>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</si>
  <si>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</si>
  <si>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</si>
  <si>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</si>
  <si>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</si>
  <si>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</si>
  <si>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</si>
  <si>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</si>
  <si>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</si>
  <si>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</si>
  <si>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</si>
  <si>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</si>
  <si>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</si>
  <si>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</si>
  <si>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</si>
  <si>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</si>
  <si>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</si>
  <si>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</si>
  <si>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</si>
  <si>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</si>
  <si>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</si>
  <si>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</si>
  <si>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</si>
  <si>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</si>
  <si>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</si>
  <si>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</si>
  <si>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</si>
  <si>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</si>
  <si>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</si>
  <si>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</si>
  <si>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</si>
  <si>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</si>
  <si>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</si>
  <si>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</si>
  <si>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</si>
  <si>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</si>
  <si>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</si>
  <si>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</si>
  <si>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</si>
  <si>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</si>
  <si>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</si>
  <si>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</si>
  <si>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</si>
  <si>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</si>
  <si>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</si>
  <si>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</si>
  <si>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</si>
  <si>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</si>
  <si>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</si>
  <si>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</si>
  <si>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</si>
  <si>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</si>
  <si>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</si>
  <si>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</si>
  <si>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</si>
  <si>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</si>
  <si>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</si>
  <si>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</si>
  <si>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</si>
  <si>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</si>
  <si>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</si>
  <si>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</si>
  <si>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</si>
  <si>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</si>
  <si>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</si>
  <si>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</si>
  <si>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</si>
  <si>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</si>
  <si>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</si>
  <si>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</si>
  <si>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</si>
  <si>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</si>
  <si>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</si>
  <si>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</si>
  <si>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</si>
  <si>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</si>
  <si>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</si>
  <si>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</si>
  <si>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</si>
  <si>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</si>
  <si>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</si>
  <si>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</si>
  <si>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</si>
  <si>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</si>
  <si>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</si>
  <si>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</si>
  <si>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</si>
  <si>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</si>
  <si>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</si>
  <si>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</si>
  <si>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</si>
  <si>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</si>
  <si>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</si>
  <si>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</si>
  <si>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</si>
  <si>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</si>
  <si>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</si>
  <si>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</si>
  <si>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</si>
  <si>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</si>
  <si>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</si>
  <si>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</si>
  <si>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</si>
  <si>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</si>
  <si>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</si>
  <si>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</si>
  <si>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</si>
  <si>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</si>
  <si>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</si>
  <si>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</si>
  <si>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</si>
  <si>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</si>
  <si>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</si>
  <si>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</si>
  <si>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</si>
  <si>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</si>
  <si>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</si>
  <si>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</si>
  <si>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</si>
  <si>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</si>
  <si>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</si>
  <si>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</si>
  <si>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</si>
  <si>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</si>
  <si>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</si>
  <si>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</si>
  <si>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</si>
  <si>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</si>
  <si>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</si>
  <si>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</si>
  <si>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</si>
  <si>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</si>
  <si>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</si>
  <si>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</si>
  <si>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</si>
  <si>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</si>
  <si>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</si>
  <si>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</si>
  <si>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</si>
  <si>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</si>
  <si>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</si>
  <si>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</si>
  <si>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</si>
  <si>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</si>
  <si>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</si>
  <si>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</si>
  <si>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</si>
  <si>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</si>
  <si>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</si>
  <si>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</si>
  <si>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</si>
  <si>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</si>
  <si>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</si>
  <si>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</si>
  <si>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</si>
  <si>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</si>
  <si>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</si>
  <si>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</si>
  <si>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</si>
  <si>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</si>
  <si>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</si>
  <si>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</si>
  <si>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</si>
  <si>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</si>
  <si>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</si>
  <si>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</si>
  <si>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</si>
  <si>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</si>
  <si>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</si>
  <si>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</si>
  <si>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</si>
  <si>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</si>
  <si>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</si>
  <si>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</si>
  <si>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</si>
  <si>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</si>
  <si>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</si>
  <si>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</si>
  <si>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</si>
  <si>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</si>
  <si>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</si>
  <si>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</si>
  <si>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</si>
  <si>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</si>
  <si>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</si>
  <si>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</si>
  <si>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</si>
  <si>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</si>
  <si>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</si>
  <si>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</si>
  <si>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</si>
  <si>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</si>
  <si>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</si>
  <si>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</si>
  <si>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</si>
  <si>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</si>
  <si>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</si>
  <si>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</si>
  <si>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</si>
  <si>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</si>
  <si>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</si>
  <si>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</si>
  <si>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</si>
  <si>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</si>
  <si>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</si>
  <si>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</si>
  <si>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</si>
  <si>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</si>
  <si>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</si>
  <si>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</si>
  <si>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</si>
  <si>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</si>
  <si>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</si>
  <si>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</si>
  <si>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</si>
  <si>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</si>
  <si>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</si>
  <si>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</si>
  <si>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</si>
  <si>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</si>
  <si>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</si>
  <si>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</si>
  <si>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</si>
  <si>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</si>
  <si>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</si>
  <si>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</si>
  <si>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</si>
  <si>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</si>
  <si>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</si>
  <si>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</si>
  <si>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</si>
  <si>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</si>
  <si>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</si>
  <si>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</si>
  <si>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</si>
  <si>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</si>
  <si>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</si>
  <si>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</si>
  <si>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</si>
  <si>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</si>
  <si>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</si>
  <si>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</si>
  <si>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</si>
  <si>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</si>
  <si>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</si>
  <si>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</si>
  <si>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</si>
  <si>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</si>
  <si>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</si>
  <si>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</si>
  <si>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</si>
  <si>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</si>
  <si>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</si>
  <si>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</si>
  <si>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</si>
  <si>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</si>
  <si>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</si>
  <si>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</si>
  <si>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</si>
  <si>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</si>
  <si>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</si>
  <si>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</si>
  <si>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</si>
  <si>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</si>
  <si>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</si>
  <si>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</si>
  <si>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</si>
  <si>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</si>
  <si>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</si>
  <si>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</si>
  <si>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</si>
  <si>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</si>
  <si>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</si>
  <si>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</si>
  <si>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</si>
  <si>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</si>
  <si>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</si>
  <si>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</si>
  <si>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</si>
  <si>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</si>
  <si>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</si>
  <si>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</si>
  <si>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</si>
  <si>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</si>
  <si>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</si>
  <si>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</si>
  <si>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</si>
  <si>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</si>
  <si>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</si>
  <si>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</si>
  <si>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</si>
  <si>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</si>
  <si>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</si>
  <si>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</si>
  <si>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</si>
  <si>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</si>
  <si>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</si>
  <si>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</si>
  <si>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</si>
  <si>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</si>
  <si>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</si>
  <si>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</si>
  <si>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</si>
  <si>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</si>
  <si>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</si>
  <si>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</si>
  <si>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</si>
  <si>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</si>
  <si>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</si>
  <si>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</si>
  <si>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</si>
  <si>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</si>
  <si>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</si>
  <si>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</si>
  <si>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</si>
  <si>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</si>
  <si>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</si>
  <si>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</si>
  <si>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</si>
  <si>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</si>
  <si>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</si>
  <si>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</si>
  <si>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</si>
  <si>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</si>
  <si>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</si>
  <si>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</si>
  <si>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</si>
  <si>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</si>
  <si>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</si>
  <si>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</si>
  <si>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</si>
  <si>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</si>
  <si>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</si>
  <si>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</si>
  <si>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</si>
  <si>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</si>
  <si>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</si>
  <si>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</si>
  <si>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</si>
  <si>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</si>
  <si>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</si>
  <si>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</si>
  <si>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</si>
  <si>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</si>
  <si>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</si>
  <si>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</si>
  <si>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</si>
  <si>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</si>
  <si>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</si>
  <si>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</si>
  <si>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</si>
  <si>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</si>
  <si>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</si>
  <si>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</si>
  <si>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</si>
  <si>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</si>
  <si>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</si>
  <si>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</si>
  <si>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</si>
  <si>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</si>
  <si>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</si>
  <si>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</si>
  <si>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</si>
  <si>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</si>
  <si>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</si>
  <si>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</si>
  <si>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</si>
  <si>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</si>
  <si>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</si>
  <si>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</si>
  <si>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</si>
  <si>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</si>
  <si>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</si>
  <si>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</si>
  <si>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</si>
  <si>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</si>
  <si>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</si>
  <si>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</si>
  <si>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</si>
  <si>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</si>
  <si>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</si>
  <si>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</si>
  <si>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</si>
  <si>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</si>
  <si>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</si>
  <si>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</si>
  <si>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</si>
  <si>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</si>
  <si>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</si>
  <si>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</si>
  <si>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</si>
  <si>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</si>
  <si>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</si>
  <si>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</si>
  <si>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</si>
  <si>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</si>
  <si>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</si>
  <si>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</si>
  <si>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</si>
  <si>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</si>
  <si>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</si>
  <si>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</si>
  <si>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</si>
  <si>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</si>
  <si>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</si>
  <si>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</si>
  <si>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</si>
  <si>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</si>
  <si>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</si>
  <si>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</si>
  <si>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</si>
  <si>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</si>
  <si>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</si>
  <si>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</si>
  <si>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</si>
  <si>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</si>
  <si>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</si>
  <si>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</si>
  <si>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</si>
  <si>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</si>
  <si>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600-630</t>
  </si>
  <si>
    <t>Open</t>
  </si>
  <si>
    <t>H</t>
  </si>
  <si>
    <t>Successful</t>
  </si>
  <si>
    <t>1435-1495</t>
  </si>
  <si>
    <t>1600-1650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</si>
  <si>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</si>
  <si>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</si>
  <si>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</si>
  <si>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</si>
  <si>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</si>
  <si>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</si>
  <si>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</si>
  <si>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</si>
  <si>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</si>
  <si>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</si>
  <si>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</si>
  <si>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</si>
  <si>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</si>
  <si>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</si>
  <si>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</si>
  <si>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</si>
  <si>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</si>
  <si>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</si>
  <si>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>Sell</t>
  </si>
  <si>
    <t xml:space="preserve">Master Trade Medium Risk </t>
  </si>
  <si>
    <t xml:space="preserve">Profit/ Loss per lot </t>
  </si>
  <si>
    <t>Neutral</t>
  </si>
  <si>
    <t>Profit of Rs.21/-</t>
  </si>
  <si>
    <t>Profit of Rs.6/-</t>
  </si>
  <si>
    <t>Profit of Rs.47.5/-</t>
  </si>
  <si>
    <t>Profit of Rs.50/-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</si>
  <si>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</si>
  <si>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</si>
  <si>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</si>
  <si>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</si>
  <si>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</si>
  <si>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</si>
  <si>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</si>
  <si>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</si>
  <si>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</si>
  <si>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</si>
  <si>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</si>
  <si>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</si>
  <si>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</si>
  <si>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</si>
  <si>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</si>
  <si>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</si>
  <si>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</si>
  <si>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</si>
  <si>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</si>
  <si>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</si>
  <si>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</si>
  <si>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</si>
  <si>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</si>
  <si>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</si>
  <si>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</si>
  <si>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</si>
  <si>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</si>
  <si>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</si>
  <si>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</si>
  <si>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</si>
  <si>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</si>
  <si>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</si>
  <si>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</si>
  <si>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</si>
  <si>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</si>
  <si>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</si>
  <si>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</si>
  <si>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</si>
  <si>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</si>
  <si>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</si>
  <si>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</si>
  <si>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</si>
  <si>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</si>
  <si>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</si>
  <si>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</si>
  <si>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</si>
  <si>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</si>
  <si>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</si>
  <si>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</si>
  <si>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</si>
  <si>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</si>
  <si>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</si>
  <si>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</si>
  <si>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</si>
  <si>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</si>
  <si>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</si>
  <si>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</si>
  <si>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</si>
  <si>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</si>
  <si>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</si>
  <si>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</si>
  <si>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</si>
  <si>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</si>
  <si>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</si>
  <si>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</si>
  <si>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</si>
  <si>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</si>
  <si>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</si>
  <si>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</si>
  <si>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</si>
  <si>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</si>
  <si>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</si>
  <si>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</si>
  <si>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</si>
  <si>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</si>
  <si>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</si>
  <si>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</si>
  <si>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</si>
  <si>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</si>
  <si>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</si>
  <si>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</si>
  <si>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</si>
  <si>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</si>
  <si>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</si>
  <si>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</si>
  <si>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</si>
  <si>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</si>
  <si>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</si>
  <si>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</si>
  <si>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</si>
  <si>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</si>
  <si>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</si>
  <si>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</si>
  <si>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</si>
  <si>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</si>
  <si>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</si>
  <si>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</si>
  <si>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</si>
  <si>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</si>
  <si>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</si>
  <si>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</si>
  <si>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</si>
  <si>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</si>
  <si>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</si>
  <si>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</si>
  <si>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</si>
  <si>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</si>
  <si>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</si>
  <si>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</si>
  <si>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</si>
  <si>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</si>
  <si>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</si>
  <si>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</si>
  <si>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</si>
  <si>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</si>
  <si>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</si>
  <si>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</si>
  <si>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</si>
  <si>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</si>
  <si>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</si>
  <si>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</si>
  <si>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</si>
  <si>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</si>
  <si>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</si>
  <si>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</si>
  <si>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</si>
  <si>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</si>
  <si>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</si>
  <si>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</si>
  <si>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</si>
  <si>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</si>
  <si>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</si>
  <si>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</si>
  <si>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</si>
  <si>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</si>
  <si>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</si>
  <si>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</si>
  <si>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</si>
  <si>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</si>
  <si>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</si>
  <si>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</si>
  <si>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</si>
  <si>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</si>
  <si>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</si>
  <si>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</si>
  <si>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</si>
  <si>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</si>
  <si>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</si>
  <si>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</si>
  <si>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</si>
  <si>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</si>
  <si>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</si>
  <si>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</si>
  <si>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</si>
  <si>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</si>
  <si>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</si>
  <si>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</si>
  <si>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</si>
  <si>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</si>
  <si>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</si>
  <si>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</si>
  <si>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</si>
  <si>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</si>
  <si>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</si>
  <si>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</si>
  <si>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</si>
  <si>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</si>
  <si>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</si>
  <si>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</si>
  <si>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</si>
  <si>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</si>
  <si>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</si>
  <si>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</si>
  <si>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</si>
  <si>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</si>
  <si>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</si>
  <si>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</si>
  <si>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</si>
  <si>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</si>
  <si>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</si>
  <si>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</si>
  <si>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</si>
  <si>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</si>
  <si>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</si>
  <si>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</si>
  <si>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</si>
  <si>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</si>
  <si>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</si>
  <si>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</si>
  <si>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</si>
  <si>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</si>
  <si>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</si>
  <si>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</si>
  <si>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</si>
  <si>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</si>
  <si>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</si>
  <si>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</si>
  <si>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</si>
  <si>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</si>
  <si>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</si>
  <si>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</si>
  <si>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</si>
  <si>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</si>
  <si>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</si>
  <si>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</si>
  <si>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</si>
  <si>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</si>
  <si>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</si>
  <si>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</si>
  <si>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</si>
  <si>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</si>
  <si>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</si>
  <si>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</si>
  <si>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</si>
  <si>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</si>
  <si>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</si>
  <si>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</si>
  <si>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</si>
  <si>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</si>
  <si>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</si>
  <si>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</si>
  <si>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</si>
  <si>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</si>
  <si>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</si>
  <si>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</si>
  <si>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</si>
  <si>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</si>
  <si>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</si>
  <si>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</si>
  <si>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</si>
  <si>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</si>
  <si>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</si>
  <si>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</si>
  <si>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</si>
  <si>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</si>
  <si>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</si>
  <si>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</si>
  <si>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</si>
  <si>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6650-6950</t>
  </si>
  <si>
    <t>7400-7600</t>
  </si>
  <si>
    <t>1150-1200</t>
  </si>
  <si>
    <t>280-350</t>
  </si>
  <si>
    <t>580-620</t>
  </si>
  <si>
    <t>110-115</t>
  </si>
  <si>
    <t>KPIL</t>
  </si>
  <si>
    <t>3400-3600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</si>
  <si>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</si>
  <si>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</si>
  <si>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</si>
  <si>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</si>
  <si>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</si>
  <si>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</si>
  <si>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</si>
  <si>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</si>
  <si>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</si>
  <si>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</si>
  <si>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</si>
  <si>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</si>
  <si>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</si>
  <si>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</si>
  <si>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</si>
  <si>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</si>
  <si>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</si>
  <si>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</si>
  <si>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</si>
  <si>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</si>
  <si>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700-720</t>
  </si>
  <si>
    <t>COLPAL JULY FUT</t>
  </si>
  <si>
    <t>1740-1760</t>
  </si>
  <si>
    <t>HINDUNILVR JULY FUT</t>
  </si>
  <si>
    <t>2730-2760</t>
  </si>
  <si>
    <t>SBIN JULY FUT</t>
  </si>
  <si>
    <t>580-585</t>
  </si>
  <si>
    <t>NIFTY 19500 CE 27-JUL</t>
  </si>
  <si>
    <t>FINNIFTY 20000 PE 04-JUL</t>
  </si>
  <si>
    <t>20-05</t>
  </si>
  <si>
    <t>120-130</t>
  </si>
  <si>
    <t>110-130</t>
  </si>
  <si>
    <t>TVSMOTOR 1360 CE JUL</t>
  </si>
  <si>
    <t>TVSMOTOR 1380 CE JUL</t>
  </si>
  <si>
    <t>69</t>
  </si>
  <si>
    <t>84.5</t>
  </si>
  <si>
    <t>Loss of Rs. 30.5/-</t>
  </si>
  <si>
    <t>Loss of Rs. 39/-</t>
  </si>
  <si>
    <t>572.5</t>
  </si>
  <si>
    <t>COALINDIA JULY FUT</t>
  </si>
  <si>
    <t>235-238</t>
  </si>
  <si>
    <t>NIFTY JULY FUT</t>
  </si>
  <si>
    <t>19200-19100</t>
  </si>
  <si>
    <t>BANKNIFTY 45000 PE 06-JUL</t>
  </si>
  <si>
    <t>Profit of Rs.2.5/-</t>
  </si>
  <si>
    <t>170</t>
  </si>
  <si>
    <t>1300-1350</t>
  </si>
  <si>
    <t>TCS JULY FUT</t>
  </si>
  <si>
    <t>NIFTY 19300 PE 06-JUL</t>
  </si>
  <si>
    <t>385-395</t>
  </si>
  <si>
    <t>UPL JULY FUT</t>
  </si>
  <si>
    <t>695-705</t>
  </si>
  <si>
    <t>1070-1100</t>
  </si>
  <si>
    <t>Profit of Rs.35/-</t>
  </si>
  <si>
    <t>SYNGENE JULY FUT</t>
  </si>
  <si>
    <t>780-790</t>
  </si>
  <si>
    <t>160</t>
  </si>
  <si>
    <t>% Change in OI</t>
  </si>
  <si>
    <t>Profit of Rs.5/-</t>
  </si>
  <si>
    <t>70</t>
  </si>
  <si>
    <t>Loss of Rs. 30/-</t>
  </si>
  <si>
    <t>FINNIFTY 20400 CE 04-JUL</t>
  </si>
  <si>
    <t>70-80</t>
  </si>
  <si>
    <t>120</t>
  </si>
  <si>
    <t>140-145</t>
  </si>
  <si>
    <t>30</t>
  </si>
  <si>
    <t>200-280</t>
  </si>
  <si>
    <t>300-320</t>
  </si>
  <si>
    <t>FINNIFTY 20500 PE 04-JUL</t>
  </si>
  <si>
    <t>80-100</t>
  </si>
  <si>
    <t>36</t>
  </si>
  <si>
    <t>Profit of Rs.15/-</t>
  </si>
  <si>
    <t>102.50</t>
  </si>
  <si>
    <t>Profit of Rs.20/-</t>
  </si>
  <si>
    <t>27</t>
  </si>
  <si>
    <t>Profit of Rs.26.5/-</t>
  </si>
  <si>
    <t>Loss of Rs.12.5/-</t>
  </si>
  <si>
    <t>Profit of Rs.19.5/-</t>
  </si>
  <si>
    <t>Profit of Rs.300/-</t>
  </si>
  <si>
    <t>Retail Research Technical Calls &amp; Fundamental Performance Report for the month of July-2023</t>
  </si>
  <si>
    <t>Profit of Rs.53.5/-</t>
  </si>
  <si>
    <t>Loss of Rs.9.5/-</t>
  </si>
  <si>
    <t>NIFTY 19350 PE 06-JUL</t>
  </si>
  <si>
    <t>100-120</t>
  </si>
  <si>
    <t>1580-1640</t>
  </si>
  <si>
    <t>BANKNIFTY 45200 PE 13-JUL</t>
  </si>
  <si>
    <t>500-600</t>
  </si>
  <si>
    <t>Profit of Rs.32/-</t>
  </si>
  <si>
    <t>COFORGE JULY FUT</t>
  </si>
  <si>
    <t>4800-4860</t>
  </si>
  <si>
    <t>Profit of Rs.5.5/-</t>
  </si>
  <si>
    <t>54.5</t>
  </si>
  <si>
    <t>Loss of Rs. 39.5/-</t>
  </si>
  <si>
    <t>1600-1700</t>
  </si>
  <si>
    <t>2300-2400</t>
  </si>
  <si>
    <t>NIFTY 19400 PE 06-JUL</t>
  </si>
  <si>
    <t>40-50</t>
  </si>
  <si>
    <t>FINNIFTY 20200 PE 11-JUL</t>
  </si>
  <si>
    <t>150-200</t>
  </si>
  <si>
    <t>LT 2540 CE 27-JUL</t>
  </si>
  <si>
    <t>60-70</t>
  </si>
  <si>
    <t>GRASIM 1800 CE 27-JUL</t>
  </si>
  <si>
    <t>45-55</t>
  </si>
  <si>
    <t>82.5</t>
  </si>
  <si>
    <t>Profit of Rs.4/-</t>
  </si>
  <si>
    <t>16</t>
  </si>
  <si>
    <t>Loss of Rs. 16/-</t>
  </si>
  <si>
    <t>33</t>
  </si>
  <si>
    <t>Profit of Rs.8/-</t>
  </si>
  <si>
    <t>55-65</t>
  </si>
  <si>
    <t>360</t>
  </si>
  <si>
    <t>100</t>
  </si>
  <si>
    <t>Profit of Rs. 110/-</t>
  </si>
  <si>
    <t>FINNIFTY 20200 CE 11-JUL</t>
  </si>
  <si>
    <t xml:space="preserve">SRF 2300 CE 27-JUL </t>
  </si>
  <si>
    <t>70-90</t>
  </si>
  <si>
    <t>HCLTECH 1180 CE JULY</t>
  </si>
  <si>
    <t>30-35</t>
  </si>
  <si>
    <t>4800-4850</t>
  </si>
  <si>
    <t>2780-2810</t>
  </si>
  <si>
    <t>5300-5400</t>
  </si>
  <si>
    <t>Profit of Rs.31/-</t>
  </si>
  <si>
    <t>Loss of Rs.250/-</t>
  </si>
  <si>
    <t>78</t>
  </si>
  <si>
    <t>24</t>
  </si>
  <si>
    <t>51</t>
  </si>
  <si>
    <t>28.5</t>
  </si>
  <si>
    <t>Loss of Rs. 11/-</t>
  </si>
  <si>
    <t>Loss of Rs. 13.5/-</t>
  </si>
  <si>
    <t>PIDILITIND 2640 CE 27-JUL</t>
  </si>
  <si>
    <t>Loss of Rs. 7/-</t>
  </si>
  <si>
    <t>39</t>
  </si>
  <si>
    <t xml:space="preserve">Buy </t>
  </si>
  <si>
    <t>330-335</t>
  </si>
  <si>
    <t>85-86</t>
  </si>
  <si>
    <t>TCS 3300 CE 27-JUL</t>
  </si>
  <si>
    <t>58</t>
  </si>
  <si>
    <t>90-110</t>
  </si>
  <si>
    <t>Profit of Rs.12/-</t>
  </si>
  <si>
    <t>210-215</t>
  </si>
  <si>
    <t>JSWSTEEL JULY FUT</t>
  </si>
  <si>
    <t>820-825</t>
  </si>
  <si>
    <t>Loss of Rs.42.5/-</t>
  </si>
  <si>
    <t>Profit of Rs.4.5/-</t>
  </si>
  <si>
    <t>2100-2200</t>
  </si>
  <si>
    <t>2400-2500</t>
  </si>
  <si>
    <t>FINNIFTY 20100 CE 11-JUL</t>
  </si>
  <si>
    <t>17.50</t>
  </si>
  <si>
    <t>46.5</t>
  </si>
  <si>
    <t>Profit of Rs.22/-</t>
  </si>
  <si>
    <t>FINNIFTY 20150 PE 11-JUL</t>
  </si>
  <si>
    <t>FEDERALBNK 140 CE JULY</t>
  </si>
  <si>
    <t>BHARTIARTL 890 CE JULY</t>
  </si>
  <si>
    <t>22-26</t>
  </si>
  <si>
    <t>04-05</t>
  </si>
  <si>
    <t>13.5</t>
  </si>
  <si>
    <t>Profit of Rs.29.5/-</t>
  </si>
  <si>
    <t>Loss of Rs.10/-</t>
  </si>
  <si>
    <t>2.15</t>
  </si>
  <si>
    <t>Profit of Rs.0.5/-</t>
  </si>
  <si>
    <t>Profit of Rs.2/-</t>
  </si>
  <si>
    <t>Profit of Rs.10/-</t>
  </si>
  <si>
    <t>Loss of Rs.80/-</t>
  </si>
  <si>
    <t>Loss of Rs.125/-</t>
  </si>
  <si>
    <t>Profit of Rs.28/-</t>
  </si>
  <si>
    <t>LTIM&lt;&gt;</t>
  </si>
  <si>
    <t>LTIM 5000 CE JULY</t>
  </si>
  <si>
    <t>160-180</t>
  </si>
  <si>
    <t>1800-1900</t>
  </si>
  <si>
    <t>PVRINOX 1480 CE JUL</t>
  </si>
  <si>
    <t>26-28</t>
  </si>
  <si>
    <t>PVRINOX 1520 CE JUL</t>
  </si>
  <si>
    <t>16-18</t>
  </si>
  <si>
    <t>FINNIFTY 20100 CE 18-JUL</t>
  </si>
  <si>
    <t>150-180</t>
  </si>
  <si>
    <t>Profit of Rs.2.1/-</t>
  </si>
  <si>
    <t>SRF 2240 CE JULY</t>
  </si>
  <si>
    <t>50-60</t>
  </si>
  <si>
    <t>345-355</t>
  </si>
  <si>
    <t>34</t>
  </si>
  <si>
    <t>DRREDDY 5250 CE JULY</t>
  </si>
  <si>
    <t>140-160</t>
  </si>
  <si>
    <t>126</t>
  </si>
  <si>
    <t>Profit of Rs.16.5/-</t>
  </si>
  <si>
    <t>BRITANNIA 5100 CE JULY</t>
  </si>
  <si>
    <t>Loss of Rs.160/-</t>
  </si>
  <si>
    <t>250-260</t>
  </si>
  <si>
    <t>1445-1485</t>
  </si>
  <si>
    <t>1355-1425</t>
  </si>
  <si>
    <t>1595-1655</t>
  </si>
  <si>
    <t>Loss of Rs.52.5/-</t>
  </si>
  <si>
    <t>86</t>
  </si>
  <si>
    <t>2.20</t>
  </si>
  <si>
    <t>Loss of Rs.1.2/-</t>
  </si>
  <si>
    <t>2300-2325</t>
  </si>
  <si>
    <t>65-75</t>
  </si>
  <si>
    <t>BANKNIFTY 44900 PE 13-JUL</t>
  </si>
  <si>
    <t>Profit of Rs.49.5/-</t>
  </si>
  <si>
    <t>77.5</t>
  </si>
  <si>
    <t>105.5-109.5</t>
  </si>
  <si>
    <t>118-122</t>
  </si>
  <si>
    <t>47.5</t>
  </si>
  <si>
    <t>Loss of Rs.13.5/-</t>
  </si>
  <si>
    <t>140-170</t>
  </si>
  <si>
    <t>320-340</t>
  </si>
  <si>
    <t>TECHM 1190 CE JULY</t>
  </si>
  <si>
    <t>40-44</t>
  </si>
  <si>
    <t>31</t>
  </si>
  <si>
    <t>Loss of Rs.7/-</t>
  </si>
  <si>
    <t>MINDACORP</t>
  </si>
  <si>
    <t>MANKIND</t>
  </si>
  <si>
    <t>MISTERKAPOORKESHRI</t>
  </si>
  <si>
    <t>JANUSCORP</t>
  </si>
  <si>
    <t>YUGA STOCKS AND COMMODITIES PRIVATE LIMITED  .</t>
  </si>
  <si>
    <t>88</t>
  </si>
  <si>
    <t>92</t>
  </si>
  <si>
    <t>Loss of Rs.43/-</t>
  </si>
  <si>
    <t>SRF 2220 CE JUL</t>
  </si>
  <si>
    <t>SRF 2260 CE JUL</t>
  </si>
  <si>
    <t>650-655</t>
  </si>
  <si>
    <t>325-330</t>
  </si>
  <si>
    <t>FINNIFTY 20000 CE 18-JUL</t>
  </si>
  <si>
    <t>140-147</t>
  </si>
  <si>
    <t>NTPC JULY FUT</t>
  </si>
  <si>
    <t>192-194</t>
  </si>
  <si>
    <t>92.5</t>
  </si>
  <si>
    <t>VEL</t>
  </si>
  <si>
    <t>VEENA RAJESH SHAH</t>
  </si>
  <si>
    <t>634</t>
  </si>
  <si>
    <t>LT 2480 CE 27-JUL</t>
  </si>
  <si>
    <t>100-130</t>
  </si>
  <si>
    <t>44</t>
  </si>
  <si>
    <t>Profit of Rs.3/-</t>
  </si>
  <si>
    <t>Profit of Rs.8.5/-</t>
  </si>
  <si>
    <t>Profit of Rs.9.5/-</t>
  </si>
  <si>
    <t>Profit of Rs.62.5/-</t>
  </si>
  <si>
    <t>50</t>
  </si>
  <si>
    <t>Profit of Rs.18/-</t>
  </si>
  <si>
    <t>HINDUNILVR 2700 CE 27-JUL</t>
  </si>
  <si>
    <t>MARUTI 9800 CE 27-JUL</t>
  </si>
  <si>
    <t>93-97</t>
  </si>
  <si>
    <t>MALTI SALVI</t>
  </si>
  <si>
    <t>HRTI PRIVATE LIMITED</t>
  </si>
  <si>
    <t>QE SECURITIES</t>
  </si>
  <si>
    <t>TFCILTD</t>
  </si>
  <si>
    <t>Tourism Finance Corp</t>
  </si>
  <si>
    <t>SAHASTRAA ADVISORS PRIVATE LIMITED</t>
  </si>
  <si>
    <t>E2E</t>
  </si>
  <si>
    <t>E2E Networks Limited</t>
  </si>
  <si>
    <t>Profit of Rs.17.5/-</t>
  </si>
  <si>
    <t>GLS</t>
  </si>
  <si>
    <t>670-700</t>
  </si>
  <si>
    <t>NIFTY 19700 PE 20-JUL</t>
  </si>
  <si>
    <t>3970-3990</t>
  </si>
  <si>
    <t>FINNIFTY 20350 CE 18-JUL</t>
  </si>
  <si>
    <t>52</t>
  </si>
  <si>
    <t>Profit of Rs.23/-</t>
  </si>
  <si>
    <t>BANKNIFTY 45500 CE 27-JUL</t>
  </si>
  <si>
    <t>BANKNIFTY 45700 CE 20-JUL</t>
  </si>
  <si>
    <t>29</t>
  </si>
  <si>
    <t>564-594</t>
  </si>
  <si>
    <t>640-660</t>
  </si>
  <si>
    <t>400</t>
  </si>
  <si>
    <t>145</t>
  </si>
  <si>
    <t>175-181</t>
  </si>
  <si>
    <t>195-205</t>
  </si>
  <si>
    <t>RS SECURITIES</t>
  </si>
  <si>
    <t>BIZOTIC</t>
  </si>
  <si>
    <t>TOPGAIN FINANCE PRIVATE LIMITED</t>
  </si>
  <si>
    <t>MANSI SHARE &amp; STOCK ADVISORS PRIVATE LIMITED</t>
  </si>
  <si>
    <t>COSMICCRF</t>
  </si>
  <si>
    <t>JNSP TRADING LLP</t>
  </si>
  <si>
    <t>ANMOL</t>
  </si>
  <si>
    <t>Anmol India Limited</t>
  </si>
  <si>
    <t>CRONY VYAPAR PVT LTD</t>
  </si>
  <si>
    <t>SKSE SECURITIES LTD</t>
  </si>
  <si>
    <t>AJAY  SALVI</t>
  </si>
  <si>
    <t>RPOWER</t>
  </si>
  <si>
    <t>Reliance Power Limited</t>
  </si>
  <si>
    <t>QFIL</t>
  </si>
  <si>
    <t>Quality Foils (India) Ltd</t>
  </si>
  <si>
    <t>NIKHIL GAMBHIR</t>
  </si>
  <si>
    <t>526-546</t>
  </si>
  <si>
    <t>600-620</t>
  </si>
  <si>
    <t>COFORGE 5000 CE 27-JUL</t>
  </si>
  <si>
    <t>Profit of Rs.10.5/-</t>
  </si>
  <si>
    <t>BRITANNIA 5150 CE 27-JUL</t>
  </si>
  <si>
    <t>50-52</t>
  </si>
  <si>
    <t>NIFTY 19800 CE 20-JUL</t>
  </si>
  <si>
    <t>42</t>
  </si>
  <si>
    <t>Profit of Rs.11/-</t>
  </si>
  <si>
    <t>Profit of Rs.7/-</t>
  </si>
  <si>
    <t>ELNET</t>
  </si>
  <si>
    <t>MUKUL AVANISH VARMA</t>
  </si>
  <si>
    <t>KAKA</t>
  </si>
  <si>
    <t>MIHIKA</t>
  </si>
  <si>
    <t>NATURAL</t>
  </si>
  <si>
    <t>PRERINFRA</t>
  </si>
  <si>
    <t>GODHA</t>
  </si>
  <si>
    <t>Godha Cabcon Insulat Ltd</t>
  </si>
  <si>
    <t>ANKITA VISHAL SHAH</t>
  </si>
  <si>
    <t>NEWGEN</t>
  </si>
  <si>
    <t>Newgen Software Tech Ltd</t>
  </si>
  <si>
    <t>RELINFRA</t>
  </si>
  <si>
    <t>Reliance Infrastructu Ltd</t>
  </si>
  <si>
    <t>SHAKTIPUMP</t>
  </si>
  <si>
    <t>Shakti Pumps (I) Ltd</t>
  </si>
  <si>
    <t>SOUTHBANK</t>
  </si>
  <si>
    <t>South Indian Bank Ltd.</t>
  </si>
  <si>
    <t>SHACHI TRADING PRAVATE LIMITED</t>
  </si>
  <si>
    <t>AASTHA GUPTA</t>
  </si>
  <si>
    <t>228.75-229.25</t>
  </si>
  <si>
    <t>234-236</t>
  </si>
  <si>
    <t>442.5-462.5</t>
  </si>
  <si>
    <t>500-530</t>
  </si>
  <si>
    <t>45.7-47.7</t>
  </si>
  <si>
    <t>54-56</t>
  </si>
  <si>
    <t>96</t>
  </si>
  <si>
    <t>Loss of Rs.31/-</t>
  </si>
  <si>
    <t>RAILTEL</t>
  </si>
  <si>
    <t>143-144</t>
  </si>
  <si>
    <t>150-152</t>
  </si>
  <si>
    <t>LT 2500 CE 27-JUL</t>
  </si>
  <si>
    <t>29-31</t>
  </si>
  <si>
    <t>GRASIM JULY FUT</t>
  </si>
  <si>
    <t>1814-1817</t>
  </si>
  <si>
    <t>1850-1870</t>
  </si>
  <si>
    <t>LUPIN JULY FUT</t>
  </si>
  <si>
    <t>945-947</t>
  </si>
  <si>
    <t>970-980</t>
  </si>
  <si>
    <t>ADISHAKTI</t>
  </si>
  <si>
    <t>RAJENDRAKUMAR NATVARLAL PATEL</t>
  </si>
  <si>
    <t>ALPHAGEO</t>
  </si>
  <si>
    <t>MATHISYS ADVISORS LLP</t>
  </si>
  <si>
    <t>AXELPOLY</t>
  </si>
  <si>
    <t>BHAVYA DHIMAN</t>
  </si>
  <si>
    <t>GLOBAL INFOWAYS</t>
  </si>
  <si>
    <t>EARUM</t>
  </si>
  <si>
    <t>NIRAV M KOTHARI HUF</t>
  </si>
  <si>
    <t>VICKY R JHAVERI HUF</t>
  </si>
  <si>
    <t>SUSHILA SHANTILAL SHAH</t>
  </si>
  <si>
    <t>FRANKLININD</t>
  </si>
  <si>
    <t>RANI CHAKRABORTY</t>
  </si>
  <si>
    <t>NISHESH DIXIT</t>
  </si>
  <si>
    <t>GOPAIST</t>
  </si>
  <si>
    <t>KALPANA ASHOK THACKER</t>
  </si>
  <si>
    <t>SULEKHA RANI</t>
  </si>
  <si>
    <t>HILIKS</t>
  </si>
  <si>
    <t>ENACT TECHNOLOGIES PRIVATE LIMITED .</t>
  </si>
  <si>
    <t>YOGITA ABHIJEET SAMANT</t>
  </si>
  <si>
    <t>INTLCOMBQ</t>
  </si>
  <si>
    <t>BHIMAVARAPU SRIDHAR REDDY</t>
  </si>
  <si>
    <t>JAIBALAJI</t>
  </si>
  <si>
    <t>S M NIRYAT PRIVATE LIMITED</t>
  </si>
  <si>
    <t>ASHIKA GLOBAL FINANCE PRIVATE LIMITED .</t>
  </si>
  <si>
    <t>PALLAVI ROY</t>
  </si>
  <si>
    <t>KHUSHVENDRA JAIMAN</t>
  </si>
  <si>
    <t>YUGA STOCKS AND COMMODITIES PRIVATE LIMITED .</t>
  </si>
  <si>
    <t>BHIMABHAI JALANDHAR THAKOR</t>
  </si>
  <si>
    <t>SANJAY DHAKED</t>
  </si>
  <si>
    <t>VIJAYKUMAR JAYANTILAL THAKKAR</t>
  </si>
  <si>
    <t>KIFS ENTERPRISE</t>
  </si>
  <si>
    <t>RUCHINFRA</t>
  </si>
  <si>
    <t>MINERVA VENTURES FUND</t>
  </si>
  <si>
    <t>FORBES EMF</t>
  </si>
  <si>
    <t>SBLI</t>
  </si>
  <si>
    <t>SOMESHWARA TRADELINK PRIVATE LIMITED</t>
  </si>
  <si>
    <t>ASHISH PANCHAL</t>
  </si>
  <si>
    <t>SELLWIN</t>
  </si>
  <si>
    <t>ANJALI YASH RAJPUT</t>
  </si>
  <si>
    <t>SRUSTEELS</t>
  </si>
  <si>
    <t>SAMIR RAMJIBHAI ASODARIYA</t>
  </si>
  <si>
    <t>ARVIND KUMAR BHANDARI</t>
  </si>
  <si>
    <t>ROMAN INDUSTRIES LLP</t>
  </si>
  <si>
    <t>SWATI GUPTA</t>
  </si>
  <si>
    <t>AMIT OMPRAKASH SHARMA</t>
  </si>
  <si>
    <t>ABHAY GAUTAM</t>
  </si>
  <si>
    <t>ASHOKBHAI MADHUBHAI KORAT</t>
  </si>
  <si>
    <t>BHADRESH CHIMANLAL DESAI HUF</t>
  </si>
  <si>
    <t>MAKWANA DIXIT CHANDUBHAI</t>
  </si>
  <si>
    <t>AAATECH</t>
  </si>
  <si>
    <t>AAA Technologies Limited</t>
  </si>
  <si>
    <t>SANDEEP PRAKASHCHANDRA JAIN (HUF)</t>
  </si>
  <si>
    <t>Amara Raja Batt Ltd</t>
  </si>
  <si>
    <t>BNP PARIBAS ARBITRAGE</t>
  </si>
  <si>
    <t>BAJAJHIND</t>
  </si>
  <si>
    <t>Bajaj Hindustan Sugar Ltd</t>
  </si>
  <si>
    <t>HI GROWTH CORPORATE SERVICES PVT LTD</t>
  </si>
  <si>
    <t>DIL</t>
  </si>
  <si>
    <t>Debock Industries Limited</t>
  </si>
  <si>
    <t>ESAAR (INDIA) LIMITED</t>
  </si>
  <si>
    <t>DLINKINDIA</t>
  </si>
  <si>
    <t>D-Link India Ltd</t>
  </si>
  <si>
    <t>DANISH EQBAL MOHAMMAD</t>
  </si>
  <si>
    <t>Indian Hume Pipe Co. Ltd</t>
  </si>
  <si>
    <t>KCPSUGIND</t>
  </si>
  <si>
    <t>KCP Sug &amp; Ind Corp Ltd.</t>
  </si>
  <si>
    <t>KELLTONTEC</t>
  </si>
  <si>
    <t>Kellton Tech Sol Ltd</t>
  </si>
  <si>
    <t>MAGPRO SECURITIES PVT LTD</t>
  </si>
  <si>
    <t>NIDAN</t>
  </si>
  <si>
    <t>Nidan Labs and Health Ltd</t>
  </si>
  <si>
    <t>MALTI  SALVI</t>
  </si>
  <si>
    <t>SHAH</t>
  </si>
  <si>
    <t>Shah Metacorp Limited</t>
  </si>
  <si>
    <t>TOKYOPLAST</t>
  </si>
  <si>
    <t>Tokyo Plast Intl Ltd</t>
  </si>
  <si>
    <t>NK SECURITIES RESEARCH PRIVATE LIMITED</t>
  </si>
  <si>
    <t>INDRA KIRAN VENTURES</t>
  </si>
  <si>
    <t>TRF</t>
  </si>
  <si>
    <t>TRF Limited</t>
  </si>
  <si>
    <t>ASIAN BROKING PVT LTD</t>
  </si>
  <si>
    <t>TRIGYN</t>
  </si>
  <si>
    <t>Trigyn Technologies Ltd</t>
  </si>
  <si>
    <t>VIKASECO</t>
  </si>
  <si>
    <t>Vikas EcoTech Limited</t>
  </si>
  <si>
    <t>VISHWAS FINCAP SERVICES PRIVATE LIMITED</t>
  </si>
  <si>
    <t>WEWIN</t>
  </si>
  <si>
    <t>WE WIN LIMITED</t>
  </si>
  <si>
    <t>DWANI RONAK MEHTA</t>
  </si>
  <si>
    <t>THORAVE NITIN VITTHALRAO</t>
  </si>
  <si>
    <t>RESPONIND</t>
  </si>
  <si>
    <t>Responsive Industries Ltd</t>
  </si>
  <si>
    <t>BRENZETT LIMITED</t>
  </si>
  <si>
    <t>SIMBHALS</t>
  </si>
  <si>
    <t>Simbhaoli Sugars Ltd.</t>
  </si>
  <si>
    <t>MONICA TRADING PRIVATE LIMITED</t>
  </si>
  <si>
    <t>CITRINE FUND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</si>
</sst>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5B8B7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9" fontId="41" fillId="0" borderId="0" applyFont="0" applyFill="0" applyBorder="0" applyAlignment="0" applyProtection="0"/>
    <xf numFmtId="0" fontId="1" fillId="0" borderId="24"/>
  </cellStyleXfs>
  <cellXfs count="430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left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43" fontId="39" fillId="2" borderId="2" xfId="0" applyNumberFormat="1" applyFon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15" fontId="36" fillId="12" borderId="2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7" fillId="12" borderId="31" xfId="0" applyNumberFormat="1" applyFont="1" applyFill="1" applyBorder="1" applyAlignment="1">
      <alignment horizontal="center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2" borderId="2" xfId="0" applyFont="1" applyFill="1" applyBorder="1"/>
    <xf numFmtId="0" fontId="36" fillId="12" borderId="2" xfId="0" applyFont="1" applyFill="1" applyBorder="1" applyAlignment="1">
      <alignment horizontal="center" vertical="top"/>
    </xf>
    <xf numFmtId="2" fontId="36" fillId="11" borderId="2" xfId="0" applyNumberFormat="1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2" fontId="36" fillId="12" borderId="7" xfId="0" applyNumberFormat="1" applyFont="1" applyFill="1" applyBorder="1" applyAlignment="1">
      <alignment horizontal="center" vertical="center"/>
    </xf>
    <xf numFmtId="166" fontId="36" fillId="12" borderId="7" xfId="0" applyNumberFormat="1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49" fontId="36" fillId="11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165" fontId="36" fillId="12" borderId="31" xfId="0" applyNumberFormat="1" applyFont="1" applyFill="1" applyBorder="1" applyAlignment="1">
      <alignment horizontal="center" vertical="center"/>
    </xf>
    <xf numFmtId="16" fontId="37" fillId="11" borderId="3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1" fillId="0" borderId="31" xfId="1" applyFont="1" applyBorder="1"/>
    <xf numFmtId="0" fontId="14" fillId="0" borderId="0" xfId="0" applyFont="1"/>
    <xf numFmtId="0" fontId="1" fillId="0" borderId="1" xfId="0" applyFont="1" applyBorder="1"/>
    <xf numFmtId="0" fontId="36" fillId="14" borderId="31" xfId="0" applyFont="1" applyFill="1" applyBorder="1" applyAlignment="1">
      <alignment horizontal="center" vertical="center"/>
    </xf>
    <xf numFmtId="165" fontId="36" fillId="14" borderId="31" xfId="0" applyNumberFormat="1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left" vertical="center"/>
    </xf>
    <xf numFmtId="49" fontId="37" fillId="14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2" fontId="36" fillId="14" borderId="31" xfId="0" applyNumberFormat="1" applyFont="1" applyFill="1" applyBorder="1" applyAlignment="1">
      <alignment horizontal="center" vertical="center"/>
    </xf>
    <xf numFmtId="166" fontId="36" fillId="14" borderId="31" xfId="0" applyNumberFormat="1" applyFont="1" applyFill="1" applyBorder="1" applyAlignment="1">
      <alignment horizontal="center" vertical="center"/>
    </xf>
    <xf numFmtId="16" fontId="37" fillId="0" borderId="35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2" fontId="37" fillId="0" borderId="31" xfId="0" applyNumberFormat="1" applyFont="1" applyBorder="1" applyAlignment="1">
      <alignment horizontal="center" vertical="center"/>
    </xf>
    <xf numFmtId="0" fontId="0" fillId="0" borderId="31" xfId="0" applyBorder="1"/>
    <xf numFmtId="0" fontId="36" fillId="0" borderId="2" xfId="0" applyFont="1" applyBorder="1" applyAlignment="1">
      <alignment horizontal="left"/>
    </xf>
    <xf numFmtId="0" fontId="37" fillId="6" borderId="20" xfId="0" applyFont="1" applyFill="1" applyBorder="1" applyAlignment="1">
      <alignment horizontal="center" vertical="center"/>
    </xf>
    <xf numFmtId="16" fontId="37" fillId="6" borderId="36" xfId="0" applyNumberFormat="1" applyFont="1" applyFill="1" applyBorder="1" applyAlignment="1">
      <alignment horizontal="center" vertical="center"/>
    </xf>
    <xf numFmtId="0" fontId="36" fillId="12" borderId="29" xfId="0" applyFont="1" applyFill="1" applyBorder="1" applyAlignment="1">
      <alignment horizontal="center" vertical="center"/>
    </xf>
    <xf numFmtId="49" fontId="36" fillId="12" borderId="7" xfId="0" applyNumberFormat="1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5" fontId="1" fillId="15" borderId="2" xfId="0" applyNumberFormat="1" applyFont="1" applyFill="1" applyBorder="1" applyAlignment="1">
      <alignment horizontal="center" vertical="center"/>
    </xf>
    <xf numFmtId="0" fontId="39" fillId="15" borderId="2" xfId="0" applyFont="1" applyFill="1" applyBorder="1" applyAlignment="1">
      <alignment horizontal="left"/>
    </xf>
    <xf numFmtId="43" fontId="36" fillId="15" borderId="2" xfId="0" applyNumberFormat="1" applyFont="1" applyFill="1" applyBorder="1" applyAlignment="1">
      <alignment horizontal="center" vertical="top"/>
    </xf>
    <xf numFmtId="0" fontId="36" fillId="15" borderId="2" xfId="0" applyFont="1" applyFill="1" applyBorder="1" applyAlignment="1">
      <alignment horizontal="center" vertical="center"/>
    </xf>
    <xf numFmtId="0" fontId="37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0" fontId="37" fillId="16" borderId="2" xfId="0" applyNumberFormat="1" applyFont="1" applyFill="1" applyBorder="1" applyAlignment="1">
      <alignment horizontal="center" vertical="center" wrapText="1"/>
    </xf>
    <xf numFmtId="0" fontId="37" fillId="16" borderId="20" xfId="0" applyFont="1" applyFill="1" applyBorder="1" applyAlignment="1">
      <alignment horizontal="center" vertical="center"/>
    </xf>
    <xf numFmtId="16" fontId="37" fillId="16" borderId="31" xfId="0" applyNumberFormat="1" applyFont="1" applyFill="1" applyBorder="1" applyAlignment="1">
      <alignment horizontal="center" vertical="center"/>
    </xf>
    <xf numFmtId="0" fontId="37" fillId="16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center"/>
    </xf>
    <xf numFmtId="15" fontId="1" fillId="0" borderId="7" xfId="0" applyNumberFormat="1" applyFont="1" applyBorder="1" applyAlignment="1">
      <alignment horizontal="center" vertical="center"/>
    </xf>
    <xf numFmtId="0" fontId="39" fillId="0" borderId="7" xfId="0" applyFont="1" applyBorder="1" applyAlignment="1">
      <alignment horizontal="left"/>
    </xf>
    <xf numFmtId="43" fontId="36" fillId="0" borderId="7" xfId="0" applyNumberFormat="1" applyFont="1" applyBorder="1" applyAlignment="1">
      <alignment horizontal="center" vertical="top"/>
    </xf>
    <xf numFmtId="0" fontId="36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11" borderId="34" xfId="0" applyFont="1" applyFill="1" applyBorder="1" applyAlignment="1">
      <alignment horizontal="center" vertical="center"/>
    </xf>
    <xf numFmtId="165" fontId="36" fillId="11" borderId="34" xfId="0" applyNumberFormat="1" applyFont="1" applyFill="1" applyBorder="1" applyAlignment="1">
      <alignment horizontal="center" vertical="center"/>
    </xf>
    <xf numFmtId="0" fontId="36" fillId="17" borderId="34" xfId="0" applyFont="1" applyFill="1" applyBorder="1" applyAlignment="1">
      <alignment horizontal="center" vertical="center"/>
    </xf>
    <xf numFmtId="165" fontId="36" fillId="17" borderId="34" xfId="0" applyNumberFormat="1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left" vertical="center"/>
    </xf>
    <xf numFmtId="49" fontId="37" fillId="17" borderId="31" xfId="0" applyNumberFormat="1" applyFont="1" applyFill="1" applyBorder="1" applyAlignment="1">
      <alignment horizontal="center" vertical="center"/>
    </xf>
    <xf numFmtId="49" fontId="36" fillId="17" borderId="31" xfId="0" applyNumberFormat="1" applyFont="1" applyFill="1" applyBorder="1" applyAlignment="1">
      <alignment horizontal="center" vertical="center"/>
    </xf>
    <xf numFmtId="2" fontId="36" fillId="17" borderId="31" xfId="0" applyNumberFormat="1" applyFont="1" applyFill="1" applyBorder="1" applyAlignment="1">
      <alignment horizontal="center" vertical="center"/>
    </xf>
    <xf numFmtId="166" fontId="36" fillId="17" borderId="31" xfId="0" applyNumberFormat="1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center" vertical="center"/>
    </xf>
    <xf numFmtId="0" fontId="37" fillId="18" borderId="31" xfId="0" applyFont="1" applyFill="1" applyBorder="1" applyAlignment="1">
      <alignment horizontal="center" vertical="center"/>
    </xf>
    <xf numFmtId="165" fontId="36" fillId="17" borderId="31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6" borderId="2" xfId="0" applyFont="1" applyFill="1" applyBorder="1" applyAlignment="1">
      <alignment horizontal="center" vertical="center"/>
    </xf>
    <xf numFmtId="166" fontId="36" fillId="16" borderId="2" xfId="0" applyNumberFormat="1" applyFont="1" applyFill="1" applyBorder="1" applyAlignment="1">
      <alignment horizontal="center" vertical="center"/>
    </xf>
    <xf numFmtId="165" fontId="36" fillId="16" borderId="2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9" fillId="12" borderId="2" xfId="0" applyFont="1" applyFill="1" applyBorder="1" applyAlignment="1">
      <alignment horizontal="left"/>
    </xf>
    <xf numFmtId="166" fontId="36" fillId="12" borderId="25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vertical="center"/>
    </xf>
    <xf numFmtId="0" fontId="36" fillId="0" borderId="31" xfId="0" applyFont="1" applyBorder="1" applyAlignment="1">
      <alignment horizontal="left"/>
    </xf>
    <xf numFmtId="0" fontId="36" fillId="14" borderId="29" xfId="0" applyFont="1" applyFill="1" applyBorder="1" applyAlignment="1">
      <alignment horizontal="center" vertical="center"/>
    </xf>
    <xf numFmtId="2" fontId="36" fillId="14" borderId="7" xfId="0" applyNumberFormat="1" applyFont="1" applyFill="1" applyBorder="1" applyAlignment="1">
      <alignment horizontal="center" vertical="center"/>
    </xf>
    <xf numFmtId="166" fontId="36" fillId="14" borderId="7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6" fillId="12" borderId="32" xfId="0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165" fontId="36" fillId="12" borderId="37" xfId="0" applyNumberFormat="1" applyFont="1" applyFill="1" applyBorder="1" applyAlignment="1">
      <alignment horizontal="center" vertical="center"/>
    </xf>
    <xf numFmtId="165" fontId="36" fillId="12" borderId="38" xfId="0" applyNumberFormat="1" applyFont="1" applyFill="1" applyBorder="1" applyAlignment="1">
      <alignment horizontal="center" vertical="center"/>
    </xf>
    <xf numFmtId="165" fontId="36" fillId="12" borderId="32" xfId="0" applyNumberFormat="1" applyFont="1" applyFill="1" applyBorder="1" applyAlignment="1">
      <alignment horizontal="center" vertical="center"/>
    </xf>
    <xf numFmtId="165" fontId="36" fillId="12" borderId="42" xfId="0" applyNumberFormat="1" applyFont="1" applyFill="1" applyBorder="1" applyAlignment="1">
      <alignment horizontal="center" vertical="center"/>
    </xf>
    <xf numFmtId="0" fontId="37" fillId="12" borderId="29" xfId="0" applyFont="1" applyFill="1" applyBorder="1" applyAlignment="1">
      <alignment horizontal="center" vertical="center"/>
    </xf>
    <xf numFmtId="0" fontId="37" fillId="12" borderId="39" xfId="0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165" fontId="36" fillId="12" borderId="27" xfId="0" applyNumberFormat="1" applyFont="1" applyFill="1" applyBorder="1" applyAlignment="1">
      <alignment horizontal="center" vertical="center"/>
    </xf>
    <xf numFmtId="165" fontId="36" fillId="12" borderId="34" xfId="0" applyNumberFormat="1" applyFont="1" applyFill="1" applyBorder="1" applyAlignment="1">
      <alignment horizontal="center" vertical="center"/>
    </xf>
    <xf numFmtId="0" fontId="37" fillId="12" borderId="37" xfId="0" applyFont="1" applyFill="1" applyBorder="1" applyAlignment="1">
      <alignment horizontal="center" vertical="center"/>
    </xf>
    <xf numFmtId="0" fontId="37" fillId="12" borderId="38" xfId="0" applyFont="1" applyFill="1" applyBorder="1" applyAlignment="1">
      <alignment horizontal="center" vertical="center"/>
    </xf>
    <xf numFmtId="0" fontId="37" fillId="17" borderId="32" xfId="0" applyFont="1" applyFill="1" applyBorder="1" applyAlignment="1">
      <alignment horizontal="center" vertical="center"/>
    </xf>
    <xf numFmtId="0" fontId="37" fillId="17" borderId="34" xfId="0" applyFont="1" applyFill="1" applyBorder="1" applyAlignment="1">
      <alignment horizontal="center" vertical="center"/>
    </xf>
    <xf numFmtId="165" fontId="36" fillId="17" borderId="32" xfId="0" applyNumberFormat="1" applyFont="1" applyFill="1" applyBorder="1" applyAlignment="1">
      <alignment horizontal="center" vertical="center"/>
    </xf>
    <xf numFmtId="165" fontId="36" fillId="17" borderId="34" xfId="0" applyNumberFormat="1" applyFont="1" applyFill="1" applyBorder="1" applyAlignment="1">
      <alignment horizontal="center" vertical="center"/>
    </xf>
    <xf numFmtId="0" fontId="36" fillId="17" borderId="32" xfId="0" applyFont="1" applyFill="1" applyBorder="1" applyAlignment="1">
      <alignment horizontal="center" vertical="center"/>
    </xf>
    <xf numFmtId="0" fontId="36" fillId="17" borderId="34" xfId="0" applyFont="1" applyFill="1" applyBorder="1" applyAlignment="1">
      <alignment horizontal="center" vertical="center"/>
    </xf>
    <xf numFmtId="0" fontId="37" fillId="12" borderId="40" xfId="0" applyFont="1" applyFill="1" applyBorder="1" applyAlignment="1">
      <alignment horizontal="center" vertical="center"/>
    </xf>
    <xf numFmtId="0" fontId="37" fillId="12" borderId="41" xfId="0" applyFont="1" applyFill="1" applyBorder="1" applyAlignment="1">
      <alignment horizontal="center" vertical="center"/>
    </xf>
    <xf numFmtId="165" fontId="36" fillId="14" borderId="37" xfId="0" applyNumberFormat="1" applyFont="1" applyFill="1" applyBorder="1" applyAlignment="1">
      <alignment horizontal="center" vertical="center"/>
    </xf>
    <xf numFmtId="165" fontId="36" fillId="14" borderId="38" xfId="0" applyNumberFormat="1" applyFont="1" applyFill="1" applyBorder="1" applyAlignment="1">
      <alignment horizontal="center" vertical="center"/>
    </xf>
    <xf numFmtId="0" fontId="36" fillId="14" borderId="32" xfId="0" applyFont="1" applyFill="1" applyBorder="1" applyAlignment="1">
      <alignment horizontal="center" vertical="center"/>
    </xf>
    <xf numFmtId="0" fontId="36" fillId="14" borderId="34" xfId="0" applyFont="1" applyFill="1" applyBorder="1" applyAlignment="1">
      <alignment horizontal="center" vertical="center"/>
    </xf>
    <xf numFmtId="165" fontId="36" fillId="14" borderId="32" xfId="0" applyNumberFormat="1" applyFont="1" applyFill="1" applyBorder="1" applyAlignment="1">
      <alignment horizontal="center" vertical="center"/>
    </xf>
    <xf numFmtId="165" fontId="36" fillId="14" borderId="42" xfId="0" applyNumberFormat="1" applyFont="1" applyFill="1" applyBorder="1" applyAlignment="1">
      <alignment horizontal="center" vertical="center"/>
    </xf>
    <xf numFmtId="0" fontId="37" fillId="14" borderId="40" xfId="0" applyFont="1" applyFill="1" applyBorder="1" applyAlignment="1">
      <alignment horizontal="center" vertical="center"/>
    </xf>
    <xf numFmtId="0" fontId="37" fillId="14" borderId="41" xfId="0" applyFont="1" applyFill="1" applyBorder="1" applyAlignment="1">
      <alignment horizontal="center" vertical="center"/>
    </xf>
  </cellXfs>
  <cellStyles count="3">
    <cellStyle name="Normal" xfId="0" builtinId="0"/>
    <cellStyle name="Normal 7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203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workbookViewId="0">
      <selection activeCell="B20" sqref="B2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45128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G19" sqref="G19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45128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1" t="s">
        <v>16</v>
      </c>
      <c r="B9" s="393" t="s">
        <v>17</v>
      </c>
      <c r="C9" s="393" t="s">
        <v>18</v>
      </c>
      <c r="D9" s="393" t="s">
        <v>19</v>
      </c>
      <c r="E9" s="26" t="s">
        <v>20</v>
      </c>
      <c r="F9" s="26" t="s">
        <v>21</v>
      </c>
      <c r="G9" s="388" t="s">
        <v>22</v>
      </c>
      <c r="H9" s="389"/>
      <c r="I9" s="390"/>
      <c r="J9" s="388" t="s">
        <v>23</v>
      </c>
      <c r="K9" s="389"/>
      <c r="L9" s="390"/>
      <c r="M9" s="26"/>
      <c r="N9" s="27"/>
      <c r="O9" s="27"/>
      <c r="P9" s="27"/>
    </row>
    <row r="10" spans="1:16" ht="38.25">
      <c r="A10" s="392"/>
      <c r="B10" s="394"/>
      <c r="C10" s="394"/>
      <c r="D10" s="394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930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45134</v>
      </c>
      <c r="E11" s="35">
        <v>19970.2</v>
      </c>
      <c r="F11" s="35">
        <v>19915.966666666667</v>
      </c>
      <c r="G11" s="36">
        <v>19850.383333333335</v>
      </c>
      <c r="H11" s="36">
        <v>19730.566666666669</v>
      </c>
      <c r="I11" s="36">
        <v>19664.983333333337</v>
      </c>
      <c r="J11" s="36">
        <v>20035.783333333333</v>
      </c>
      <c r="K11" s="36">
        <v>20101.366666666661</v>
      </c>
      <c r="L11" s="36">
        <v>20221.183333333331</v>
      </c>
      <c r="M11" s="37">
        <v>19981.55</v>
      </c>
      <c r="N11" s="37">
        <v>19796.150000000001</v>
      </c>
      <c r="O11" s="305">
        <v>13951550</v>
      </c>
      <c r="P11" s="307">
        <v>7.4858049753850187E-2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45134</v>
      </c>
      <c r="E12" s="38">
        <v>46151.4</v>
      </c>
      <c r="F12" s="38">
        <v>46009.716666666667</v>
      </c>
      <c r="G12" s="39">
        <v>45810.433333333334</v>
      </c>
      <c r="H12" s="39">
        <v>45469.466666666667</v>
      </c>
      <c r="I12" s="39">
        <v>45270.183333333334</v>
      </c>
      <c r="J12" s="39">
        <v>46350.683333333334</v>
      </c>
      <c r="K12" s="39">
        <v>46549.966666666674</v>
      </c>
      <c r="L12" s="39">
        <v>46890.933333333334</v>
      </c>
      <c r="M12" s="31">
        <v>46209</v>
      </c>
      <c r="N12" s="31">
        <v>45668.75</v>
      </c>
      <c r="O12" s="306">
        <v>3152385</v>
      </c>
      <c r="P12" s="307">
        <v>0.13097550868846902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45132</v>
      </c>
      <c r="E13" s="38">
        <v>20572.25</v>
      </c>
      <c r="F13" s="38">
        <v>20502.45</v>
      </c>
      <c r="G13" s="39">
        <v>20406.300000000003</v>
      </c>
      <c r="H13" s="39">
        <v>20240.350000000002</v>
      </c>
      <c r="I13" s="39">
        <v>20144.200000000004</v>
      </c>
      <c r="J13" s="39">
        <v>20668.400000000001</v>
      </c>
      <c r="K13" s="39">
        <v>20764.550000000003</v>
      </c>
      <c r="L13" s="39">
        <v>20930.5</v>
      </c>
      <c r="M13" s="31">
        <v>20598.599999999999</v>
      </c>
      <c r="N13" s="31">
        <v>20336.5</v>
      </c>
      <c r="O13" s="306">
        <v>77480</v>
      </c>
      <c r="P13" s="308">
        <v>-6.2439496611810259E-2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45133</v>
      </c>
      <c r="E14" s="38">
        <v>8427.85</v>
      </c>
      <c r="F14" s="38">
        <v>8425.75</v>
      </c>
      <c r="G14" s="39">
        <v>8404.5</v>
      </c>
      <c r="H14" s="39">
        <v>8381.15</v>
      </c>
      <c r="I14" s="39">
        <v>8359.9</v>
      </c>
      <c r="J14" s="39">
        <v>8449.1</v>
      </c>
      <c r="K14" s="39">
        <v>8470.35</v>
      </c>
      <c r="L14" s="39">
        <v>8493.7000000000007</v>
      </c>
      <c r="M14" s="31">
        <v>8447</v>
      </c>
      <c r="N14" s="31">
        <v>8402.4</v>
      </c>
      <c r="O14" s="306">
        <v>30825</v>
      </c>
      <c r="P14" s="308">
        <v>0.45229681978798586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45134</v>
      </c>
      <c r="E15" s="38">
        <v>467.35</v>
      </c>
      <c r="F15" s="38">
        <v>468.91666666666669</v>
      </c>
      <c r="G15" s="39">
        <v>464.83333333333337</v>
      </c>
      <c r="H15" s="39">
        <v>462.31666666666666</v>
      </c>
      <c r="I15" s="39">
        <v>458.23333333333335</v>
      </c>
      <c r="J15" s="39">
        <v>471.43333333333339</v>
      </c>
      <c r="K15" s="39">
        <v>475.51666666666677</v>
      </c>
      <c r="L15" s="39">
        <v>478.03333333333342</v>
      </c>
      <c r="M15" s="31">
        <v>473</v>
      </c>
      <c r="N15" s="31">
        <v>466.4</v>
      </c>
      <c r="O15" s="306">
        <v>13556000</v>
      </c>
      <c r="P15" s="307">
        <v>2.3789743977041009E-2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45134</v>
      </c>
      <c r="E16" s="38">
        <v>4219</v>
      </c>
      <c r="F16" s="38">
        <v>4294.55</v>
      </c>
      <c r="G16" s="39">
        <v>4075.6000000000004</v>
      </c>
      <c r="H16" s="39">
        <v>3932.2</v>
      </c>
      <c r="I16" s="39">
        <v>3713.25</v>
      </c>
      <c r="J16" s="39">
        <v>4437.9500000000007</v>
      </c>
      <c r="K16" s="39">
        <v>4656.8999999999996</v>
      </c>
      <c r="L16" s="39">
        <v>4800.3000000000011</v>
      </c>
      <c r="M16" s="31">
        <v>4513.5</v>
      </c>
      <c r="N16" s="31">
        <v>4151.1499999999996</v>
      </c>
      <c r="O16" s="306">
        <v>1619750</v>
      </c>
      <c r="P16" s="307">
        <v>0.16173570019723865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45134</v>
      </c>
      <c r="E17" s="38">
        <v>23401.599999999999</v>
      </c>
      <c r="F17" s="38">
        <v>23337.5</v>
      </c>
      <c r="G17" s="39">
        <v>23220</v>
      </c>
      <c r="H17" s="39">
        <v>23038.400000000001</v>
      </c>
      <c r="I17" s="39">
        <v>22920.9</v>
      </c>
      <c r="J17" s="39">
        <v>23519.1</v>
      </c>
      <c r="K17" s="39">
        <v>23636.6</v>
      </c>
      <c r="L17" s="39">
        <v>23818.199999999997</v>
      </c>
      <c r="M17" s="31">
        <v>23455</v>
      </c>
      <c r="N17" s="31">
        <v>23155.9</v>
      </c>
      <c r="O17" s="306">
        <v>68680</v>
      </c>
      <c r="P17" s="307">
        <v>4.6313223644119439E-2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45134</v>
      </c>
      <c r="E18" s="38">
        <v>186.4</v>
      </c>
      <c r="F18" s="38">
        <v>186.29999999999998</v>
      </c>
      <c r="G18" s="39">
        <v>185.09999999999997</v>
      </c>
      <c r="H18" s="39">
        <v>183.79999999999998</v>
      </c>
      <c r="I18" s="39">
        <v>182.59999999999997</v>
      </c>
      <c r="J18" s="39">
        <v>187.59999999999997</v>
      </c>
      <c r="K18" s="39">
        <v>188.79999999999995</v>
      </c>
      <c r="L18" s="39">
        <v>190.09999999999997</v>
      </c>
      <c r="M18" s="31">
        <v>187.5</v>
      </c>
      <c r="N18" s="31">
        <v>185</v>
      </c>
      <c r="O18" s="306">
        <v>27264600</v>
      </c>
      <c r="P18" s="307">
        <v>3.1460674157303373E-2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45134</v>
      </c>
      <c r="E19" s="38">
        <v>214.45</v>
      </c>
      <c r="F19" s="38">
        <v>214.56666666666669</v>
      </c>
      <c r="G19" s="39">
        <v>213.23333333333338</v>
      </c>
      <c r="H19" s="39">
        <v>212.01666666666668</v>
      </c>
      <c r="I19" s="39">
        <v>210.68333333333337</v>
      </c>
      <c r="J19" s="39">
        <v>215.78333333333339</v>
      </c>
      <c r="K19" s="39">
        <v>217.1166666666667</v>
      </c>
      <c r="L19" s="39">
        <v>218.3333333333334</v>
      </c>
      <c r="M19" s="31">
        <v>215.9</v>
      </c>
      <c r="N19" s="31">
        <v>213.35</v>
      </c>
      <c r="O19" s="306">
        <v>32221800</v>
      </c>
      <c r="P19" s="307">
        <v>-2.7847505491057422E-2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45134</v>
      </c>
      <c r="E20" s="38">
        <v>1798.9</v>
      </c>
      <c r="F20" s="38">
        <v>1799.4333333333334</v>
      </c>
      <c r="G20" s="39">
        <v>1787.7166666666667</v>
      </c>
      <c r="H20" s="39">
        <v>1776.5333333333333</v>
      </c>
      <c r="I20" s="39">
        <v>1764.8166666666666</v>
      </c>
      <c r="J20" s="39">
        <v>1810.6166666666668</v>
      </c>
      <c r="K20" s="39">
        <v>1822.3333333333335</v>
      </c>
      <c r="L20" s="39">
        <v>1833.5166666666669</v>
      </c>
      <c r="M20" s="31">
        <v>1811.15</v>
      </c>
      <c r="N20" s="31">
        <v>1788.25</v>
      </c>
      <c r="O20" s="306">
        <v>4677600</v>
      </c>
      <c r="P20" s="307">
        <v>3.6977919659483903E-2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45134</v>
      </c>
      <c r="E21" s="38">
        <v>2423.4499999999998</v>
      </c>
      <c r="F21" s="38">
        <v>2422.8666666666663</v>
      </c>
      <c r="G21" s="39">
        <v>2403.7833333333328</v>
      </c>
      <c r="H21" s="39">
        <v>2384.1166666666663</v>
      </c>
      <c r="I21" s="39">
        <v>2365.0333333333328</v>
      </c>
      <c r="J21" s="39">
        <v>2442.5333333333328</v>
      </c>
      <c r="K21" s="39">
        <v>2461.6166666666659</v>
      </c>
      <c r="L21" s="39">
        <v>2481.2833333333328</v>
      </c>
      <c r="M21" s="31">
        <v>2441.9499999999998</v>
      </c>
      <c r="N21" s="31">
        <v>2403.1999999999998</v>
      </c>
      <c r="O21" s="306">
        <v>10718400</v>
      </c>
      <c r="P21" s="307">
        <v>-1.1509517485613104E-2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45134</v>
      </c>
      <c r="E22" s="38">
        <v>733.5</v>
      </c>
      <c r="F22" s="38">
        <v>733.36666666666667</v>
      </c>
      <c r="G22" s="39">
        <v>729.48333333333335</v>
      </c>
      <c r="H22" s="39">
        <v>725.4666666666667</v>
      </c>
      <c r="I22" s="39">
        <v>721.58333333333337</v>
      </c>
      <c r="J22" s="39">
        <v>737.38333333333333</v>
      </c>
      <c r="K22" s="39">
        <v>741.26666666666677</v>
      </c>
      <c r="L22" s="39">
        <v>745.2833333333333</v>
      </c>
      <c r="M22" s="31">
        <v>737.25</v>
      </c>
      <c r="N22" s="31">
        <v>729.35</v>
      </c>
      <c r="O22" s="306">
        <v>33492800</v>
      </c>
      <c r="P22" s="307">
        <v>1.5070688706552162E-3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45134</v>
      </c>
      <c r="E23" s="38">
        <v>3695.3</v>
      </c>
      <c r="F23" s="38">
        <v>3700.7666666666664</v>
      </c>
      <c r="G23" s="39">
        <v>3641.583333333333</v>
      </c>
      <c r="H23" s="39">
        <v>3587.8666666666668</v>
      </c>
      <c r="I23" s="39">
        <v>3528.6833333333334</v>
      </c>
      <c r="J23" s="39">
        <v>3754.4833333333327</v>
      </c>
      <c r="K23" s="39">
        <v>3813.6666666666661</v>
      </c>
      <c r="L23" s="39">
        <v>3867.3833333333323</v>
      </c>
      <c r="M23" s="31">
        <v>3759.95</v>
      </c>
      <c r="N23" s="31">
        <v>3647.05</v>
      </c>
      <c r="O23" s="306">
        <v>808000</v>
      </c>
      <c r="P23" s="307">
        <v>7.9840319361277438E-3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45134</v>
      </c>
      <c r="E24" s="38">
        <v>421.65</v>
      </c>
      <c r="F24" s="38">
        <v>421.83333333333331</v>
      </c>
      <c r="G24" s="39">
        <v>418.96666666666664</v>
      </c>
      <c r="H24" s="39">
        <v>416.2833333333333</v>
      </c>
      <c r="I24" s="39">
        <v>413.41666666666663</v>
      </c>
      <c r="J24" s="39">
        <v>424.51666666666665</v>
      </c>
      <c r="K24" s="39">
        <v>427.38333333333333</v>
      </c>
      <c r="L24" s="39">
        <v>430.06666666666666</v>
      </c>
      <c r="M24" s="31">
        <v>424.7</v>
      </c>
      <c r="N24" s="31">
        <v>419.15</v>
      </c>
      <c r="O24" s="306">
        <v>60445800</v>
      </c>
      <c r="P24" s="307">
        <v>8.3475963126445063E-3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45134</v>
      </c>
      <c r="E25" s="38">
        <v>5209.3</v>
      </c>
      <c r="F25" s="38">
        <v>5193.6333333333332</v>
      </c>
      <c r="G25" s="39">
        <v>5166.8166666666666</v>
      </c>
      <c r="H25" s="39">
        <v>5124.333333333333</v>
      </c>
      <c r="I25" s="39">
        <v>5097.5166666666664</v>
      </c>
      <c r="J25" s="39">
        <v>5236.1166666666668</v>
      </c>
      <c r="K25" s="39">
        <v>5262.9333333333325</v>
      </c>
      <c r="L25" s="39">
        <v>5305.416666666667</v>
      </c>
      <c r="M25" s="31">
        <v>5220.45</v>
      </c>
      <c r="N25" s="31">
        <v>5151.1499999999996</v>
      </c>
      <c r="O25" s="306">
        <v>1926625</v>
      </c>
      <c r="P25" s="307">
        <v>1.6246425786327007E-3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45134</v>
      </c>
      <c r="E26" s="38">
        <v>420.9</v>
      </c>
      <c r="F26" s="38">
        <v>419.95</v>
      </c>
      <c r="G26" s="39">
        <v>418.29999999999995</v>
      </c>
      <c r="H26" s="39">
        <v>415.7</v>
      </c>
      <c r="I26" s="39">
        <v>414.04999999999995</v>
      </c>
      <c r="J26" s="39">
        <v>422.54999999999995</v>
      </c>
      <c r="K26" s="39">
        <v>424.19999999999993</v>
      </c>
      <c r="L26" s="39">
        <v>426.79999999999995</v>
      </c>
      <c r="M26" s="31">
        <v>421.6</v>
      </c>
      <c r="N26" s="31">
        <v>417.35</v>
      </c>
      <c r="O26" s="306">
        <v>12700700</v>
      </c>
      <c r="P26" s="307">
        <v>-5.3511705685618729E-4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45134</v>
      </c>
      <c r="E27" s="38">
        <v>176.15</v>
      </c>
      <c r="F27" s="38">
        <v>174.86666666666667</v>
      </c>
      <c r="G27" s="39">
        <v>172.93333333333334</v>
      </c>
      <c r="H27" s="39">
        <v>169.71666666666667</v>
      </c>
      <c r="I27" s="39">
        <v>167.78333333333333</v>
      </c>
      <c r="J27" s="39">
        <v>178.08333333333334</v>
      </c>
      <c r="K27" s="39">
        <v>180.01666666666668</v>
      </c>
      <c r="L27" s="39">
        <v>183.23333333333335</v>
      </c>
      <c r="M27" s="31">
        <v>176.8</v>
      </c>
      <c r="N27" s="31">
        <v>171.65</v>
      </c>
      <c r="O27" s="306">
        <v>83105000</v>
      </c>
      <c r="P27" s="307">
        <v>-5.9210526315789476E-3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45134</v>
      </c>
      <c r="E28" s="38">
        <v>3535.85</v>
      </c>
      <c r="F28" s="38">
        <v>3529.4333333333329</v>
      </c>
      <c r="G28" s="39">
        <v>3513.9166666666661</v>
      </c>
      <c r="H28" s="39">
        <v>3491.9833333333331</v>
      </c>
      <c r="I28" s="39">
        <v>3476.4666666666662</v>
      </c>
      <c r="J28" s="39">
        <v>3551.3666666666659</v>
      </c>
      <c r="K28" s="39">
        <v>3566.8833333333332</v>
      </c>
      <c r="L28" s="39">
        <v>3588.8166666666657</v>
      </c>
      <c r="M28" s="31">
        <v>3544.95</v>
      </c>
      <c r="N28" s="31">
        <v>3507.5</v>
      </c>
      <c r="O28" s="306">
        <v>4809200</v>
      </c>
      <c r="P28" s="307">
        <v>-1.0371223969050951E-2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45134</v>
      </c>
      <c r="E29" s="38">
        <v>1891.25</v>
      </c>
      <c r="F29" s="38">
        <v>1897.3</v>
      </c>
      <c r="G29" s="39">
        <v>1872.5</v>
      </c>
      <c r="H29" s="39">
        <v>1853.75</v>
      </c>
      <c r="I29" s="39">
        <v>1828.95</v>
      </c>
      <c r="J29" s="39">
        <v>1916.05</v>
      </c>
      <c r="K29" s="39">
        <v>1940.8499999999997</v>
      </c>
      <c r="L29" s="39">
        <v>1959.6</v>
      </c>
      <c r="M29" s="31">
        <v>1922.1</v>
      </c>
      <c r="N29" s="31">
        <v>1878.55</v>
      </c>
      <c r="O29" s="306">
        <v>2190623</v>
      </c>
      <c r="P29" s="307">
        <v>-1.2409000661813368E-2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45134</v>
      </c>
      <c r="E30" s="38">
        <v>6563.3</v>
      </c>
      <c r="F30" s="38">
        <v>6582.7666666666664</v>
      </c>
      <c r="G30" s="39">
        <v>6535.583333333333</v>
      </c>
      <c r="H30" s="39">
        <v>6507.8666666666668</v>
      </c>
      <c r="I30" s="39">
        <v>6460.6833333333334</v>
      </c>
      <c r="J30" s="39">
        <v>6610.4833333333327</v>
      </c>
      <c r="K30" s="39">
        <v>6657.666666666667</v>
      </c>
      <c r="L30" s="39">
        <v>6685.3833333333323</v>
      </c>
      <c r="M30" s="31">
        <v>6629.95</v>
      </c>
      <c r="N30" s="31">
        <v>6555.05</v>
      </c>
      <c r="O30" s="306">
        <v>686025</v>
      </c>
      <c r="P30" s="307">
        <v>3.5665760869565216E-2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45134</v>
      </c>
      <c r="E31" s="38">
        <v>770.3</v>
      </c>
      <c r="F31" s="38">
        <v>770.29999999999984</v>
      </c>
      <c r="G31" s="39">
        <v>764.54999999999973</v>
      </c>
      <c r="H31" s="39">
        <v>758.79999999999984</v>
      </c>
      <c r="I31" s="39">
        <v>753.04999999999973</v>
      </c>
      <c r="J31" s="39">
        <v>776.04999999999973</v>
      </c>
      <c r="K31" s="39">
        <v>781.8</v>
      </c>
      <c r="L31" s="39">
        <v>787.54999999999973</v>
      </c>
      <c r="M31" s="31">
        <v>776.05</v>
      </c>
      <c r="N31" s="31">
        <v>764.55</v>
      </c>
      <c r="O31" s="306">
        <v>14395000</v>
      </c>
      <c r="P31" s="307">
        <v>5.566148430624817E-2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45134</v>
      </c>
      <c r="E32" s="38">
        <v>772.85</v>
      </c>
      <c r="F32" s="38">
        <v>765.56666666666661</v>
      </c>
      <c r="G32" s="39">
        <v>756.23333333333323</v>
      </c>
      <c r="H32" s="39">
        <v>739.61666666666667</v>
      </c>
      <c r="I32" s="39">
        <v>730.2833333333333</v>
      </c>
      <c r="J32" s="39">
        <v>782.18333333333317</v>
      </c>
      <c r="K32" s="39">
        <v>791.51666666666665</v>
      </c>
      <c r="L32" s="39">
        <v>808.1333333333331</v>
      </c>
      <c r="M32" s="31">
        <v>774.9</v>
      </c>
      <c r="N32" s="31">
        <v>748.95</v>
      </c>
      <c r="O32" s="306">
        <v>14370400</v>
      </c>
      <c r="P32" s="307">
        <v>1.226241569589209E-3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45134</v>
      </c>
      <c r="E33" s="38">
        <v>979.85</v>
      </c>
      <c r="F33" s="38">
        <v>974.01666666666677</v>
      </c>
      <c r="G33" s="39">
        <v>966.43333333333351</v>
      </c>
      <c r="H33" s="39">
        <v>953.01666666666677</v>
      </c>
      <c r="I33" s="39">
        <v>945.43333333333351</v>
      </c>
      <c r="J33" s="39">
        <v>987.43333333333351</v>
      </c>
      <c r="K33" s="39">
        <v>995.01666666666677</v>
      </c>
      <c r="L33" s="39">
        <v>1008.4333333333335</v>
      </c>
      <c r="M33" s="31">
        <v>981.6</v>
      </c>
      <c r="N33" s="31">
        <v>960.6</v>
      </c>
      <c r="O33" s="306">
        <v>53870625</v>
      </c>
      <c r="P33" s="307">
        <v>-5.8592173100656276E-3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45134</v>
      </c>
      <c r="E34" s="38">
        <v>4887.3999999999996</v>
      </c>
      <c r="F34" s="38">
        <v>4861.5</v>
      </c>
      <c r="G34" s="39">
        <v>4823.6000000000004</v>
      </c>
      <c r="H34" s="39">
        <v>4759.8</v>
      </c>
      <c r="I34" s="39">
        <v>4721.9000000000005</v>
      </c>
      <c r="J34" s="39">
        <v>4925.3</v>
      </c>
      <c r="K34" s="39">
        <v>4963.2</v>
      </c>
      <c r="L34" s="39">
        <v>5027</v>
      </c>
      <c r="M34" s="31">
        <v>4899.3999999999996</v>
      </c>
      <c r="N34" s="31">
        <v>4797.7</v>
      </c>
      <c r="O34" s="306">
        <v>2590750</v>
      </c>
      <c r="P34" s="307">
        <v>1.7876436499361555E-2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45134</v>
      </c>
      <c r="E35" s="38">
        <v>1637.85</v>
      </c>
      <c r="F35" s="38">
        <v>1641.7833333333335</v>
      </c>
      <c r="G35" s="39">
        <v>1621.9666666666672</v>
      </c>
      <c r="H35" s="39">
        <v>1606.0833333333337</v>
      </c>
      <c r="I35" s="39">
        <v>1586.2666666666673</v>
      </c>
      <c r="J35" s="39">
        <v>1657.666666666667</v>
      </c>
      <c r="K35" s="39">
        <v>1677.4833333333331</v>
      </c>
      <c r="L35" s="39">
        <v>1693.3666666666668</v>
      </c>
      <c r="M35" s="31">
        <v>1661.6</v>
      </c>
      <c r="N35" s="31">
        <v>1625.9</v>
      </c>
      <c r="O35" s="306">
        <v>7792500</v>
      </c>
      <c r="P35" s="307">
        <v>-7.4512800917080624E-3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45134</v>
      </c>
      <c r="E36" s="38">
        <v>7609.95</v>
      </c>
      <c r="F36" s="38">
        <v>7589.8666666666659</v>
      </c>
      <c r="G36" s="39">
        <v>7535.0833333333321</v>
      </c>
      <c r="H36" s="39">
        <v>7460.2166666666662</v>
      </c>
      <c r="I36" s="39">
        <v>7405.4333333333325</v>
      </c>
      <c r="J36" s="39">
        <v>7664.7333333333318</v>
      </c>
      <c r="K36" s="39">
        <v>7719.5166666666664</v>
      </c>
      <c r="L36" s="39">
        <v>7794.3833333333314</v>
      </c>
      <c r="M36" s="31">
        <v>7644.65</v>
      </c>
      <c r="N36" s="31">
        <v>7515</v>
      </c>
      <c r="O36" s="306">
        <v>4628000</v>
      </c>
      <c r="P36" s="307">
        <v>-1.7696532328672628E-2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45134</v>
      </c>
      <c r="E37" s="38">
        <v>2417.3000000000002</v>
      </c>
      <c r="F37" s="38">
        <v>2420.7666666666669</v>
      </c>
      <c r="G37" s="39">
        <v>2401.5833333333339</v>
      </c>
      <c r="H37" s="39">
        <v>2385.8666666666672</v>
      </c>
      <c r="I37" s="39">
        <v>2366.6833333333343</v>
      </c>
      <c r="J37" s="39">
        <v>2436.4833333333336</v>
      </c>
      <c r="K37" s="39">
        <v>2455.666666666667</v>
      </c>
      <c r="L37" s="39">
        <v>2471.3833333333332</v>
      </c>
      <c r="M37" s="31">
        <v>2439.9499999999998</v>
      </c>
      <c r="N37" s="31">
        <v>2405.0500000000002</v>
      </c>
      <c r="O37" s="306">
        <v>1716900</v>
      </c>
      <c r="P37" s="307">
        <v>8.6358829749735629E-3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45134</v>
      </c>
      <c r="E38" s="38">
        <v>390.95</v>
      </c>
      <c r="F38" s="38">
        <v>389.91666666666669</v>
      </c>
      <c r="G38" s="39">
        <v>383.53333333333336</v>
      </c>
      <c r="H38" s="39">
        <v>376.11666666666667</v>
      </c>
      <c r="I38" s="39">
        <v>369.73333333333335</v>
      </c>
      <c r="J38" s="39">
        <v>397.33333333333337</v>
      </c>
      <c r="K38" s="39">
        <v>403.7166666666667</v>
      </c>
      <c r="L38" s="39">
        <v>411.13333333333338</v>
      </c>
      <c r="M38" s="31">
        <v>396.3</v>
      </c>
      <c r="N38" s="31">
        <v>382.5</v>
      </c>
      <c r="O38" s="306">
        <v>14067200</v>
      </c>
      <c r="P38" s="307">
        <v>0.17965919763853483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45134</v>
      </c>
      <c r="E39" s="38">
        <v>212.2</v>
      </c>
      <c r="F39" s="38">
        <v>213.23333333333335</v>
      </c>
      <c r="G39" s="39">
        <v>210.66666666666669</v>
      </c>
      <c r="H39" s="39">
        <v>209.13333333333333</v>
      </c>
      <c r="I39" s="39">
        <v>206.56666666666666</v>
      </c>
      <c r="J39" s="39">
        <v>214.76666666666671</v>
      </c>
      <c r="K39" s="39">
        <v>217.33333333333337</v>
      </c>
      <c r="L39" s="39">
        <v>218.86666666666673</v>
      </c>
      <c r="M39" s="31">
        <v>215.8</v>
      </c>
      <c r="N39" s="31">
        <v>211.7</v>
      </c>
      <c r="O39" s="306">
        <v>66540000</v>
      </c>
      <c r="P39" s="307">
        <v>2.7644787644787644E-2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45134</v>
      </c>
      <c r="E40" s="38">
        <v>199.55</v>
      </c>
      <c r="F40" s="38">
        <v>200.55000000000004</v>
      </c>
      <c r="G40" s="39">
        <v>198.05000000000007</v>
      </c>
      <c r="H40" s="39">
        <v>196.55000000000004</v>
      </c>
      <c r="I40" s="39">
        <v>194.05000000000007</v>
      </c>
      <c r="J40" s="39">
        <v>202.05000000000007</v>
      </c>
      <c r="K40" s="39">
        <v>204.55</v>
      </c>
      <c r="L40" s="39">
        <v>206.05000000000007</v>
      </c>
      <c r="M40" s="31">
        <v>203.05</v>
      </c>
      <c r="N40" s="31">
        <v>199.05</v>
      </c>
      <c r="O40" s="306">
        <v>116789400</v>
      </c>
      <c r="P40" s="307">
        <v>3.6068296227100526E-2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45134</v>
      </c>
      <c r="E41" s="38">
        <v>1675.75</v>
      </c>
      <c r="F41" s="38">
        <v>1677.8666666666668</v>
      </c>
      <c r="G41" s="39">
        <v>1667.6333333333337</v>
      </c>
      <c r="H41" s="39">
        <v>1659.5166666666669</v>
      </c>
      <c r="I41" s="39">
        <v>1649.2833333333338</v>
      </c>
      <c r="J41" s="39">
        <v>1685.9833333333336</v>
      </c>
      <c r="K41" s="39">
        <v>1696.2166666666667</v>
      </c>
      <c r="L41" s="39">
        <v>1704.3333333333335</v>
      </c>
      <c r="M41" s="31">
        <v>1688.1</v>
      </c>
      <c r="N41" s="31">
        <v>1669.75</v>
      </c>
      <c r="O41" s="306">
        <v>1927875</v>
      </c>
      <c r="P41" s="307">
        <v>3.9846278317152102E-2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45134</v>
      </c>
      <c r="E42" s="38">
        <v>126.15</v>
      </c>
      <c r="F42" s="38">
        <v>126.34999999999998</v>
      </c>
      <c r="G42" s="39">
        <v>125.39999999999996</v>
      </c>
      <c r="H42" s="39">
        <v>124.64999999999998</v>
      </c>
      <c r="I42" s="39">
        <v>123.69999999999996</v>
      </c>
      <c r="J42" s="39">
        <v>127.09999999999997</v>
      </c>
      <c r="K42" s="39">
        <v>128.04999999999998</v>
      </c>
      <c r="L42" s="39">
        <v>128.79999999999995</v>
      </c>
      <c r="M42" s="31">
        <v>127.3</v>
      </c>
      <c r="N42" s="31">
        <v>125.6</v>
      </c>
      <c r="O42" s="306">
        <v>81703800</v>
      </c>
      <c r="P42" s="307">
        <v>2.6580861779518746E-3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45134</v>
      </c>
      <c r="E43" s="38">
        <v>686.15</v>
      </c>
      <c r="F43" s="38">
        <v>685.55000000000007</v>
      </c>
      <c r="G43" s="39">
        <v>681.50000000000011</v>
      </c>
      <c r="H43" s="39">
        <v>676.85</v>
      </c>
      <c r="I43" s="39">
        <v>672.80000000000007</v>
      </c>
      <c r="J43" s="39">
        <v>690.20000000000016</v>
      </c>
      <c r="K43" s="39">
        <v>694.25000000000011</v>
      </c>
      <c r="L43" s="39">
        <v>698.9000000000002</v>
      </c>
      <c r="M43" s="31">
        <v>689.6</v>
      </c>
      <c r="N43" s="31">
        <v>680.9</v>
      </c>
      <c r="O43" s="306">
        <v>7684600</v>
      </c>
      <c r="P43" s="307">
        <v>-7.1520526391074233E-4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45134</v>
      </c>
      <c r="E44" s="38">
        <v>854.5</v>
      </c>
      <c r="F44" s="38">
        <v>853.48333333333323</v>
      </c>
      <c r="G44" s="39">
        <v>848.51666666666642</v>
      </c>
      <c r="H44" s="39">
        <v>842.53333333333319</v>
      </c>
      <c r="I44" s="39">
        <v>837.56666666666638</v>
      </c>
      <c r="J44" s="39">
        <v>859.46666666666647</v>
      </c>
      <c r="K44" s="39">
        <v>864.43333333333339</v>
      </c>
      <c r="L44" s="39">
        <v>870.41666666666652</v>
      </c>
      <c r="M44" s="31">
        <v>858.45</v>
      </c>
      <c r="N44" s="31">
        <v>847.5</v>
      </c>
      <c r="O44" s="306">
        <v>7979000</v>
      </c>
      <c r="P44" s="307">
        <v>1.2949092294020565E-2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45134</v>
      </c>
      <c r="E45" s="38">
        <v>884.75</v>
      </c>
      <c r="F45" s="38">
        <v>880.41666666666663</v>
      </c>
      <c r="G45" s="39">
        <v>874.08333333333326</v>
      </c>
      <c r="H45" s="39">
        <v>863.41666666666663</v>
      </c>
      <c r="I45" s="39">
        <v>857.08333333333326</v>
      </c>
      <c r="J45" s="39">
        <v>891.08333333333326</v>
      </c>
      <c r="K45" s="39">
        <v>897.41666666666652</v>
      </c>
      <c r="L45" s="39">
        <v>908.08333333333326</v>
      </c>
      <c r="M45" s="31">
        <v>886.75</v>
      </c>
      <c r="N45" s="31">
        <v>869.75</v>
      </c>
      <c r="O45" s="306">
        <v>43197450</v>
      </c>
      <c r="P45" s="307">
        <v>6.7569788462892966E-2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45134</v>
      </c>
      <c r="E46" s="38">
        <v>95.7</v>
      </c>
      <c r="F46" s="38">
        <v>95.783333333333346</v>
      </c>
      <c r="G46" s="39">
        <v>94.716666666666697</v>
      </c>
      <c r="H46" s="39">
        <v>93.733333333333348</v>
      </c>
      <c r="I46" s="39">
        <v>92.6666666666667</v>
      </c>
      <c r="J46" s="39">
        <v>96.766666666666694</v>
      </c>
      <c r="K46" s="39">
        <v>97.833333333333329</v>
      </c>
      <c r="L46" s="39">
        <v>98.816666666666691</v>
      </c>
      <c r="M46" s="31">
        <v>96.85</v>
      </c>
      <c r="N46" s="31">
        <v>94.8</v>
      </c>
      <c r="O46" s="306">
        <v>105651000</v>
      </c>
      <c r="P46" s="307">
        <v>-3.14755991914525E-2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45134</v>
      </c>
      <c r="E47" s="38">
        <v>267.25</v>
      </c>
      <c r="F47" s="38">
        <v>267.40000000000003</v>
      </c>
      <c r="G47" s="39">
        <v>265.35000000000008</v>
      </c>
      <c r="H47" s="39">
        <v>263.45000000000005</v>
      </c>
      <c r="I47" s="39">
        <v>261.40000000000009</v>
      </c>
      <c r="J47" s="39">
        <v>269.30000000000007</v>
      </c>
      <c r="K47" s="39">
        <v>271.35000000000002</v>
      </c>
      <c r="L47" s="39">
        <v>273.25000000000006</v>
      </c>
      <c r="M47" s="31">
        <v>269.45</v>
      </c>
      <c r="N47" s="31">
        <v>265.5</v>
      </c>
      <c r="O47" s="306">
        <v>34660000</v>
      </c>
      <c r="P47" s="307">
        <v>4.8561281437993764E-3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45134</v>
      </c>
      <c r="E48" s="38">
        <v>19116.349999999999</v>
      </c>
      <c r="F48" s="38">
        <v>19073.966666666664</v>
      </c>
      <c r="G48" s="39">
        <v>18958.933333333327</v>
      </c>
      <c r="H48" s="39">
        <v>18801.516666666663</v>
      </c>
      <c r="I48" s="39">
        <v>18686.483333333326</v>
      </c>
      <c r="J48" s="39">
        <v>19231.383333333328</v>
      </c>
      <c r="K48" s="39">
        <v>19346.416666666661</v>
      </c>
      <c r="L48" s="39">
        <v>19503.833333333328</v>
      </c>
      <c r="M48" s="31">
        <v>19189</v>
      </c>
      <c r="N48" s="31">
        <v>18916.55</v>
      </c>
      <c r="O48" s="306">
        <v>229100</v>
      </c>
      <c r="P48" s="307">
        <v>-9.5895816890292029E-2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45134</v>
      </c>
      <c r="E49" s="38">
        <v>387.9</v>
      </c>
      <c r="F49" s="38">
        <v>387.13333333333338</v>
      </c>
      <c r="G49" s="39">
        <v>384.91666666666674</v>
      </c>
      <c r="H49" s="39">
        <v>381.93333333333334</v>
      </c>
      <c r="I49" s="39">
        <v>379.7166666666667</v>
      </c>
      <c r="J49" s="39">
        <v>390.11666666666679</v>
      </c>
      <c r="K49" s="39">
        <v>392.33333333333337</v>
      </c>
      <c r="L49" s="39">
        <v>395.31666666666683</v>
      </c>
      <c r="M49" s="31">
        <v>389.35</v>
      </c>
      <c r="N49" s="31">
        <v>384.15</v>
      </c>
      <c r="O49" s="306">
        <v>22906800</v>
      </c>
      <c r="P49" s="307">
        <v>-2.4827586206896551E-2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45134</v>
      </c>
      <c r="E50" s="38">
        <v>5068.45</v>
      </c>
      <c r="F50" s="38">
        <v>5069.3666666666659</v>
      </c>
      <c r="G50" s="39">
        <v>5032.0833333333321</v>
      </c>
      <c r="H50" s="39">
        <v>4995.7166666666662</v>
      </c>
      <c r="I50" s="39">
        <v>4958.4333333333325</v>
      </c>
      <c r="J50" s="39">
        <v>5105.7333333333318</v>
      </c>
      <c r="K50" s="39">
        <v>5143.0166666666664</v>
      </c>
      <c r="L50" s="39">
        <v>5179.3833333333314</v>
      </c>
      <c r="M50" s="31">
        <v>5106.6499999999996</v>
      </c>
      <c r="N50" s="31">
        <v>5033</v>
      </c>
      <c r="O50" s="306">
        <v>1532800</v>
      </c>
      <c r="P50" s="307">
        <v>1.9420058526203779E-2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45134</v>
      </c>
      <c r="E51" s="38">
        <v>393.15</v>
      </c>
      <c r="F51" s="38">
        <v>393.11666666666662</v>
      </c>
      <c r="G51" s="39">
        <v>390.33333333333326</v>
      </c>
      <c r="H51" s="39">
        <v>387.51666666666665</v>
      </c>
      <c r="I51" s="39">
        <v>384.73333333333329</v>
      </c>
      <c r="J51" s="39">
        <v>395.93333333333322</v>
      </c>
      <c r="K51" s="39">
        <v>398.71666666666664</v>
      </c>
      <c r="L51" s="39">
        <v>401.53333333333319</v>
      </c>
      <c r="M51" s="31">
        <v>395.9</v>
      </c>
      <c r="N51" s="31">
        <v>390.3</v>
      </c>
      <c r="O51" s="306">
        <v>8284000</v>
      </c>
      <c r="P51" s="307">
        <v>-1.4464802314368371E-3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45134</v>
      </c>
      <c r="E52" s="38">
        <v>340.35</v>
      </c>
      <c r="F52" s="38">
        <v>341.33333333333331</v>
      </c>
      <c r="G52" s="39">
        <v>336.86666666666662</v>
      </c>
      <c r="H52" s="39">
        <v>333.38333333333333</v>
      </c>
      <c r="I52" s="39">
        <v>328.91666666666663</v>
      </c>
      <c r="J52" s="39">
        <v>344.81666666666661</v>
      </c>
      <c r="K52" s="39">
        <v>349.2833333333333</v>
      </c>
      <c r="L52" s="39">
        <v>352.76666666666659</v>
      </c>
      <c r="M52" s="31">
        <v>345.8</v>
      </c>
      <c r="N52" s="31">
        <v>337.85</v>
      </c>
      <c r="O52" s="306">
        <v>57580200</v>
      </c>
      <c r="P52" s="307">
        <v>6.2281777861658959E-3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45134</v>
      </c>
      <c r="E53" s="38">
        <v>831.5</v>
      </c>
      <c r="F53" s="38">
        <v>828.06666666666661</v>
      </c>
      <c r="G53" s="39">
        <v>813.73333333333323</v>
      </c>
      <c r="H53" s="39">
        <v>795.96666666666658</v>
      </c>
      <c r="I53" s="39">
        <v>781.63333333333321</v>
      </c>
      <c r="J53" s="39">
        <v>845.83333333333326</v>
      </c>
      <c r="K53" s="39">
        <v>860.16666666666674</v>
      </c>
      <c r="L53" s="39">
        <v>877.93333333333328</v>
      </c>
      <c r="M53" s="31">
        <v>842.4</v>
      </c>
      <c r="N53" s="31">
        <v>810.3</v>
      </c>
      <c r="O53" s="306">
        <v>2912325</v>
      </c>
      <c r="P53" s="307">
        <v>0.10958395245170877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45134</v>
      </c>
      <c r="E54" s="38">
        <v>269.95</v>
      </c>
      <c r="F54" s="38">
        <v>269</v>
      </c>
      <c r="G54" s="39">
        <v>266.75</v>
      </c>
      <c r="H54" s="39">
        <v>263.55</v>
      </c>
      <c r="I54" s="39">
        <v>261.3</v>
      </c>
      <c r="J54" s="39">
        <v>272.2</v>
      </c>
      <c r="K54" s="39">
        <v>274.45</v>
      </c>
      <c r="L54" s="39">
        <v>277.64999999999998</v>
      </c>
      <c r="M54" s="31">
        <v>271.25</v>
      </c>
      <c r="N54" s="31">
        <v>265.8</v>
      </c>
      <c r="O54" s="306">
        <v>13102400</v>
      </c>
      <c r="P54" s="307">
        <v>8.6295158695334218E-3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45134</v>
      </c>
      <c r="E55" s="38">
        <v>1157.25</v>
      </c>
      <c r="F55" s="38">
        <v>1155.0666666666666</v>
      </c>
      <c r="G55" s="39">
        <v>1130.1333333333332</v>
      </c>
      <c r="H55" s="39">
        <v>1103.0166666666667</v>
      </c>
      <c r="I55" s="39">
        <v>1078.0833333333333</v>
      </c>
      <c r="J55" s="39">
        <v>1182.1833333333332</v>
      </c>
      <c r="K55" s="39">
        <v>1207.1166666666666</v>
      </c>
      <c r="L55" s="39">
        <v>1234.2333333333331</v>
      </c>
      <c r="M55" s="31">
        <v>1180</v>
      </c>
      <c r="N55" s="31">
        <v>1127.95</v>
      </c>
      <c r="O55" s="306">
        <v>11493750</v>
      </c>
      <c r="P55" s="307">
        <v>-4.5369601328903657E-2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45134</v>
      </c>
      <c r="E56" s="38">
        <v>1047.6500000000001</v>
      </c>
      <c r="F56" s="38">
        <v>1039.7</v>
      </c>
      <c r="G56" s="39">
        <v>1029.6500000000001</v>
      </c>
      <c r="H56" s="39">
        <v>1011.6500000000001</v>
      </c>
      <c r="I56" s="39">
        <v>1001.6000000000001</v>
      </c>
      <c r="J56" s="39">
        <v>1057.7</v>
      </c>
      <c r="K56" s="39">
        <v>1067.7499999999998</v>
      </c>
      <c r="L56" s="39">
        <v>1085.75</v>
      </c>
      <c r="M56" s="31">
        <v>1049.75</v>
      </c>
      <c r="N56" s="31">
        <v>1021.7</v>
      </c>
      <c r="O56" s="306">
        <v>11497850</v>
      </c>
      <c r="P56" s="307">
        <v>-2.7624309392265192E-3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45134</v>
      </c>
      <c r="E57" s="38">
        <v>230.05</v>
      </c>
      <c r="F57" s="38">
        <v>229.75</v>
      </c>
      <c r="G57" s="39">
        <v>228.6</v>
      </c>
      <c r="H57" s="39">
        <v>227.15</v>
      </c>
      <c r="I57" s="39">
        <v>226</v>
      </c>
      <c r="J57" s="39">
        <v>231.2</v>
      </c>
      <c r="K57" s="39">
        <v>232.34999999999997</v>
      </c>
      <c r="L57" s="39">
        <v>233.79999999999998</v>
      </c>
      <c r="M57" s="31">
        <v>230.9</v>
      </c>
      <c r="N57" s="31">
        <v>228.3</v>
      </c>
      <c r="O57" s="306">
        <v>58195200</v>
      </c>
      <c r="P57" s="307">
        <v>-8.3023189235614091E-3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45134</v>
      </c>
      <c r="E58" s="38">
        <v>4805.8500000000004</v>
      </c>
      <c r="F58" s="38">
        <v>4826.9666666666672</v>
      </c>
      <c r="G58" s="39">
        <v>4728.8833333333341</v>
      </c>
      <c r="H58" s="39">
        <v>4651.916666666667</v>
      </c>
      <c r="I58" s="39">
        <v>4553.8333333333339</v>
      </c>
      <c r="J58" s="39">
        <v>4903.9333333333343</v>
      </c>
      <c r="K58" s="39">
        <v>5002.0166666666664</v>
      </c>
      <c r="L58" s="39">
        <v>5078.9833333333345</v>
      </c>
      <c r="M58" s="31">
        <v>4925.05</v>
      </c>
      <c r="N58" s="31">
        <v>4750</v>
      </c>
      <c r="O58" s="306">
        <v>957750</v>
      </c>
      <c r="P58" s="307">
        <v>0.19546901329339075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45134</v>
      </c>
      <c r="E59" s="38">
        <v>1843.5</v>
      </c>
      <c r="F59" s="38">
        <v>1839.4833333333333</v>
      </c>
      <c r="G59" s="39">
        <v>1827.3666666666668</v>
      </c>
      <c r="H59" s="39">
        <v>1811.2333333333333</v>
      </c>
      <c r="I59" s="39">
        <v>1799.1166666666668</v>
      </c>
      <c r="J59" s="39">
        <v>1855.6166666666668</v>
      </c>
      <c r="K59" s="39">
        <v>1867.7333333333331</v>
      </c>
      <c r="L59" s="39">
        <v>1883.8666666666668</v>
      </c>
      <c r="M59" s="31">
        <v>1851.6</v>
      </c>
      <c r="N59" s="31">
        <v>1823.35</v>
      </c>
      <c r="O59" s="306">
        <v>4077150</v>
      </c>
      <c r="P59" s="307">
        <v>-1.3799525905858449E-2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45134</v>
      </c>
      <c r="E60" s="38">
        <v>687.65</v>
      </c>
      <c r="F60" s="38">
        <v>693.06666666666661</v>
      </c>
      <c r="G60" s="39">
        <v>678.88333333333321</v>
      </c>
      <c r="H60" s="39">
        <v>670.11666666666656</v>
      </c>
      <c r="I60" s="39">
        <v>655.93333333333317</v>
      </c>
      <c r="J60" s="39">
        <v>701.83333333333326</v>
      </c>
      <c r="K60" s="39">
        <v>716.01666666666665</v>
      </c>
      <c r="L60" s="39">
        <v>724.7833333333333</v>
      </c>
      <c r="M60" s="31">
        <v>707.25</v>
      </c>
      <c r="N60" s="31">
        <v>684.3</v>
      </c>
      <c r="O60" s="306">
        <v>5277000</v>
      </c>
      <c r="P60" s="307">
        <v>0.21310344827586206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45134</v>
      </c>
      <c r="E61" s="38">
        <v>965.7</v>
      </c>
      <c r="F61" s="38">
        <v>961.31666666666661</v>
      </c>
      <c r="G61" s="39">
        <v>955.13333333333321</v>
      </c>
      <c r="H61" s="39">
        <v>944.56666666666661</v>
      </c>
      <c r="I61" s="39">
        <v>938.38333333333321</v>
      </c>
      <c r="J61" s="39">
        <v>971.88333333333321</v>
      </c>
      <c r="K61" s="39">
        <v>978.06666666666661</v>
      </c>
      <c r="L61" s="39">
        <v>988.63333333333321</v>
      </c>
      <c r="M61" s="31">
        <v>967.5</v>
      </c>
      <c r="N61" s="31">
        <v>950.75</v>
      </c>
      <c r="O61" s="306">
        <v>2086700</v>
      </c>
      <c r="P61" s="307">
        <v>9.8238482384823845E-3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45134</v>
      </c>
      <c r="E62" s="38">
        <v>295.75</v>
      </c>
      <c r="F62" s="38">
        <v>296.5</v>
      </c>
      <c r="G62" s="39">
        <v>293.45</v>
      </c>
      <c r="H62" s="39">
        <v>291.14999999999998</v>
      </c>
      <c r="I62" s="39">
        <v>288.09999999999997</v>
      </c>
      <c r="J62" s="39">
        <v>298.8</v>
      </c>
      <c r="K62" s="39">
        <v>301.84999999999997</v>
      </c>
      <c r="L62" s="39">
        <v>304.15000000000003</v>
      </c>
      <c r="M62" s="31">
        <v>299.55</v>
      </c>
      <c r="N62" s="31">
        <v>294.2</v>
      </c>
      <c r="O62" s="306">
        <v>15757200</v>
      </c>
      <c r="P62" s="307">
        <v>3.5118836466832212E-2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45134</v>
      </c>
      <c r="E63" s="38">
        <v>129.94999999999999</v>
      </c>
      <c r="F63" s="38">
        <v>130.13333333333335</v>
      </c>
      <c r="G63" s="39">
        <v>129.3666666666667</v>
      </c>
      <c r="H63" s="39">
        <v>128.78333333333336</v>
      </c>
      <c r="I63" s="39">
        <v>128.01666666666671</v>
      </c>
      <c r="J63" s="39">
        <v>130.7166666666667</v>
      </c>
      <c r="K63" s="39">
        <v>131.48333333333335</v>
      </c>
      <c r="L63" s="39">
        <v>132.06666666666669</v>
      </c>
      <c r="M63" s="31">
        <v>130.9</v>
      </c>
      <c r="N63" s="31">
        <v>129.55000000000001</v>
      </c>
      <c r="O63" s="306">
        <v>35310000</v>
      </c>
      <c r="P63" s="307">
        <v>1.0300429184549357E-2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45134</v>
      </c>
      <c r="E64" s="38">
        <v>1904.35</v>
      </c>
      <c r="F64" s="38">
        <v>1908.1666666666667</v>
      </c>
      <c r="G64" s="39">
        <v>1879.4833333333336</v>
      </c>
      <c r="H64" s="39">
        <v>1854.6166666666668</v>
      </c>
      <c r="I64" s="39">
        <v>1825.9333333333336</v>
      </c>
      <c r="J64" s="39">
        <v>1933.0333333333335</v>
      </c>
      <c r="K64" s="39">
        <v>1961.7166666666665</v>
      </c>
      <c r="L64" s="39">
        <v>1986.5833333333335</v>
      </c>
      <c r="M64" s="31">
        <v>1936.85</v>
      </c>
      <c r="N64" s="31">
        <v>1883.3</v>
      </c>
      <c r="O64" s="306">
        <v>3334200</v>
      </c>
      <c r="P64" s="307">
        <v>7.6520728399845014E-2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45134</v>
      </c>
      <c r="E65" s="38">
        <v>577.54999999999995</v>
      </c>
      <c r="F65" s="38">
        <v>574.6</v>
      </c>
      <c r="G65" s="39">
        <v>570.95000000000005</v>
      </c>
      <c r="H65" s="39">
        <v>564.35</v>
      </c>
      <c r="I65" s="39">
        <v>560.70000000000005</v>
      </c>
      <c r="J65" s="39">
        <v>581.20000000000005</v>
      </c>
      <c r="K65" s="39">
        <v>584.84999999999991</v>
      </c>
      <c r="L65" s="39">
        <v>591.45000000000005</v>
      </c>
      <c r="M65" s="31">
        <v>578.25</v>
      </c>
      <c r="N65" s="31">
        <v>568</v>
      </c>
      <c r="O65" s="306">
        <v>14105000</v>
      </c>
      <c r="P65" s="307">
        <v>-3.4443168771526979E-3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45134</v>
      </c>
      <c r="E66" s="38">
        <v>2022.65</v>
      </c>
      <c r="F66" s="38">
        <v>2028.6000000000001</v>
      </c>
      <c r="G66" s="39">
        <v>2010.6000000000004</v>
      </c>
      <c r="H66" s="39">
        <v>1998.5500000000002</v>
      </c>
      <c r="I66" s="39">
        <v>1980.5500000000004</v>
      </c>
      <c r="J66" s="39">
        <v>2040.6500000000003</v>
      </c>
      <c r="K66" s="39">
        <v>2058.6499999999996</v>
      </c>
      <c r="L66" s="39">
        <v>2070.7000000000003</v>
      </c>
      <c r="M66" s="31">
        <v>2046.6</v>
      </c>
      <c r="N66" s="31">
        <v>2016.55</v>
      </c>
      <c r="O66" s="306">
        <v>2011000</v>
      </c>
      <c r="P66" s="307">
        <v>6.7584480600750936E-3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45134</v>
      </c>
      <c r="E67" s="38">
        <v>1990.45</v>
      </c>
      <c r="F67" s="38">
        <v>1989.6000000000001</v>
      </c>
      <c r="G67" s="39">
        <v>1976.4000000000003</v>
      </c>
      <c r="H67" s="39">
        <v>1962.3500000000001</v>
      </c>
      <c r="I67" s="39">
        <v>1949.1500000000003</v>
      </c>
      <c r="J67" s="39">
        <v>2003.6500000000003</v>
      </c>
      <c r="K67" s="39">
        <v>2016.8500000000001</v>
      </c>
      <c r="L67" s="39">
        <v>2030.9000000000003</v>
      </c>
      <c r="M67" s="31">
        <v>2002.8</v>
      </c>
      <c r="N67" s="31">
        <v>1975.55</v>
      </c>
      <c r="O67" s="306">
        <v>3173100</v>
      </c>
      <c r="P67" s="307">
        <v>-5.6406881639560029E-3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45134</v>
      </c>
      <c r="E68" s="38">
        <v>189.3</v>
      </c>
      <c r="F68" s="38">
        <v>190.11666666666667</v>
      </c>
      <c r="G68" s="39">
        <v>187.98333333333335</v>
      </c>
      <c r="H68" s="39">
        <v>186.66666666666669</v>
      </c>
      <c r="I68" s="39">
        <v>184.53333333333336</v>
      </c>
      <c r="J68" s="39">
        <v>191.43333333333334</v>
      </c>
      <c r="K68" s="39">
        <v>193.56666666666666</v>
      </c>
      <c r="L68" s="39">
        <v>194.88333333333333</v>
      </c>
      <c r="M68" s="31">
        <v>192.25</v>
      </c>
      <c r="N68" s="31">
        <v>188.8</v>
      </c>
      <c r="O68" s="306">
        <v>17040800</v>
      </c>
      <c r="P68" s="307">
        <v>-3.3200953137410644E-2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45134</v>
      </c>
      <c r="E69" s="38">
        <v>3680.6</v>
      </c>
      <c r="F69" s="38">
        <v>3668.3666666666663</v>
      </c>
      <c r="G69" s="39">
        <v>3644.2833333333328</v>
      </c>
      <c r="H69" s="39">
        <v>3607.9666666666667</v>
      </c>
      <c r="I69" s="39">
        <v>3583.8833333333332</v>
      </c>
      <c r="J69" s="39">
        <v>3704.6833333333325</v>
      </c>
      <c r="K69" s="39">
        <v>3728.7666666666655</v>
      </c>
      <c r="L69" s="39">
        <v>3765.0833333333321</v>
      </c>
      <c r="M69" s="31">
        <v>3692.45</v>
      </c>
      <c r="N69" s="31">
        <v>3632.05</v>
      </c>
      <c r="O69" s="306">
        <v>3089200</v>
      </c>
      <c r="P69" s="307">
        <v>1.451559934318555E-2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45134</v>
      </c>
      <c r="E70" s="38">
        <v>4280.45</v>
      </c>
      <c r="F70" s="38">
        <v>4312.416666666667</v>
      </c>
      <c r="G70" s="39">
        <v>4239.8333333333339</v>
      </c>
      <c r="H70" s="39">
        <v>4199.2166666666672</v>
      </c>
      <c r="I70" s="39">
        <v>4126.6333333333341</v>
      </c>
      <c r="J70" s="39">
        <v>4353.0333333333338</v>
      </c>
      <c r="K70" s="39">
        <v>4425.6166666666677</v>
      </c>
      <c r="L70" s="39">
        <v>4466.2333333333336</v>
      </c>
      <c r="M70" s="31">
        <v>4385</v>
      </c>
      <c r="N70" s="31">
        <v>4271.8</v>
      </c>
      <c r="O70" s="306">
        <v>946400</v>
      </c>
      <c r="P70" s="307">
        <v>1.7415609546334122E-2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45134</v>
      </c>
      <c r="E71" s="38">
        <v>504.7</v>
      </c>
      <c r="F71" s="38">
        <v>505.39999999999992</v>
      </c>
      <c r="G71" s="39">
        <v>500.69999999999982</v>
      </c>
      <c r="H71" s="39">
        <v>496.69999999999987</v>
      </c>
      <c r="I71" s="39">
        <v>491.99999999999977</v>
      </c>
      <c r="J71" s="39">
        <v>509.39999999999986</v>
      </c>
      <c r="K71" s="39">
        <v>514.1</v>
      </c>
      <c r="L71" s="39">
        <v>518.09999999999991</v>
      </c>
      <c r="M71" s="31">
        <v>510.1</v>
      </c>
      <c r="N71" s="31">
        <v>501.4</v>
      </c>
      <c r="O71" s="306">
        <v>33288750</v>
      </c>
      <c r="P71" s="307">
        <v>1.2750363937553336E-2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45134</v>
      </c>
      <c r="E72" s="38">
        <v>5348.45</v>
      </c>
      <c r="F72" s="38">
        <v>5331.916666666667</v>
      </c>
      <c r="G72" s="39">
        <v>5271.5333333333338</v>
      </c>
      <c r="H72" s="39">
        <v>5194.6166666666668</v>
      </c>
      <c r="I72" s="39">
        <v>5134.2333333333336</v>
      </c>
      <c r="J72" s="39">
        <v>5408.8333333333339</v>
      </c>
      <c r="K72" s="39">
        <v>5469.2166666666672</v>
      </c>
      <c r="L72" s="39">
        <v>5546.1333333333341</v>
      </c>
      <c r="M72" s="31">
        <v>5392.3</v>
      </c>
      <c r="N72" s="31">
        <v>5255</v>
      </c>
      <c r="O72" s="306">
        <v>2757125</v>
      </c>
      <c r="P72" s="307">
        <v>1.6404773973549606E-2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45134</v>
      </c>
      <c r="E73" s="38">
        <v>3321.5</v>
      </c>
      <c r="F73" s="38">
        <v>3319.4</v>
      </c>
      <c r="G73" s="39">
        <v>3298.1000000000004</v>
      </c>
      <c r="H73" s="39">
        <v>3274.7000000000003</v>
      </c>
      <c r="I73" s="39">
        <v>3253.4000000000005</v>
      </c>
      <c r="J73" s="39">
        <v>3342.8</v>
      </c>
      <c r="K73" s="39">
        <v>3364.1000000000004</v>
      </c>
      <c r="L73" s="39">
        <v>3387.5</v>
      </c>
      <c r="M73" s="31">
        <v>3340.7</v>
      </c>
      <c r="N73" s="31">
        <v>3296</v>
      </c>
      <c r="O73" s="306">
        <v>5120325</v>
      </c>
      <c r="P73" s="307">
        <v>6.9172000825934339E-3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45134</v>
      </c>
      <c r="E74" s="38">
        <v>2352.75</v>
      </c>
      <c r="F74" s="38">
        <v>2341.7666666666669</v>
      </c>
      <c r="G74" s="39">
        <v>2325.9833333333336</v>
      </c>
      <c r="H74" s="39">
        <v>2299.2166666666667</v>
      </c>
      <c r="I74" s="39">
        <v>2283.4333333333334</v>
      </c>
      <c r="J74" s="39">
        <v>2368.5333333333338</v>
      </c>
      <c r="K74" s="39">
        <v>2384.3166666666675</v>
      </c>
      <c r="L74" s="39">
        <v>2411.0833333333339</v>
      </c>
      <c r="M74" s="31">
        <v>2357.5500000000002</v>
      </c>
      <c r="N74" s="31">
        <v>2315</v>
      </c>
      <c r="O74" s="306">
        <v>1792175</v>
      </c>
      <c r="P74" s="307">
        <v>5.8651026392961877E-3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45134</v>
      </c>
      <c r="E75" s="38">
        <v>251.45</v>
      </c>
      <c r="F75" s="38">
        <v>250.38333333333333</v>
      </c>
      <c r="G75" s="39">
        <v>248.91666666666666</v>
      </c>
      <c r="H75" s="39">
        <v>246.38333333333333</v>
      </c>
      <c r="I75" s="39">
        <v>244.91666666666666</v>
      </c>
      <c r="J75" s="39">
        <v>252.91666666666666</v>
      </c>
      <c r="K75" s="39">
        <v>254.38333333333335</v>
      </c>
      <c r="L75" s="39">
        <v>256.91666666666663</v>
      </c>
      <c r="M75" s="31">
        <v>251.85</v>
      </c>
      <c r="N75" s="31">
        <v>247.85</v>
      </c>
      <c r="O75" s="306">
        <v>23155200</v>
      </c>
      <c r="P75" s="307">
        <v>3.2755298651252408E-2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45134</v>
      </c>
      <c r="E76" s="38">
        <v>137.19999999999999</v>
      </c>
      <c r="F76" s="38">
        <v>137.45000000000002</v>
      </c>
      <c r="G76" s="39">
        <v>135.35000000000002</v>
      </c>
      <c r="H76" s="39">
        <v>133.5</v>
      </c>
      <c r="I76" s="39">
        <v>131.4</v>
      </c>
      <c r="J76" s="39">
        <v>139.30000000000004</v>
      </c>
      <c r="K76" s="39">
        <v>141.4</v>
      </c>
      <c r="L76" s="39">
        <v>143.25000000000006</v>
      </c>
      <c r="M76" s="31">
        <v>139.55000000000001</v>
      </c>
      <c r="N76" s="31">
        <v>135.6</v>
      </c>
      <c r="O76" s="306">
        <v>147910000</v>
      </c>
      <c r="P76" s="307">
        <v>-0.1024878640776699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45134</v>
      </c>
      <c r="E77" s="38">
        <v>110.65</v>
      </c>
      <c r="F77" s="38">
        <v>110.95</v>
      </c>
      <c r="G77" s="39">
        <v>109.95</v>
      </c>
      <c r="H77" s="39">
        <v>109.25</v>
      </c>
      <c r="I77" s="39">
        <v>108.25</v>
      </c>
      <c r="J77" s="39">
        <v>111.65</v>
      </c>
      <c r="K77" s="39">
        <v>112.65</v>
      </c>
      <c r="L77" s="39">
        <v>113.35000000000001</v>
      </c>
      <c r="M77" s="31">
        <v>111.95</v>
      </c>
      <c r="N77" s="31">
        <v>110.25</v>
      </c>
      <c r="O77" s="306">
        <v>108171300</v>
      </c>
      <c r="P77" s="307">
        <v>5.4123941150245207E-2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45134</v>
      </c>
      <c r="E78" s="38">
        <v>740.3</v>
      </c>
      <c r="F78" s="38">
        <v>734.98333333333323</v>
      </c>
      <c r="G78" s="39">
        <v>723.71666666666647</v>
      </c>
      <c r="H78" s="39">
        <v>707.13333333333321</v>
      </c>
      <c r="I78" s="39">
        <v>695.86666666666645</v>
      </c>
      <c r="J78" s="39">
        <v>751.56666666666649</v>
      </c>
      <c r="K78" s="39">
        <v>762.83333333333314</v>
      </c>
      <c r="L78" s="39">
        <v>779.41666666666652</v>
      </c>
      <c r="M78" s="31">
        <v>746.25</v>
      </c>
      <c r="N78" s="31">
        <v>718.4</v>
      </c>
      <c r="O78" s="306">
        <v>7625550</v>
      </c>
      <c r="P78" s="307">
        <v>3.7278106508875739E-2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45134</v>
      </c>
      <c r="E79" s="38">
        <v>44.45</v>
      </c>
      <c r="F79" s="38">
        <v>44.666666666666664</v>
      </c>
      <c r="G79" s="39">
        <v>44.18333333333333</v>
      </c>
      <c r="H79" s="39">
        <v>43.916666666666664</v>
      </c>
      <c r="I79" s="39">
        <v>43.43333333333333</v>
      </c>
      <c r="J79" s="39">
        <v>44.93333333333333</v>
      </c>
      <c r="K79" s="39">
        <v>45.416666666666664</v>
      </c>
      <c r="L79" s="39">
        <v>45.68333333333333</v>
      </c>
      <c r="M79" s="31">
        <v>45.15</v>
      </c>
      <c r="N79" s="31">
        <v>44.4</v>
      </c>
      <c r="O79" s="306">
        <v>127170000</v>
      </c>
      <c r="P79" s="307">
        <v>6.0519757920968319E-3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45134</v>
      </c>
      <c r="E80" s="38">
        <v>600.79999999999995</v>
      </c>
      <c r="F80" s="38">
        <v>601.08333333333326</v>
      </c>
      <c r="G80" s="39">
        <v>596.26666666666654</v>
      </c>
      <c r="H80" s="39">
        <v>591.73333333333323</v>
      </c>
      <c r="I80" s="39">
        <v>586.91666666666652</v>
      </c>
      <c r="J80" s="39">
        <v>605.61666666666656</v>
      </c>
      <c r="K80" s="39">
        <v>610.43333333333317</v>
      </c>
      <c r="L80" s="39">
        <v>614.96666666666658</v>
      </c>
      <c r="M80" s="31">
        <v>605.9</v>
      </c>
      <c r="N80" s="31">
        <v>596.54999999999995</v>
      </c>
      <c r="O80" s="306">
        <v>7845500</v>
      </c>
      <c r="P80" s="307">
        <v>4.1597337770382693E-3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45134</v>
      </c>
      <c r="E81" s="38">
        <v>1062.0999999999999</v>
      </c>
      <c r="F81" s="38">
        <v>1058.5333333333333</v>
      </c>
      <c r="G81" s="39">
        <v>1047.1666666666665</v>
      </c>
      <c r="H81" s="39">
        <v>1032.2333333333331</v>
      </c>
      <c r="I81" s="39">
        <v>1020.8666666666663</v>
      </c>
      <c r="J81" s="39">
        <v>1073.4666666666667</v>
      </c>
      <c r="K81" s="39">
        <v>1084.8333333333335</v>
      </c>
      <c r="L81" s="39">
        <v>1099.7666666666669</v>
      </c>
      <c r="M81" s="31">
        <v>1069.9000000000001</v>
      </c>
      <c r="N81" s="31">
        <v>1043.5999999999999</v>
      </c>
      <c r="O81" s="306">
        <v>5918000</v>
      </c>
      <c r="P81" s="307">
        <v>-2.3593466424682397E-2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45134</v>
      </c>
      <c r="E82" s="38">
        <v>1627.05</v>
      </c>
      <c r="F82" s="38">
        <v>1620.8166666666666</v>
      </c>
      <c r="G82" s="39">
        <v>1610.4833333333331</v>
      </c>
      <c r="H82" s="39">
        <v>1593.9166666666665</v>
      </c>
      <c r="I82" s="39">
        <v>1583.583333333333</v>
      </c>
      <c r="J82" s="39">
        <v>1637.3833333333332</v>
      </c>
      <c r="K82" s="39">
        <v>1647.7166666666667</v>
      </c>
      <c r="L82" s="39">
        <v>1664.2833333333333</v>
      </c>
      <c r="M82" s="31">
        <v>1631.15</v>
      </c>
      <c r="N82" s="31">
        <v>1604.25</v>
      </c>
      <c r="O82" s="306">
        <v>2843825</v>
      </c>
      <c r="P82" s="307">
        <v>2.8164176541301735E-2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45134</v>
      </c>
      <c r="E83" s="38">
        <v>312</v>
      </c>
      <c r="F83" s="38">
        <v>313.18333333333334</v>
      </c>
      <c r="G83" s="39">
        <v>310.36666666666667</v>
      </c>
      <c r="H83" s="39">
        <v>308.73333333333335</v>
      </c>
      <c r="I83" s="39">
        <v>305.91666666666669</v>
      </c>
      <c r="J83" s="39">
        <v>314.81666666666666</v>
      </c>
      <c r="K83" s="39">
        <v>317.63333333333338</v>
      </c>
      <c r="L83" s="39">
        <v>319.26666666666665</v>
      </c>
      <c r="M83" s="31">
        <v>316</v>
      </c>
      <c r="N83" s="31">
        <v>311.55</v>
      </c>
      <c r="O83" s="306">
        <v>11254000</v>
      </c>
      <c r="P83" s="307">
        <v>7.113640405477503E-4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45134</v>
      </c>
      <c r="E84" s="38">
        <v>1821.6</v>
      </c>
      <c r="F84" s="38">
        <v>1808.6333333333332</v>
      </c>
      <c r="G84" s="39">
        <v>1792.6666666666665</v>
      </c>
      <c r="H84" s="39">
        <v>1763.7333333333333</v>
      </c>
      <c r="I84" s="39">
        <v>1747.7666666666667</v>
      </c>
      <c r="J84" s="39">
        <v>1837.5666666666664</v>
      </c>
      <c r="K84" s="39">
        <v>1853.5333333333331</v>
      </c>
      <c r="L84" s="39">
        <v>1882.4666666666662</v>
      </c>
      <c r="M84" s="31">
        <v>1824.6</v>
      </c>
      <c r="N84" s="31">
        <v>1779.7</v>
      </c>
      <c r="O84" s="306">
        <v>13533225</v>
      </c>
      <c r="P84" s="307">
        <v>2.2318705371559798E-2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45134</v>
      </c>
      <c r="E85" s="38">
        <v>467.65</v>
      </c>
      <c r="F85" s="38">
        <v>468.09999999999997</v>
      </c>
      <c r="G85" s="39">
        <v>465.69999999999993</v>
      </c>
      <c r="H85" s="39">
        <v>463.74999999999994</v>
      </c>
      <c r="I85" s="39">
        <v>461.34999999999991</v>
      </c>
      <c r="J85" s="39">
        <v>470.04999999999995</v>
      </c>
      <c r="K85" s="39">
        <v>472.44999999999993</v>
      </c>
      <c r="L85" s="39">
        <v>474.4</v>
      </c>
      <c r="M85" s="31">
        <v>470.5</v>
      </c>
      <c r="N85" s="31">
        <v>466.15</v>
      </c>
      <c r="O85" s="306">
        <v>9808750</v>
      </c>
      <c r="P85" s="307">
        <v>-1.1837300088150107E-2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45134</v>
      </c>
      <c r="E86" s="38">
        <v>3848.2</v>
      </c>
      <c r="F86" s="38">
        <v>3849.8833333333332</v>
      </c>
      <c r="G86" s="39">
        <v>3819.7666666666664</v>
      </c>
      <c r="H86" s="39">
        <v>3791.333333333333</v>
      </c>
      <c r="I86" s="39">
        <v>3761.2166666666662</v>
      </c>
      <c r="J86" s="39">
        <v>3878.3166666666666</v>
      </c>
      <c r="K86" s="39">
        <v>3908.4333333333334</v>
      </c>
      <c r="L86" s="39">
        <v>3936.8666666666668</v>
      </c>
      <c r="M86" s="31">
        <v>3880</v>
      </c>
      <c r="N86" s="31">
        <v>3821.45</v>
      </c>
      <c r="O86" s="306">
        <v>4500900</v>
      </c>
      <c r="P86" s="307">
        <v>1.1343920992926732E-3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45134</v>
      </c>
      <c r="E87" s="38">
        <v>1352.15</v>
      </c>
      <c r="F87" s="38">
        <v>1367.9666666666665</v>
      </c>
      <c r="G87" s="39">
        <v>1325.9333333333329</v>
      </c>
      <c r="H87" s="39">
        <v>1299.7166666666665</v>
      </c>
      <c r="I87" s="39">
        <v>1257.6833333333329</v>
      </c>
      <c r="J87" s="39">
        <v>1394.1833333333329</v>
      </c>
      <c r="K87" s="39">
        <v>1436.2166666666662</v>
      </c>
      <c r="L87" s="39">
        <v>1462.4333333333329</v>
      </c>
      <c r="M87" s="31">
        <v>1410</v>
      </c>
      <c r="N87" s="31">
        <v>1341.75</v>
      </c>
      <c r="O87" s="306">
        <v>7745000</v>
      </c>
      <c r="P87" s="307">
        <v>-0.10833525212986415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45134</v>
      </c>
      <c r="E88" s="38">
        <v>1156.8499999999999</v>
      </c>
      <c r="F88" s="38">
        <v>1156.55</v>
      </c>
      <c r="G88" s="39">
        <v>1150.3999999999999</v>
      </c>
      <c r="H88" s="39">
        <v>1143.9499999999998</v>
      </c>
      <c r="I88" s="39">
        <v>1137.7999999999997</v>
      </c>
      <c r="J88" s="39">
        <v>1163</v>
      </c>
      <c r="K88" s="39">
        <v>1169.1500000000001</v>
      </c>
      <c r="L88" s="39">
        <v>1175.6000000000001</v>
      </c>
      <c r="M88" s="31">
        <v>1162.7</v>
      </c>
      <c r="N88" s="31">
        <v>1150.0999999999999</v>
      </c>
      <c r="O88" s="306">
        <v>12320000</v>
      </c>
      <c r="P88" s="307">
        <v>-2.0971241030205263E-2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45134</v>
      </c>
      <c r="E89" s="38">
        <v>2509.0500000000002</v>
      </c>
      <c r="F89" s="38">
        <v>2488.0166666666669</v>
      </c>
      <c r="G89" s="39">
        <v>2430.0833333333339</v>
      </c>
      <c r="H89" s="39">
        <v>2351.1166666666672</v>
      </c>
      <c r="I89" s="39">
        <v>2293.1833333333343</v>
      </c>
      <c r="J89" s="39">
        <v>2566.9833333333336</v>
      </c>
      <c r="K89" s="39">
        <v>2624.916666666667</v>
      </c>
      <c r="L89" s="39">
        <v>2703.8833333333332</v>
      </c>
      <c r="M89" s="31">
        <v>2545.9499999999998</v>
      </c>
      <c r="N89" s="31">
        <v>2409.0500000000002</v>
      </c>
      <c r="O89" s="306">
        <v>2780400</v>
      </c>
      <c r="P89" s="307">
        <v>3.1496939343350031E-2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45134</v>
      </c>
      <c r="E90" s="38">
        <v>1689.75</v>
      </c>
      <c r="F90" s="38">
        <v>1687.3833333333332</v>
      </c>
      <c r="G90" s="39">
        <v>1683.2166666666665</v>
      </c>
      <c r="H90" s="39">
        <v>1676.6833333333332</v>
      </c>
      <c r="I90" s="39">
        <v>1672.5166666666664</v>
      </c>
      <c r="J90" s="39">
        <v>1693.9166666666665</v>
      </c>
      <c r="K90" s="39">
        <v>1698.0833333333335</v>
      </c>
      <c r="L90" s="39">
        <v>1704.6166666666666</v>
      </c>
      <c r="M90" s="31">
        <v>1691.55</v>
      </c>
      <c r="N90" s="31">
        <v>1680.85</v>
      </c>
      <c r="O90" s="306">
        <v>114008400</v>
      </c>
      <c r="P90" s="307">
        <v>-3.0562661640702826E-2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45134</v>
      </c>
      <c r="E91" s="38">
        <v>662.35</v>
      </c>
      <c r="F91" s="38">
        <v>659.56666666666661</v>
      </c>
      <c r="G91" s="39">
        <v>655.63333333333321</v>
      </c>
      <c r="H91" s="39">
        <v>648.91666666666663</v>
      </c>
      <c r="I91" s="39">
        <v>644.98333333333323</v>
      </c>
      <c r="J91" s="39">
        <v>666.28333333333319</v>
      </c>
      <c r="K91" s="39">
        <v>670.21666666666658</v>
      </c>
      <c r="L91" s="39">
        <v>676.93333333333317</v>
      </c>
      <c r="M91" s="31">
        <v>663.5</v>
      </c>
      <c r="N91" s="31">
        <v>652.85</v>
      </c>
      <c r="O91" s="306">
        <v>22699600</v>
      </c>
      <c r="P91" s="307">
        <v>-1.4658835887886168E-2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45134</v>
      </c>
      <c r="E92" s="38">
        <v>3055.25</v>
      </c>
      <c r="F92" s="38">
        <v>3049.8333333333335</v>
      </c>
      <c r="G92" s="39">
        <v>3031.7166666666672</v>
      </c>
      <c r="H92" s="39">
        <v>3008.1833333333338</v>
      </c>
      <c r="I92" s="39">
        <v>2990.0666666666675</v>
      </c>
      <c r="J92" s="39">
        <v>3073.3666666666668</v>
      </c>
      <c r="K92" s="39">
        <v>3091.4833333333327</v>
      </c>
      <c r="L92" s="39">
        <v>3115.0166666666664</v>
      </c>
      <c r="M92" s="31">
        <v>3067.95</v>
      </c>
      <c r="N92" s="31">
        <v>3026.3</v>
      </c>
      <c r="O92" s="306">
        <v>3888600</v>
      </c>
      <c r="P92" s="307">
        <v>5.897873661337886E-3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45134</v>
      </c>
      <c r="E93" s="38">
        <v>443.25</v>
      </c>
      <c r="F93" s="38">
        <v>442.3</v>
      </c>
      <c r="G93" s="39">
        <v>440.35</v>
      </c>
      <c r="H93" s="39">
        <v>437.45</v>
      </c>
      <c r="I93" s="39">
        <v>435.5</v>
      </c>
      <c r="J93" s="39">
        <v>445.20000000000005</v>
      </c>
      <c r="K93" s="39">
        <v>447.15</v>
      </c>
      <c r="L93" s="39">
        <v>450.05000000000007</v>
      </c>
      <c r="M93" s="31">
        <v>444.25</v>
      </c>
      <c r="N93" s="31">
        <v>439.4</v>
      </c>
      <c r="O93" s="306">
        <v>32219600</v>
      </c>
      <c r="P93" s="307">
        <v>2.5579322638146166E-2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45134</v>
      </c>
      <c r="E94" s="38">
        <v>120.05</v>
      </c>
      <c r="F94" s="38">
        <v>120.23333333333333</v>
      </c>
      <c r="G94" s="39">
        <v>119.06666666666666</v>
      </c>
      <c r="H94" s="39">
        <v>118.08333333333333</v>
      </c>
      <c r="I94" s="39">
        <v>116.91666666666666</v>
      </c>
      <c r="J94" s="39">
        <v>121.21666666666667</v>
      </c>
      <c r="K94" s="39">
        <v>122.38333333333333</v>
      </c>
      <c r="L94" s="39">
        <v>123.36666666666667</v>
      </c>
      <c r="M94" s="31">
        <v>121.4</v>
      </c>
      <c r="N94" s="31">
        <v>119.25</v>
      </c>
      <c r="O94" s="306">
        <v>27114800</v>
      </c>
      <c r="P94" s="307">
        <v>3.7517744879334819E-2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45134</v>
      </c>
      <c r="E95" s="38">
        <v>300.7</v>
      </c>
      <c r="F95" s="38">
        <v>302.09999999999997</v>
      </c>
      <c r="G95" s="39">
        <v>297.84999999999991</v>
      </c>
      <c r="H95" s="39">
        <v>294.99999999999994</v>
      </c>
      <c r="I95" s="39">
        <v>290.74999999999989</v>
      </c>
      <c r="J95" s="39">
        <v>304.94999999999993</v>
      </c>
      <c r="K95" s="39">
        <v>309.20000000000005</v>
      </c>
      <c r="L95" s="39">
        <v>312.04999999999995</v>
      </c>
      <c r="M95" s="31">
        <v>306.35000000000002</v>
      </c>
      <c r="N95" s="31">
        <v>299.25</v>
      </c>
      <c r="O95" s="306">
        <v>37773000</v>
      </c>
      <c r="P95" s="307">
        <v>2.535913221929053E-2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45134</v>
      </c>
      <c r="E96" s="38">
        <v>2708.5</v>
      </c>
      <c r="F96" s="38">
        <v>2697.9500000000003</v>
      </c>
      <c r="G96" s="39">
        <v>2674.5500000000006</v>
      </c>
      <c r="H96" s="39">
        <v>2640.6000000000004</v>
      </c>
      <c r="I96" s="39">
        <v>2617.2000000000007</v>
      </c>
      <c r="J96" s="39">
        <v>2731.9000000000005</v>
      </c>
      <c r="K96" s="39">
        <v>2755.3</v>
      </c>
      <c r="L96" s="39">
        <v>2789.2500000000005</v>
      </c>
      <c r="M96" s="31">
        <v>2721.35</v>
      </c>
      <c r="N96" s="31">
        <v>2664</v>
      </c>
      <c r="O96" s="306">
        <v>10080900</v>
      </c>
      <c r="P96" s="307">
        <v>-5.593039772727273E-3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45134</v>
      </c>
      <c r="E97" s="38">
        <v>123.7</v>
      </c>
      <c r="F97" s="38">
        <v>123.18333333333334</v>
      </c>
      <c r="G97" s="39">
        <v>122.41666666666667</v>
      </c>
      <c r="H97" s="39">
        <v>121.13333333333334</v>
      </c>
      <c r="I97" s="39">
        <v>120.36666666666667</v>
      </c>
      <c r="J97" s="39">
        <v>124.46666666666667</v>
      </c>
      <c r="K97" s="39">
        <v>125.23333333333332</v>
      </c>
      <c r="L97" s="39">
        <v>126.51666666666667</v>
      </c>
      <c r="M97" s="31">
        <v>123.95</v>
      </c>
      <c r="N97" s="31">
        <v>121.9</v>
      </c>
      <c r="O97" s="306">
        <v>60271800</v>
      </c>
      <c r="P97" s="307">
        <v>-5.2188552188552192E-3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45134</v>
      </c>
      <c r="E98" s="38">
        <v>995.75</v>
      </c>
      <c r="F98" s="38">
        <v>989.58333333333337</v>
      </c>
      <c r="G98" s="39">
        <v>981.66666666666674</v>
      </c>
      <c r="H98" s="39">
        <v>967.58333333333337</v>
      </c>
      <c r="I98" s="39">
        <v>959.66666666666674</v>
      </c>
      <c r="J98" s="39">
        <v>1003.6666666666667</v>
      </c>
      <c r="K98" s="39">
        <v>1011.5833333333335</v>
      </c>
      <c r="L98" s="39">
        <v>1025.6666666666667</v>
      </c>
      <c r="M98" s="31">
        <v>997.5</v>
      </c>
      <c r="N98" s="31">
        <v>975.5</v>
      </c>
      <c r="O98" s="306">
        <v>86119600</v>
      </c>
      <c r="P98" s="307">
        <v>2.1586308578317569E-3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45134</v>
      </c>
      <c r="E99" s="38">
        <v>1403.3</v>
      </c>
      <c r="F99" s="38">
        <v>1387.3666666666668</v>
      </c>
      <c r="G99" s="39">
        <v>1363.4333333333336</v>
      </c>
      <c r="H99" s="39">
        <v>1323.5666666666668</v>
      </c>
      <c r="I99" s="39">
        <v>1299.6333333333337</v>
      </c>
      <c r="J99" s="39">
        <v>1427.2333333333336</v>
      </c>
      <c r="K99" s="39">
        <v>1451.166666666667</v>
      </c>
      <c r="L99" s="39">
        <v>1491.0333333333335</v>
      </c>
      <c r="M99" s="31">
        <v>1411.3</v>
      </c>
      <c r="N99" s="31">
        <v>1347.5</v>
      </c>
      <c r="O99" s="306">
        <v>4715500</v>
      </c>
      <c r="P99" s="307">
        <v>0.19455351488283723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45134</v>
      </c>
      <c r="E100" s="38">
        <v>549.5</v>
      </c>
      <c r="F100" s="38">
        <v>553.5333333333333</v>
      </c>
      <c r="G100" s="39">
        <v>542.96666666666658</v>
      </c>
      <c r="H100" s="39">
        <v>536.43333333333328</v>
      </c>
      <c r="I100" s="39">
        <v>525.86666666666656</v>
      </c>
      <c r="J100" s="39">
        <v>560.06666666666661</v>
      </c>
      <c r="K100" s="39">
        <v>570.63333333333321</v>
      </c>
      <c r="L100" s="39">
        <v>577.16666666666663</v>
      </c>
      <c r="M100" s="31">
        <v>564.1</v>
      </c>
      <c r="N100" s="31">
        <v>547</v>
      </c>
      <c r="O100" s="306">
        <v>11934000</v>
      </c>
      <c r="P100" s="307">
        <v>4.9604221635883905E-2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45134</v>
      </c>
      <c r="E101" s="38">
        <v>7.6</v>
      </c>
      <c r="F101" s="38">
        <v>7.6333333333333329</v>
      </c>
      <c r="G101" s="39">
        <v>7.5166666666666657</v>
      </c>
      <c r="H101" s="39">
        <v>7.4333333333333327</v>
      </c>
      <c r="I101" s="39">
        <v>7.3166666666666655</v>
      </c>
      <c r="J101" s="39">
        <v>7.7166666666666659</v>
      </c>
      <c r="K101" s="39">
        <v>7.833333333333333</v>
      </c>
      <c r="L101" s="39">
        <v>7.9166666666666661</v>
      </c>
      <c r="M101" s="31">
        <v>7.75</v>
      </c>
      <c r="N101" s="31">
        <v>7.55</v>
      </c>
      <c r="O101" s="306">
        <v>743280000</v>
      </c>
      <c r="P101" s="307">
        <v>8.4662976229241283E-3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45134</v>
      </c>
      <c r="E102" s="38">
        <v>112.1</v>
      </c>
      <c r="F102" s="38">
        <v>111.95</v>
      </c>
      <c r="G102" s="39">
        <v>111.5</v>
      </c>
      <c r="H102" s="39">
        <v>110.89999999999999</v>
      </c>
      <c r="I102" s="39">
        <v>110.44999999999999</v>
      </c>
      <c r="J102" s="39">
        <v>112.55000000000001</v>
      </c>
      <c r="K102" s="39">
        <v>113.00000000000003</v>
      </c>
      <c r="L102" s="39">
        <v>113.60000000000002</v>
      </c>
      <c r="M102" s="31">
        <v>112.4</v>
      </c>
      <c r="N102" s="31">
        <v>111.35</v>
      </c>
      <c r="O102" s="306">
        <v>150670000</v>
      </c>
      <c r="P102" s="307">
        <v>-1.9871497648539446E-3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45134</v>
      </c>
      <c r="E103" s="38">
        <v>81.2</v>
      </c>
      <c r="F103" s="38">
        <v>81.149999999999991</v>
      </c>
      <c r="G103" s="39">
        <v>80.749999999999986</v>
      </c>
      <c r="H103" s="39">
        <v>80.3</v>
      </c>
      <c r="I103" s="39">
        <v>79.899999999999991</v>
      </c>
      <c r="J103" s="39">
        <v>81.59999999999998</v>
      </c>
      <c r="K103" s="39">
        <v>81.999999999999986</v>
      </c>
      <c r="L103" s="39">
        <v>82.449999999999974</v>
      </c>
      <c r="M103" s="31">
        <v>81.55</v>
      </c>
      <c r="N103" s="31">
        <v>80.7</v>
      </c>
      <c r="O103" s="306">
        <v>211710000</v>
      </c>
      <c r="P103" s="307">
        <v>2.0239988434292325E-2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45134</v>
      </c>
      <c r="E104" s="38">
        <v>124.4</v>
      </c>
      <c r="F104" s="38">
        <v>124.95</v>
      </c>
      <c r="G104" s="39">
        <v>123.55000000000001</v>
      </c>
      <c r="H104" s="39">
        <v>122.7</v>
      </c>
      <c r="I104" s="39">
        <v>121.30000000000001</v>
      </c>
      <c r="J104" s="39">
        <v>125.80000000000001</v>
      </c>
      <c r="K104" s="39">
        <v>127.20000000000002</v>
      </c>
      <c r="L104" s="39">
        <v>128.05000000000001</v>
      </c>
      <c r="M104" s="31">
        <v>126.35</v>
      </c>
      <c r="N104" s="31">
        <v>124.1</v>
      </c>
      <c r="O104" s="306">
        <v>57198750</v>
      </c>
      <c r="P104" s="307">
        <v>3.4208275771330835E-3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45134</v>
      </c>
      <c r="E105" s="38">
        <v>492.7</v>
      </c>
      <c r="F105" s="38">
        <v>494.41666666666669</v>
      </c>
      <c r="G105" s="39">
        <v>489.43333333333339</v>
      </c>
      <c r="H105" s="39">
        <v>486.16666666666669</v>
      </c>
      <c r="I105" s="39">
        <v>481.18333333333339</v>
      </c>
      <c r="J105" s="39">
        <v>497.68333333333339</v>
      </c>
      <c r="K105" s="39">
        <v>502.66666666666663</v>
      </c>
      <c r="L105" s="39">
        <v>505.93333333333339</v>
      </c>
      <c r="M105" s="31">
        <v>499.4</v>
      </c>
      <c r="N105" s="31">
        <v>491.15</v>
      </c>
      <c r="O105" s="306">
        <v>8159250</v>
      </c>
      <c r="P105" s="307">
        <v>-1.0101010101010101E-3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45134</v>
      </c>
      <c r="E106" s="38">
        <v>399.5</v>
      </c>
      <c r="F106" s="38">
        <v>400.13333333333338</v>
      </c>
      <c r="G106" s="39">
        <v>395.46666666666675</v>
      </c>
      <c r="H106" s="39">
        <v>391.43333333333339</v>
      </c>
      <c r="I106" s="39">
        <v>386.76666666666677</v>
      </c>
      <c r="J106" s="39">
        <v>404.16666666666674</v>
      </c>
      <c r="K106" s="39">
        <v>408.83333333333337</v>
      </c>
      <c r="L106" s="39">
        <v>412.86666666666673</v>
      </c>
      <c r="M106" s="31">
        <v>404.8</v>
      </c>
      <c r="N106" s="31">
        <v>396.1</v>
      </c>
      <c r="O106" s="306">
        <v>20006000</v>
      </c>
      <c r="P106" s="307">
        <v>-1.3705383553539736E-2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45134</v>
      </c>
      <c r="E107" s="38">
        <v>211.65</v>
      </c>
      <c r="F107" s="38">
        <v>212.5</v>
      </c>
      <c r="G107" s="39">
        <v>210.1</v>
      </c>
      <c r="H107" s="39">
        <v>208.54999999999998</v>
      </c>
      <c r="I107" s="39">
        <v>206.14999999999998</v>
      </c>
      <c r="J107" s="39">
        <v>214.05</v>
      </c>
      <c r="K107" s="39">
        <v>216.45</v>
      </c>
      <c r="L107" s="39">
        <v>218.00000000000003</v>
      </c>
      <c r="M107" s="31">
        <v>214.9</v>
      </c>
      <c r="N107" s="31">
        <v>210.95</v>
      </c>
      <c r="O107" s="306">
        <v>19171900</v>
      </c>
      <c r="P107" s="307">
        <v>2.5756400310318076E-2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45134</v>
      </c>
      <c r="E108" s="38">
        <v>2913.05</v>
      </c>
      <c r="F108" s="38">
        <v>2899.9833333333336</v>
      </c>
      <c r="G108" s="39">
        <v>2871.9666666666672</v>
      </c>
      <c r="H108" s="39">
        <v>2830.8833333333337</v>
      </c>
      <c r="I108" s="39">
        <v>2802.8666666666672</v>
      </c>
      <c r="J108" s="39">
        <v>2941.0666666666671</v>
      </c>
      <c r="K108" s="39">
        <v>2969.0833333333335</v>
      </c>
      <c r="L108" s="39">
        <v>3010.166666666667</v>
      </c>
      <c r="M108" s="31">
        <v>2928</v>
      </c>
      <c r="N108" s="31">
        <v>2858.9</v>
      </c>
      <c r="O108" s="306">
        <v>983700</v>
      </c>
      <c r="P108" s="307">
        <v>0.30274135876042907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45134</v>
      </c>
      <c r="E109" s="38">
        <v>2728.05</v>
      </c>
      <c r="F109" s="38">
        <v>2713.9666666666667</v>
      </c>
      <c r="G109" s="39">
        <v>2694.9333333333334</v>
      </c>
      <c r="H109" s="39">
        <v>2661.8166666666666</v>
      </c>
      <c r="I109" s="39">
        <v>2642.7833333333333</v>
      </c>
      <c r="J109" s="39">
        <v>2747.0833333333335</v>
      </c>
      <c r="K109" s="39">
        <v>2766.1166666666672</v>
      </c>
      <c r="L109" s="39">
        <v>2799.2333333333336</v>
      </c>
      <c r="M109" s="31">
        <v>2733</v>
      </c>
      <c r="N109" s="31">
        <v>2680.85</v>
      </c>
      <c r="O109" s="306">
        <v>3587100</v>
      </c>
      <c r="P109" s="307">
        <v>1.2560710098810919E-3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45134</v>
      </c>
      <c r="E110" s="38">
        <v>1427.6</v>
      </c>
      <c r="F110" s="38">
        <v>1427.6000000000001</v>
      </c>
      <c r="G110" s="39">
        <v>1420.3000000000002</v>
      </c>
      <c r="H110" s="39">
        <v>1413</v>
      </c>
      <c r="I110" s="39">
        <v>1405.7</v>
      </c>
      <c r="J110" s="39">
        <v>1434.9000000000003</v>
      </c>
      <c r="K110" s="39">
        <v>1442.2</v>
      </c>
      <c r="L110" s="39">
        <v>1449.5000000000005</v>
      </c>
      <c r="M110" s="31">
        <v>1434.9</v>
      </c>
      <c r="N110" s="31">
        <v>1420.3</v>
      </c>
      <c r="O110" s="306">
        <v>24462500</v>
      </c>
      <c r="P110" s="307">
        <v>4.0581066422783252E-2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45134</v>
      </c>
      <c r="E111" s="38">
        <v>168</v>
      </c>
      <c r="F111" s="38">
        <v>168.9</v>
      </c>
      <c r="G111" s="39">
        <v>165.60000000000002</v>
      </c>
      <c r="H111" s="39">
        <v>163.20000000000002</v>
      </c>
      <c r="I111" s="39">
        <v>159.90000000000003</v>
      </c>
      <c r="J111" s="39">
        <v>171.3</v>
      </c>
      <c r="K111" s="39">
        <v>174.60000000000002</v>
      </c>
      <c r="L111" s="39">
        <v>177</v>
      </c>
      <c r="M111" s="31">
        <v>172.2</v>
      </c>
      <c r="N111" s="31">
        <v>166.5</v>
      </c>
      <c r="O111" s="306">
        <v>91786400</v>
      </c>
      <c r="P111" s="307">
        <v>-1.070067428906479E-2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45134</v>
      </c>
      <c r="E112" s="38">
        <v>1447.25</v>
      </c>
      <c r="F112" s="38">
        <v>1450.7333333333333</v>
      </c>
      <c r="G112" s="39">
        <v>1431.5166666666667</v>
      </c>
      <c r="H112" s="39">
        <v>1415.7833333333333</v>
      </c>
      <c r="I112" s="39">
        <v>1396.5666666666666</v>
      </c>
      <c r="J112" s="39">
        <v>1466.4666666666667</v>
      </c>
      <c r="K112" s="39">
        <v>1485.6833333333334</v>
      </c>
      <c r="L112" s="39">
        <v>1501.4166666666667</v>
      </c>
      <c r="M112" s="31">
        <v>1469.95</v>
      </c>
      <c r="N112" s="31">
        <v>1435</v>
      </c>
      <c r="O112" s="306">
        <v>39552000</v>
      </c>
      <c r="P112" s="307">
        <v>1.7692283941087475E-2</v>
      </c>
    </row>
    <row r="113" spans="1:16" ht="12.75" customHeight="1">
      <c r="A113" s="31">
        <v>103</v>
      </c>
      <c r="B113" s="32" t="s">
        <v>87</v>
      </c>
      <c r="C113" s="33" t="s">
        <v>153</v>
      </c>
      <c r="D113" s="34">
        <v>45134</v>
      </c>
      <c r="E113" s="38">
        <v>635.15</v>
      </c>
      <c r="F113" s="38">
        <v>637.31666666666661</v>
      </c>
      <c r="G113" s="39">
        <v>631.73333333333323</v>
      </c>
      <c r="H113" s="39">
        <v>628.31666666666661</v>
      </c>
      <c r="I113" s="39">
        <v>622.73333333333323</v>
      </c>
      <c r="J113" s="39">
        <v>640.73333333333323</v>
      </c>
      <c r="K113" s="39">
        <v>646.31666666666672</v>
      </c>
      <c r="L113" s="39">
        <v>649.73333333333323</v>
      </c>
      <c r="M113" s="31">
        <v>642.9</v>
      </c>
      <c r="N113" s="31">
        <v>633.9</v>
      </c>
      <c r="O113" s="306">
        <v>2395900</v>
      </c>
      <c r="P113" s="307">
        <v>-1.4965259219668627E-2</v>
      </c>
    </row>
    <row r="114" spans="1:16" ht="12.75" customHeight="1">
      <c r="A114" s="31">
        <v>104</v>
      </c>
      <c r="B114" s="32" t="s">
        <v>84</v>
      </c>
      <c r="C114" s="33" t="s">
        <v>154</v>
      </c>
      <c r="D114" s="34">
        <v>45134</v>
      </c>
      <c r="E114" s="38">
        <v>99.05</v>
      </c>
      <c r="F114" s="38">
        <v>99.05</v>
      </c>
      <c r="G114" s="39">
        <v>98.649999999999991</v>
      </c>
      <c r="H114" s="39">
        <v>98.25</v>
      </c>
      <c r="I114" s="39">
        <v>97.85</v>
      </c>
      <c r="J114" s="39">
        <v>99.449999999999989</v>
      </c>
      <c r="K114" s="39">
        <v>99.85</v>
      </c>
      <c r="L114" s="39">
        <v>100.24999999999999</v>
      </c>
      <c r="M114" s="31">
        <v>99.45</v>
      </c>
      <c r="N114" s="31">
        <v>98.65</v>
      </c>
      <c r="O114" s="306">
        <v>98280000</v>
      </c>
      <c r="P114" s="307">
        <v>-1.7160686427457099E-2</v>
      </c>
    </row>
    <row r="115" spans="1:16" ht="12.75" customHeight="1">
      <c r="A115" s="31">
        <v>105</v>
      </c>
      <c r="B115" s="32" t="s">
        <v>43</v>
      </c>
      <c r="C115" s="33" t="s">
        <v>155</v>
      </c>
      <c r="D115" s="34">
        <v>45134</v>
      </c>
      <c r="E115" s="38">
        <v>787.8</v>
      </c>
      <c r="F115" s="38">
        <v>791.93333333333339</v>
      </c>
      <c r="G115" s="39">
        <v>781.86666666666679</v>
      </c>
      <c r="H115" s="39">
        <v>775.93333333333339</v>
      </c>
      <c r="I115" s="39">
        <v>765.86666666666679</v>
      </c>
      <c r="J115" s="39">
        <v>797.86666666666679</v>
      </c>
      <c r="K115" s="39">
        <v>807.93333333333339</v>
      </c>
      <c r="L115" s="39">
        <v>813.86666666666679</v>
      </c>
      <c r="M115" s="31">
        <v>802</v>
      </c>
      <c r="N115" s="31">
        <v>786</v>
      </c>
      <c r="O115" s="306">
        <v>2588300</v>
      </c>
      <c r="P115" s="307">
        <v>3.7811948575749935E-3</v>
      </c>
    </row>
    <row r="116" spans="1:16" ht="12.75" customHeight="1">
      <c r="A116" s="31">
        <v>106</v>
      </c>
      <c r="B116" s="32" t="s">
        <v>45</v>
      </c>
      <c r="C116" s="33" t="s">
        <v>156</v>
      </c>
      <c r="D116" s="34">
        <v>45134</v>
      </c>
      <c r="E116" s="38">
        <v>627.1</v>
      </c>
      <c r="F116" s="38">
        <v>626.58333333333337</v>
      </c>
      <c r="G116" s="39">
        <v>624.16666666666674</v>
      </c>
      <c r="H116" s="39">
        <v>621.23333333333335</v>
      </c>
      <c r="I116" s="39">
        <v>618.81666666666672</v>
      </c>
      <c r="J116" s="39">
        <v>629.51666666666677</v>
      </c>
      <c r="K116" s="39">
        <v>631.93333333333351</v>
      </c>
      <c r="L116" s="39">
        <v>634.86666666666679</v>
      </c>
      <c r="M116" s="31">
        <v>629</v>
      </c>
      <c r="N116" s="31">
        <v>623.65</v>
      </c>
      <c r="O116" s="306">
        <v>14359625</v>
      </c>
      <c r="P116" s="307">
        <v>6.5628066732090285E-3</v>
      </c>
    </row>
    <row r="117" spans="1:16" ht="12.75" customHeight="1">
      <c r="A117" s="31">
        <v>107</v>
      </c>
      <c r="B117" s="32" t="s">
        <v>59</v>
      </c>
      <c r="C117" s="33" t="s">
        <v>157</v>
      </c>
      <c r="D117" s="34">
        <v>45134</v>
      </c>
      <c r="E117" s="38">
        <v>492.65</v>
      </c>
      <c r="F117" s="38">
        <v>488.4666666666667</v>
      </c>
      <c r="G117" s="39">
        <v>481.83333333333337</v>
      </c>
      <c r="H117" s="39">
        <v>471.01666666666665</v>
      </c>
      <c r="I117" s="39">
        <v>464.38333333333333</v>
      </c>
      <c r="J117" s="39">
        <v>499.28333333333342</v>
      </c>
      <c r="K117" s="39">
        <v>505.91666666666674</v>
      </c>
      <c r="L117" s="39">
        <v>516.73333333333346</v>
      </c>
      <c r="M117" s="31">
        <v>495.1</v>
      </c>
      <c r="N117" s="31">
        <v>477.65</v>
      </c>
      <c r="O117" s="306">
        <v>85054400</v>
      </c>
      <c r="P117" s="307">
        <v>2.8717948717948718E-2</v>
      </c>
    </row>
    <row r="118" spans="1:16" ht="12.75" customHeight="1">
      <c r="A118" s="31">
        <v>108</v>
      </c>
      <c r="B118" s="32" t="s">
        <v>132</v>
      </c>
      <c r="C118" s="33" t="s">
        <v>158</v>
      </c>
      <c r="D118" s="34">
        <v>45134</v>
      </c>
      <c r="E118" s="38">
        <v>639.20000000000005</v>
      </c>
      <c r="F118" s="38">
        <v>640.1</v>
      </c>
      <c r="G118" s="39">
        <v>636.1</v>
      </c>
      <c r="H118" s="39">
        <v>633</v>
      </c>
      <c r="I118" s="39">
        <v>629</v>
      </c>
      <c r="J118" s="39">
        <v>643.20000000000005</v>
      </c>
      <c r="K118" s="39">
        <v>647.20000000000005</v>
      </c>
      <c r="L118" s="39">
        <v>650.30000000000007</v>
      </c>
      <c r="M118" s="31">
        <v>644.1</v>
      </c>
      <c r="N118" s="31">
        <v>637</v>
      </c>
      <c r="O118" s="306">
        <v>24606250</v>
      </c>
      <c r="P118" s="307">
        <v>-2.6346455895019509E-3</v>
      </c>
    </row>
    <row r="119" spans="1:16" ht="12.75" customHeight="1">
      <c r="A119" s="31">
        <v>109</v>
      </c>
      <c r="B119" s="32" t="s">
        <v>49</v>
      </c>
      <c r="C119" s="33" t="s">
        <v>159</v>
      </c>
      <c r="D119" s="34">
        <v>45134</v>
      </c>
      <c r="E119" s="38">
        <v>3219</v>
      </c>
      <c r="F119" s="38">
        <v>3244.2666666666664</v>
      </c>
      <c r="G119" s="39">
        <v>3187.1333333333328</v>
      </c>
      <c r="H119" s="39">
        <v>3155.2666666666664</v>
      </c>
      <c r="I119" s="39">
        <v>3098.1333333333328</v>
      </c>
      <c r="J119" s="39">
        <v>3276.1333333333328</v>
      </c>
      <c r="K119" s="39">
        <v>3333.266666666666</v>
      </c>
      <c r="L119" s="39">
        <v>3365.1333333333328</v>
      </c>
      <c r="M119" s="31">
        <v>3301.4</v>
      </c>
      <c r="N119" s="31">
        <v>3212.4</v>
      </c>
      <c r="O119" s="306">
        <v>342000</v>
      </c>
      <c r="P119" s="307">
        <v>1.9374068554396422E-2</v>
      </c>
    </row>
    <row r="120" spans="1:16" ht="12.75" customHeight="1">
      <c r="A120" s="31">
        <v>110</v>
      </c>
      <c r="B120" s="32" t="s">
        <v>132</v>
      </c>
      <c r="C120" s="33" t="s">
        <v>160</v>
      </c>
      <c r="D120" s="34">
        <v>45134</v>
      </c>
      <c r="E120" s="38">
        <v>801.45</v>
      </c>
      <c r="F120" s="38">
        <v>797.86666666666667</v>
      </c>
      <c r="G120" s="39">
        <v>791.93333333333339</v>
      </c>
      <c r="H120" s="39">
        <v>782.41666666666674</v>
      </c>
      <c r="I120" s="39">
        <v>776.48333333333346</v>
      </c>
      <c r="J120" s="39">
        <v>807.38333333333333</v>
      </c>
      <c r="K120" s="39">
        <v>813.31666666666649</v>
      </c>
      <c r="L120" s="39">
        <v>822.83333333333326</v>
      </c>
      <c r="M120" s="31">
        <v>803.8</v>
      </c>
      <c r="N120" s="31">
        <v>788.35</v>
      </c>
      <c r="O120" s="306">
        <v>23561550</v>
      </c>
      <c r="P120" s="307">
        <v>-1.4288941601716933E-2</v>
      </c>
    </row>
    <row r="121" spans="1:16" ht="12.75" customHeight="1">
      <c r="A121" s="31">
        <v>111</v>
      </c>
      <c r="B121" s="32" t="s">
        <v>45</v>
      </c>
      <c r="C121" s="33" t="s">
        <v>161</v>
      </c>
      <c r="D121" s="34">
        <v>45134</v>
      </c>
      <c r="E121" s="38">
        <v>472.5</v>
      </c>
      <c r="F121" s="38">
        <v>472.76666666666665</v>
      </c>
      <c r="G121" s="39">
        <v>470.13333333333333</v>
      </c>
      <c r="H121" s="39">
        <v>467.76666666666665</v>
      </c>
      <c r="I121" s="39">
        <v>465.13333333333333</v>
      </c>
      <c r="J121" s="39">
        <v>475.13333333333333</v>
      </c>
      <c r="K121" s="39">
        <v>477.76666666666665</v>
      </c>
      <c r="L121" s="39">
        <v>480.13333333333333</v>
      </c>
      <c r="M121" s="31">
        <v>475.4</v>
      </c>
      <c r="N121" s="31">
        <v>470.4</v>
      </c>
      <c r="O121" s="306">
        <v>22897500</v>
      </c>
      <c r="P121" s="307">
        <v>1.4510412051395657E-2</v>
      </c>
    </row>
    <row r="122" spans="1:16" ht="12.75" customHeight="1">
      <c r="A122" s="31">
        <v>112</v>
      </c>
      <c r="B122" s="32" t="s">
        <v>63</v>
      </c>
      <c r="C122" s="33" t="s">
        <v>162</v>
      </c>
      <c r="D122" s="34">
        <v>45134</v>
      </c>
      <c r="E122" s="38">
        <v>1957</v>
      </c>
      <c r="F122" s="38">
        <v>1938.5833333333333</v>
      </c>
      <c r="G122" s="39">
        <v>1915.7166666666665</v>
      </c>
      <c r="H122" s="39">
        <v>1874.4333333333332</v>
      </c>
      <c r="I122" s="39">
        <v>1851.5666666666664</v>
      </c>
      <c r="J122" s="39">
        <v>1979.8666666666666</v>
      </c>
      <c r="K122" s="39">
        <v>2002.7333333333333</v>
      </c>
      <c r="L122" s="39">
        <v>2044.0166666666667</v>
      </c>
      <c r="M122" s="31">
        <v>1961.45</v>
      </c>
      <c r="N122" s="31">
        <v>1897.3</v>
      </c>
      <c r="O122" s="306">
        <v>22673200</v>
      </c>
      <c r="P122" s="307">
        <v>-6.5192295006266901E-2</v>
      </c>
    </row>
    <row r="123" spans="1:16" ht="12.75" customHeight="1">
      <c r="A123" s="31">
        <v>113</v>
      </c>
      <c r="B123" s="32" t="s">
        <v>68</v>
      </c>
      <c r="C123" s="33" t="s">
        <v>163</v>
      </c>
      <c r="D123" s="34">
        <v>45134</v>
      </c>
      <c r="E123" s="38">
        <v>129.1</v>
      </c>
      <c r="F123" s="38">
        <v>130.95000000000002</v>
      </c>
      <c r="G123" s="39">
        <v>125.65000000000003</v>
      </c>
      <c r="H123" s="39">
        <v>122.20000000000002</v>
      </c>
      <c r="I123" s="39">
        <v>116.90000000000003</v>
      </c>
      <c r="J123" s="39">
        <v>134.40000000000003</v>
      </c>
      <c r="K123" s="39">
        <v>139.70000000000005</v>
      </c>
      <c r="L123" s="39">
        <v>143.15000000000003</v>
      </c>
      <c r="M123" s="31">
        <v>136.25</v>
      </c>
      <c r="N123" s="31">
        <v>127.5</v>
      </c>
      <c r="O123" s="306">
        <v>76889184</v>
      </c>
      <c r="P123" s="307">
        <v>-8.8639729215147026E-2</v>
      </c>
    </row>
    <row r="124" spans="1:16" ht="12.75" customHeight="1">
      <c r="A124" s="31">
        <v>114</v>
      </c>
      <c r="B124" s="32" t="s">
        <v>45</v>
      </c>
      <c r="C124" s="33" t="s">
        <v>164</v>
      </c>
      <c r="D124" s="34">
        <v>45134</v>
      </c>
      <c r="E124" s="38">
        <v>2353.15</v>
      </c>
      <c r="F124" s="38">
        <v>2353.4499999999998</v>
      </c>
      <c r="G124" s="39">
        <v>2331.8999999999996</v>
      </c>
      <c r="H124" s="39">
        <v>2310.6499999999996</v>
      </c>
      <c r="I124" s="39">
        <v>2289.0999999999995</v>
      </c>
      <c r="J124" s="39">
        <v>2374.6999999999998</v>
      </c>
      <c r="K124" s="39">
        <v>2396.25</v>
      </c>
      <c r="L124" s="39">
        <v>2417.5</v>
      </c>
      <c r="M124" s="31">
        <v>2375</v>
      </c>
      <c r="N124" s="31">
        <v>2332.1999999999998</v>
      </c>
      <c r="O124" s="306">
        <v>730500</v>
      </c>
      <c r="P124" s="307">
        <v>-8.0090668681526256E-2</v>
      </c>
    </row>
    <row r="125" spans="1:16" ht="12.75" customHeight="1">
      <c r="A125" s="31">
        <v>115</v>
      </c>
      <c r="B125" s="32" t="s">
        <v>43</v>
      </c>
      <c r="C125" s="33" t="s">
        <v>165</v>
      </c>
      <c r="D125" s="34">
        <v>45134</v>
      </c>
      <c r="E125" s="38">
        <v>351.75</v>
      </c>
      <c r="F125" s="38">
        <v>352.13333333333338</v>
      </c>
      <c r="G125" s="39">
        <v>347.91666666666674</v>
      </c>
      <c r="H125" s="39">
        <v>344.08333333333337</v>
      </c>
      <c r="I125" s="39">
        <v>339.86666666666673</v>
      </c>
      <c r="J125" s="39">
        <v>355.96666666666675</v>
      </c>
      <c r="K125" s="39">
        <v>360.18333333333334</v>
      </c>
      <c r="L125" s="39">
        <v>364.01666666666677</v>
      </c>
      <c r="M125" s="31">
        <v>356.35</v>
      </c>
      <c r="N125" s="31">
        <v>348.3</v>
      </c>
      <c r="O125" s="306">
        <v>18356600</v>
      </c>
      <c r="P125" s="307">
        <v>-2.4020694752402072E-3</v>
      </c>
    </row>
    <row r="126" spans="1:16" ht="12.75" customHeight="1">
      <c r="A126" s="31">
        <v>116</v>
      </c>
      <c r="B126" s="32" t="s">
        <v>68</v>
      </c>
      <c r="C126" s="33" t="s">
        <v>166</v>
      </c>
      <c r="D126" s="34">
        <v>45134</v>
      </c>
      <c r="E126" s="38">
        <v>388.4</v>
      </c>
      <c r="F126" s="38">
        <v>387.2833333333333</v>
      </c>
      <c r="G126" s="39">
        <v>384.61666666666662</v>
      </c>
      <c r="H126" s="39">
        <v>380.83333333333331</v>
      </c>
      <c r="I126" s="39">
        <v>378.16666666666663</v>
      </c>
      <c r="J126" s="39">
        <v>391.06666666666661</v>
      </c>
      <c r="K126" s="39">
        <v>393.73333333333335</v>
      </c>
      <c r="L126" s="39">
        <v>397.51666666666659</v>
      </c>
      <c r="M126" s="31">
        <v>389.95</v>
      </c>
      <c r="N126" s="31">
        <v>383.5</v>
      </c>
      <c r="O126" s="306">
        <v>21740000</v>
      </c>
      <c r="P126" s="307">
        <v>-3.5920177383592017E-2</v>
      </c>
    </row>
    <row r="127" spans="1:16" ht="12.75" customHeight="1">
      <c r="A127" s="31">
        <v>117</v>
      </c>
      <c r="B127" s="32" t="s">
        <v>41</v>
      </c>
      <c r="C127" s="33" t="s">
        <v>167</v>
      </c>
      <c r="D127" s="34">
        <v>45134</v>
      </c>
      <c r="E127" s="38">
        <v>2494.9</v>
      </c>
      <c r="F127" s="38">
        <v>2491.35</v>
      </c>
      <c r="G127" s="39">
        <v>2476.5499999999997</v>
      </c>
      <c r="H127" s="39">
        <v>2458.1999999999998</v>
      </c>
      <c r="I127" s="39">
        <v>2443.3999999999996</v>
      </c>
      <c r="J127" s="39">
        <v>2509.6999999999998</v>
      </c>
      <c r="K127" s="39">
        <v>2524.5</v>
      </c>
      <c r="L127" s="39">
        <v>2542.85</v>
      </c>
      <c r="M127" s="31">
        <v>2506.15</v>
      </c>
      <c r="N127" s="31">
        <v>2473</v>
      </c>
      <c r="O127" s="306">
        <v>10501800</v>
      </c>
      <c r="P127" s="307">
        <v>6.8743348577674232E-3</v>
      </c>
    </row>
    <row r="128" spans="1:16" ht="12.75" customHeight="1">
      <c r="A128" s="31">
        <v>118</v>
      </c>
      <c r="B128" s="32" t="s">
        <v>87</v>
      </c>
      <c r="C128" s="33" t="s">
        <v>168</v>
      </c>
      <c r="D128" s="34">
        <v>45134</v>
      </c>
      <c r="E128" s="38">
        <v>4996.5</v>
      </c>
      <c r="F128" s="38">
        <v>4995.2</v>
      </c>
      <c r="G128" s="39">
        <v>4965.6499999999996</v>
      </c>
      <c r="H128" s="39">
        <v>4934.8</v>
      </c>
      <c r="I128" s="39">
        <v>4905.25</v>
      </c>
      <c r="J128" s="39">
        <v>5026.0499999999993</v>
      </c>
      <c r="K128" s="39">
        <v>5055.6000000000004</v>
      </c>
      <c r="L128" s="39">
        <v>5086.4499999999989</v>
      </c>
      <c r="M128" s="31">
        <v>5024.75</v>
      </c>
      <c r="N128" s="31">
        <v>4964.3500000000004</v>
      </c>
      <c r="O128" s="306">
        <v>2475750</v>
      </c>
      <c r="P128" s="307">
        <v>-2.4757740486882535E-2</v>
      </c>
    </row>
    <row r="129" spans="1:16" ht="12.75" customHeight="1">
      <c r="A129" s="31">
        <v>119</v>
      </c>
      <c r="B129" s="32" t="s">
        <v>87</v>
      </c>
      <c r="C129" s="33" t="s">
        <v>169</v>
      </c>
      <c r="D129" s="34">
        <v>45134</v>
      </c>
      <c r="E129" s="38">
        <v>4092.05</v>
      </c>
      <c r="F129" s="38">
        <v>4100.05</v>
      </c>
      <c r="G129" s="39">
        <v>4029.2000000000007</v>
      </c>
      <c r="H129" s="39">
        <v>3966.3500000000004</v>
      </c>
      <c r="I129" s="39">
        <v>3895.5000000000009</v>
      </c>
      <c r="J129" s="39">
        <v>4162.9000000000005</v>
      </c>
      <c r="K129" s="39">
        <v>4233.7500000000009</v>
      </c>
      <c r="L129" s="39">
        <v>4296.6000000000004</v>
      </c>
      <c r="M129" s="31">
        <v>4170.8999999999996</v>
      </c>
      <c r="N129" s="31">
        <v>4037.2</v>
      </c>
      <c r="O129" s="306">
        <v>1226600</v>
      </c>
      <c r="P129" s="307">
        <v>-3.8865381601629841E-2</v>
      </c>
    </row>
    <row r="130" spans="1:16" ht="12.75" customHeight="1">
      <c r="A130" s="31">
        <v>120</v>
      </c>
      <c r="B130" s="32" t="s">
        <v>43</v>
      </c>
      <c r="C130" s="33" t="s">
        <v>170</v>
      </c>
      <c r="D130" s="34">
        <v>45134</v>
      </c>
      <c r="E130" s="38">
        <v>949.15</v>
      </c>
      <c r="F130" s="38">
        <v>944.65</v>
      </c>
      <c r="G130" s="39">
        <v>939</v>
      </c>
      <c r="H130" s="39">
        <v>928.85</v>
      </c>
      <c r="I130" s="39">
        <v>923.2</v>
      </c>
      <c r="J130" s="39">
        <v>954.8</v>
      </c>
      <c r="K130" s="39">
        <v>960.44999999999982</v>
      </c>
      <c r="L130" s="39">
        <v>970.59999999999991</v>
      </c>
      <c r="M130" s="31">
        <v>950.3</v>
      </c>
      <c r="N130" s="31">
        <v>934.5</v>
      </c>
      <c r="O130" s="306">
        <v>5613400</v>
      </c>
      <c r="P130" s="307">
        <v>2.946219797349961E-2</v>
      </c>
    </row>
    <row r="131" spans="1:16" ht="12.75" customHeight="1">
      <c r="A131" s="31">
        <v>121</v>
      </c>
      <c r="B131" s="32" t="s">
        <v>56</v>
      </c>
      <c r="C131" s="33" t="s">
        <v>171</v>
      </c>
      <c r="D131" s="34">
        <v>45134</v>
      </c>
      <c r="E131" s="38">
        <v>1547.4</v>
      </c>
      <c r="F131" s="38">
        <v>1545.1666666666667</v>
      </c>
      <c r="G131" s="39">
        <v>1537.2333333333336</v>
      </c>
      <c r="H131" s="39">
        <v>1527.0666666666668</v>
      </c>
      <c r="I131" s="39">
        <v>1519.1333333333337</v>
      </c>
      <c r="J131" s="39">
        <v>1555.3333333333335</v>
      </c>
      <c r="K131" s="39">
        <v>1563.2666666666664</v>
      </c>
      <c r="L131" s="39">
        <v>1573.4333333333334</v>
      </c>
      <c r="M131" s="31">
        <v>1553.1</v>
      </c>
      <c r="N131" s="31">
        <v>1535</v>
      </c>
      <c r="O131" s="306">
        <v>15068200</v>
      </c>
      <c r="P131" s="307">
        <v>-1.3519087117913936E-2</v>
      </c>
    </row>
    <row r="132" spans="1:16" ht="12.75" customHeight="1">
      <c r="A132" s="31">
        <v>122</v>
      </c>
      <c r="B132" s="32" t="s">
        <v>68</v>
      </c>
      <c r="C132" s="33" t="s">
        <v>172</v>
      </c>
      <c r="D132" s="34">
        <v>45134</v>
      </c>
      <c r="E132" s="38">
        <v>321.7</v>
      </c>
      <c r="F132" s="38">
        <v>320.75</v>
      </c>
      <c r="G132" s="39">
        <v>318.75</v>
      </c>
      <c r="H132" s="39">
        <v>315.8</v>
      </c>
      <c r="I132" s="39">
        <v>313.8</v>
      </c>
      <c r="J132" s="39">
        <v>323.7</v>
      </c>
      <c r="K132" s="39">
        <v>325.7</v>
      </c>
      <c r="L132" s="39">
        <v>328.65</v>
      </c>
      <c r="M132" s="31">
        <v>322.75</v>
      </c>
      <c r="N132" s="31">
        <v>317.8</v>
      </c>
      <c r="O132" s="306">
        <v>35628000</v>
      </c>
      <c r="P132" s="307">
        <v>5.1912876650490915E-3</v>
      </c>
    </row>
    <row r="133" spans="1:16" ht="12.75" customHeight="1">
      <c r="A133" s="31">
        <v>123</v>
      </c>
      <c r="B133" s="32" t="s">
        <v>68</v>
      </c>
      <c r="C133" s="33" t="s">
        <v>173</v>
      </c>
      <c r="D133" s="34">
        <v>45134</v>
      </c>
      <c r="E133" s="38">
        <v>126.4</v>
      </c>
      <c r="F133" s="38">
        <v>126.38333333333333</v>
      </c>
      <c r="G133" s="39">
        <v>124.86666666666665</v>
      </c>
      <c r="H133" s="39">
        <v>123.33333333333331</v>
      </c>
      <c r="I133" s="39">
        <v>121.81666666666663</v>
      </c>
      <c r="J133" s="39">
        <v>127.91666666666666</v>
      </c>
      <c r="K133" s="39">
        <v>129.43333333333334</v>
      </c>
      <c r="L133" s="39">
        <v>130.96666666666667</v>
      </c>
      <c r="M133" s="31">
        <v>127.9</v>
      </c>
      <c r="N133" s="31">
        <v>124.85</v>
      </c>
      <c r="O133" s="306">
        <v>66978000</v>
      </c>
      <c r="P133" s="307">
        <v>-9.4063359659242174E-3</v>
      </c>
    </row>
    <row r="134" spans="1:16" ht="12.75" customHeight="1">
      <c r="A134" s="31">
        <v>124</v>
      </c>
      <c r="B134" s="32" t="s">
        <v>59</v>
      </c>
      <c r="C134" s="33" t="s">
        <v>174</v>
      </c>
      <c r="D134" s="34">
        <v>45134</v>
      </c>
      <c r="E134" s="38">
        <v>540.15</v>
      </c>
      <c r="F134" s="38">
        <v>538.1</v>
      </c>
      <c r="G134" s="39">
        <v>533.70000000000005</v>
      </c>
      <c r="H134" s="39">
        <v>527.25</v>
      </c>
      <c r="I134" s="39">
        <v>522.85</v>
      </c>
      <c r="J134" s="39">
        <v>544.55000000000007</v>
      </c>
      <c r="K134" s="39">
        <v>548.94999999999993</v>
      </c>
      <c r="L134" s="39">
        <v>555.40000000000009</v>
      </c>
      <c r="M134" s="31">
        <v>542.5</v>
      </c>
      <c r="N134" s="31">
        <v>531.65</v>
      </c>
      <c r="O134" s="306">
        <v>10084800</v>
      </c>
      <c r="P134" s="307">
        <v>6.3465453239133036E-3</v>
      </c>
    </row>
    <row r="135" spans="1:16" ht="12.75" customHeight="1">
      <c r="A135" s="31">
        <v>125</v>
      </c>
      <c r="B135" s="32" t="s">
        <v>56</v>
      </c>
      <c r="C135" s="33" t="s">
        <v>175</v>
      </c>
      <c r="D135" s="34">
        <v>45134</v>
      </c>
      <c r="E135" s="38">
        <v>9776.5</v>
      </c>
      <c r="F135" s="38">
        <v>9723.85</v>
      </c>
      <c r="G135" s="39">
        <v>9657.75</v>
      </c>
      <c r="H135" s="39">
        <v>9539</v>
      </c>
      <c r="I135" s="39">
        <v>9472.9</v>
      </c>
      <c r="J135" s="39">
        <v>9842.6</v>
      </c>
      <c r="K135" s="39">
        <v>9908.7000000000025</v>
      </c>
      <c r="L135" s="39">
        <v>10027.450000000001</v>
      </c>
      <c r="M135" s="31">
        <v>9789.9500000000007</v>
      </c>
      <c r="N135" s="31">
        <v>9605.1</v>
      </c>
      <c r="O135" s="306">
        <v>2451700</v>
      </c>
      <c r="P135" s="307">
        <v>-2.8470329849107252E-3</v>
      </c>
    </row>
    <row r="136" spans="1:16" ht="12.75" customHeight="1">
      <c r="A136" s="31">
        <v>126</v>
      </c>
      <c r="B136" s="32" t="s">
        <v>59</v>
      </c>
      <c r="C136" s="33" t="s">
        <v>176</v>
      </c>
      <c r="D136" s="34">
        <v>45134</v>
      </c>
      <c r="E136" s="38">
        <v>977.3</v>
      </c>
      <c r="F136" s="38">
        <v>973.43333333333339</v>
      </c>
      <c r="G136" s="39">
        <v>966.91666666666674</v>
      </c>
      <c r="H136" s="39">
        <v>956.5333333333333</v>
      </c>
      <c r="I136" s="39">
        <v>950.01666666666665</v>
      </c>
      <c r="J136" s="39">
        <v>983.81666666666683</v>
      </c>
      <c r="K136" s="39">
        <v>990.33333333333348</v>
      </c>
      <c r="L136" s="39">
        <v>1000.7166666666669</v>
      </c>
      <c r="M136" s="31">
        <v>979.95</v>
      </c>
      <c r="N136" s="31">
        <v>963.05</v>
      </c>
      <c r="O136" s="306">
        <v>14403200</v>
      </c>
      <c r="P136" s="307">
        <v>2.3528826543301996E-2</v>
      </c>
    </row>
    <row r="137" spans="1:16" ht="12.75" customHeight="1">
      <c r="A137" s="31">
        <v>127</v>
      </c>
      <c r="B137" s="32" t="s">
        <v>45</v>
      </c>
      <c r="C137" s="33" t="s">
        <v>177</v>
      </c>
      <c r="D137" s="34">
        <v>45134</v>
      </c>
      <c r="E137" s="38">
        <v>1631.4</v>
      </c>
      <c r="F137" s="38">
        <v>1622.8999999999999</v>
      </c>
      <c r="G137" s="39">
        <v>1611.4999999999998</v>
      </c>
      <c r="H137" s="39">
        <v>1591.6</v>
      </c>
      <c r="I137" s="39">
        <v>1580.1999999999998</v>
      </c>
      <c r="J137" s="39">
        <v>1642.7999999999997</v>
      </c>
      <c r="K137" s="39">
        <v>1654.1999999999998</v>
      </c>
      <c r="L137" s="39">
        <v>1674.0999999999997</v>
      </c>
      <c r="M137" s="31">
        <v>1634.3</v>
      </c>
      <c r="N137" s="31">
        <v>1603</v>
      </c>
      <c r="O137" s="306">
        <v>2517200</v>
      </c>
      <c r="P137" s="307">
        <v>6.1572199730094465E-2</v>
      </c>
    </row>
    <row r="138" spans="1:16" ht="12.75" customHeight="1">
      <c r="A138" s="31">
        <v>128</v>
      </c>
      <c r="B138" s="32" t="s">
        <v>43</v>
      </c>
      <c r="C138" s="33" t="s">
        <v>178</v>
      </c>
      <c r="D138" s="34">
        <v>45134</v>
      </c>
      <c r="E138" s="38">
        <v>1442.2</v>
      </c>
      <c r="F138" s="38">
        <v>1446.6333333333332</v>
      </c>
      <c r="G138" s="39">
        <v>1432.2666666666664</v>
      </c>
      <c r="H138" s="39">
        <v>1422.3333333333333</v>
      </c>
      <c r="I138" s="39">
        <v>1407.9666666666665</v>
      </c>
      <c r="J138" s="39">
        <v>1456.5666666666664</v>
      </c>
      <c r="K138" s="39">
        <v>1470.9333333333332</v>
      </c>
      <c r="L138" s="39">
        <v>1480.8666666666663</v>
      </c>
      <c r="M138" s="31">
        <v>1461</v>
      </c>
      <c r="N138" s="31">
        <v>1436.7</v>
      </c>
      <c r="O138" s="306">
        <v>1534400</v>
      </c>
      <c r="P138" s="307">
        <v>2.4025627335824879E-2</v>
      </c>
    </row>
    <row r="139" spans="1:16" ht="12.75" customHeight="1">
      <c r="A139" s="31">
        <v>129</v>
      </c>
      <c r="B139" s="32" t="s">
        <v>68</v>
      </c>
      <c r="C139" s="33" t="s">
        <v>179</v>
      </c>
      <c r="D139" s="34">
        <v>45134</v>
      </c>
      <c r="E139" s="38">
        <v>819.25</v>
      </c>
      <c r="F139" s="38">
        <v>821.05000000000007</v>
      </c>
      <c r="G139" s="39">
        <v>814.45000000000016</v>
      </c>
      <c r="H139" s="39">
        <v>809.65000000000009</v>
      </c>
      <c r="I139" s="39">
        <v>803.05000000000018</v>
      </c>
      <c r="J139" s="39">
        <v>825.85000000000014</v>
      </c>
      <c r="K139" s="39">
        <v>832.45</v>
      </c>
      <c r="L139" s="39">
        <v>837.25000000000011</v>
      </c>
      <c r="M139" s="31">
        <v>827.65</v>
      </c>
      <c r="N139" s="31">
        <v>816.25</v>
      </c>
      <c r="O139" s="306">
        <v>5069600</v>
      </c>
      <c r="P139" s="307">
        <v>-1.91920755301037E-2</v>
      </c>
    </row>
    <row r="140" spans="1:16" ht="12.75" customHeight="1">
      <c r="A140" s="31">
        <v>130</v>
      </c>
      <c r="B140" s="32" t="s">
        <v>84</v>
      </c>
      <c r="C140" s="33" t="s">
        <v>180</v>
      </c>
      <c r="D140" s="34">
        <v>45134</v>
      </c>
      <c r="E140" s="38">
        <v>1068.75</v>
      </c>
      <c r="F140" s="38">
        <v>1071.7833333333335</v>
      </c>
      <c r="G140" s="39">
        <v>1064.166666666667</v>
      </c>
      <c r="H140" s="39">
        <v>1059.5833333333335</v>
      </c>
      <c r="I140" s="39">
        <v>1051.9666666666669</v>
      </c>
      <c r="J140" s="39">
        <v>1076.366666666667</v>
      </c>
      <c r="K140" s="39">
        <v>1083.9833333333333</v>
      </c>
      <c r="L140" s="39">
        <v>1088.5666666666671</v>
      </c>
      <c r="M140" s="31">
        <v>1079.4000000000001</v>
      </c>
      <c r="N140" s="31">
        <v>1067.2</v>
      </c>
      <c r="O140" s="306">
        <v>2608800</v>
      </c>
      <c r="P140" s="307">
        <v>-4.578754578754579E-3</v>
      </c>
    </row>
    <row r="141" spans="1:16" ht="12.75" customHeight="1">
      <c r="A141" s="31">
        <v>131</v>
      </c>
      <c r="B141" s="32" t="s">
        <v>56</v>
      </c>
      <c r="C141" s="33" t="s">
        <v>181</v>
      </c>
      <c r="D141" s="34">
        <v>45134</v>
      </c>
      <c r="E141" s="38">
        <v>96.6</v>
      </c>
      <c r="F141" s="38">
        <v>96.333333333333329</v>
      </c>
      <c r="G141" s="39">
        <v>96.016666666666652</v>
      </c>
      <c r="H141" s="39">
        <v>95.433333333333323</v>
      </c>
      <c r="I141" s="39">
        <v>95.116666666666646</v>
      </c>
      <c r="J141" s="39">
        <v>96.916666666666657</v>
      </c>
      <c r="K141" s="39">
        <v>97.233333333333348</v>
      </c>
      <c r="L141" s="39">
        <v>97.816666666666663</v>
      </c>
      <c r="M141" s="31">
        <v>96.65</v>
      </c>
      <c r="N141" s="31">
        <v>95.75</v>
      </c>
      <c r="O141" s="306">
        <v>70581100</v>
      </c>
      <c r="P141" s="307">
        <v>-7.6861649031742859E-3</v>
      </c>
    </row>
    <row r="142" spans="1:16" ht="12.75" customHeight="1">
      <c r="A142" s="31">
        <v>132</v>
      </c>
      <c r="B142" s="32" t="s">
        <v>87</v>
      </c>
      <c r="C142" s="33" t="s">
        <v>182</v>
      </c>
      <c r="D142" s="34">
        <v>45134</v>
      </c>
      <c r="E142" s="38">
        <v>2213.1999999999998</v>
      </c>
      <c r="F142" s="38">
        <v>2199.25</v>
      </c>
      <c r="G142" s="39">
        <v>2174.9499999999998</v>
      </c>
      <c r="H142" s="39">
        <v>2136.6999999999998</v>
      </c>
      <c r="I142" s="39">
        <v>2112.3999999999996</v>
      </c>
      <c r="J142" s="39">
        <v>2237.5</v>
      </c>
      <c r="K142" s="39">
        <v>2261.8000000000002</v>
      </c>
      <c r="L142" s="39">
        <v>2300.0500000000002</v>
      </c>
      <c r="M142" s="31">
        <v>2223.5500000000002</v>
      </c>
      <c r="N142" s="31">
        <v>2161</v>
      </c>
      <c r="O142" s="306">
        <v>2564925</v>
      </c>
      <c r="P142" s="307">
        <v>-1.8623737373737372E-2</v>
      </c>
    </row>
    <row r="143" spans="1:16" ht="12.75" customHeight="1">
      <c r="A143" s="31">
        <v>133</v>
      </c>
      <c r="B143" s="32" t="s">
        <v>56</v>
      </c>
      <c r="C143" s="33" t="s">
        <v>183</v>
      </c>
      <c r="D143" s="34">
        <v>45134</v>
      </c>
      <c r="E143" s="38">
        <v>102277.8</v>
      </c>
      <c r="F143" s="38">
        <v>102266.40000000001</v>
      </c>
      <c r="G143" s="39">
        <v>101932.85000000002</v>
      </c>
      <c r="H143" s="39">
        <v>101587.90000000001</v>
      </c>
      <c r="I143" s="39">
        <v>101254.35000000002</v>
      </c>
      <c r="J143" s="39">
        <v>102611.35000000002</v>
      </c>
      <c r="K143" s="39">
        <v>102944.90000000001</v>
      </c>
      <c r="L143" s="39">
        <v>103289.85000000002</v>
      </c>
      <c r="M143" s="31">
        <v>102599.95</v>
      </c>
      <c r="N143" s="31">
        <v>101921.45</v>
      </c>
      <c r="O143" s="306">
        <v>54260</v>
      </c>
      <c r="P143" s="307">
        <v>5.1871063356798818E-3</v>
      </c>
    </row>
    <row r="144" spans="1:16" ht="12.75" customHeight="1">
      <c r="A144" s="31">
        <v>134</v>
      </c>
      <c r="B144" s="32" t="s">
        <v>68</v>
      </c>
      <c r="C144" s="33" t="s">
        <v>184</v>
      </c>
      <c r="D144" s="34">
        <v>45134</v>
      </c>
      <c r="E144" s="38">
        <v>1297.95</v>
      </c>
      <c r="F144" s="38">
        <v>1297</v>
      </c>
      <c r="G144" s="39">
        <v>1289.4000000000001</v>
      </c>
      <c r="H144" s="39">
        <v>1280.8500000000001</v>
      </c>
      <c r="I144" s="39">
        <v>1273.2500000000002</v>
      </c>
      <c r="J144" s="39">
        <v>1305.55</v>
      </c>
      <c r="K144" s="39">
        <v>1313.1499999999999</v>
      </c>
      <c r="L144" s="39">
        <v>1321.6999999999998</v>
      </c>
      <c r="M144" s="31">
        <v>1304.5999999999999</v>
      </c>
      <c r="N144" s="31">
        <v>1288.45</v>
      </c>
      <c r="O144" s="306">
        <v>5385600</v>
      </c>
      <c r="P144" s="307">
        <v>1.8408736349453978E-2</v>
      </c>
    </row>
    <row r="145" spans="1:16" ht="12.75" customHeight="1">
      <c r="A145" s="31">
        <v>135</v>
      </c>
      <c r="B145" s="32" t="s">
        <v>132</v>
      </c>
      <c r="C145" s="33" t="s">
        <v>185</v>
      </c>
      <c r="D145" s="34">
        <v>45134</v>
      </c>
      <c r="E145" s="38">
        <v>92.5</v>
      </c>
      <c r="F145" s="38">
        <v>92.25</v>
      </c>
      <c r="G145" s="39">
        <v>91.65</v>
      </c>
      <c r="H145" s="39">
        <v>90.800000000000011</v>
      </c>
      <c r="I145" s="39">
        <v>90.200000000000017</v>
      </c>
      <c r="J145" s="39">
        <v>93.1</v>
      </c>
      <c r="K145" s="39">
        <v>93.699999999999989</v>
      </c>
      <c r="L145" s="39">
        <v>94.549999999999983</v>
      </c>
      <c r="M145" s="31">
        <v>92.85</v>
      </c>
      <c r="N145" s="31">
        <v>91.4</v>
      </c>
      <c r="O145" s="306">
        <v>55560000</v>
      </c>
      <c r="P145" s="307">
        <v>-1.4500465611281096E-2</v>
      </c>
    </row>
    <row r="146" spans="1:16" ht="12.75" customHeight="1">
      <c r="A146" s="31">
        <v>136</v>
      </c>
      <c r="B146" s="32" t="s">
        <v>45</v>
      </c>
      <c r="C146" s="33" t="s">
        <v>186</v>
      </c>
      <c r="D146" s="34">
        <v>45134</v>
      </c>
      <c r="E146" s="38">
        <v>4664.8999999999996</v>
      </c>
      <c r="F146" s="38">
        <v>4669.0999999999995</v>
      </c>
      <c r="G146" s="39">
        <v>4627.7999999999993</v>
      </c>
      <c r="H146" s="39">
        <v>4590.7</v>
      </c>
      <c r="I146" s="39">
        <v>4549.3999999999996</v>
      </c>
      <c r="J146" s="39">
        <v>4706.1999999999989</v>
      </c>
      <c r="K146" s="39">
        <v>4747.5</v>
      </c>
      <c r="L146" s="39">
        <v>4784.5999999999985</v>
      </c>
      <c r="M146" s="31">
        <v>4710.3999999999996</v>
      </c>
      <c r="N146" s="31">
        <v>4632</v>
      </c>
      <c r="O146" s="306">
        <v>1311150</v>
      </c>
      <c r="P146" s="307">
        <v>-1.3765090827033736E-2</v>
      </c>
    </row>
    <row r="147" spans="1:16" ht="12.75" customHeight="1">
      <c r="A147" s="31">
        <v>137</v>
      </c>
      <c r="B147" s="32" t="s">
        <v>39</v>
      </c>
      <c r="C147" s="33" t="s">
        <v>187</v>
      </c>
      <c r="D147" s="34">
        <v>45134</v>
      </c>
      <c r="E147" s="38">
        <v>4467.6000000000004</v>
      </c>
      <c r="F147" s="38">
        <v>4443.3499999999995</v>
      </c>
      <c r="G147" s="39">
        <v>4406.6999999999989</v>
      </c>
      <c r="H147" s="39">
        <v>4345.7999999999993</v>
      </c>
      <c r="I147" s="39">
        <v>4309.1499999999987</v>
      </c>
      <c r="J147" s="39">
        <v>4504.2499999999991</v>
      </c>
      <c r="K147" s="39">
        <v>4540.8999999999987</v>
      </c>
      <c r="L147" s="39">
        <v>4601.7999999999993</v>
      </c>
      <c r="M147" s="31">
        <v>4480</v>
      </c>
      <c r="N147" s="31">
        <v>4382.45</v>
      </c>
      <c r="O147" s="306">
        <v>832200</v>
      </c>
      <c r="P147" s="307">
        <v>3.895131086142322E-2</v>
      </c>
    </row>
    <row r="148" spans="1:16" ht="12.75" customHeight="1">
      <c r="A148" s="31">
        <v>138</v>
      </c>
      <c r="B148" s="32" t="s">
        <v>59</v>
      </c>
      <c r="C148" s="33" t="s">
        <v>188</v>
      </c>
      <c r="D148" s="34">
        <v>45134</v>
      </c>
      <c r="E148" s="38">
        <v>23051.55</v>
      </c>
      <c r="F148" s="38">
        <v>22989.149999999998</v>
      </c>
      <c r="G148" s="39">
        <v>22852.399999999994</v>
      </c>
      <c r="H148" s="39">
        <v>22653.249999999996</v>
      </c>
      <c r="I148" s="39">
        <v>22516.499999999993</v>
      </c>
      <c r="J148" s="39">
        <v>23188.299999999996</v>
      </c>
      <c r="K148" s="39">
        <v>23325.050000000003</v>
      </c>
      <c r="L148" s="39">
        <v>23524.199999999997</v>
      </c>
      <c r="M148" s="31">
        <v>23125.9</v>
      </c>
      <c r="N148" s="31">
        <v>22790</v>
      </c>
      <c r="O148" s="306">
        <v>342120</v>
      </c>
      <c r="P148" s="307">
        <v>-3.5063113604488078E-4</v>
      </c>
    </row>
    <row r="149" spans="1:16" ht="12.75" customHeight="1">
      <c r="A149" s="31">
        <v>139</v>
      </c>
      <c r="B149" s="32" t="s">
        <v>132</v>
      </c>
      <c r="C149" s="33" t="s">
        <v>189</v>
      </c>
      <c r="D149" s="34">
        <v>45134</v>
      </c>
      <c r="E149" s="38">
        <v>111.15</v>
      </c>
      <c r="F149" s="38">
        <v>111.56666666666666</v>
      </c>
      <c r="G149" s="39">
        <v>110.58333333333333</v>
      </c>
      <c r="H149" s="39">
        <v>110.01666666666667</v>
      </c>
      <c r="I149" s="39">
        <v>109.03333333333333</v>
      </c>
      <c r="J149" s="39">
        <v>112.13333333333333</v>
      </c>
      <c r="K149" s="39">
        <v>113.11666666666667</v>
      </c>
      <c r="L149" s="39">
        <v>113.68333333333332</v>
      </c>
      <c r="M149" s="31">
        <v>112.55</v>
      </c>
      <c r="N149" s="31">
        <v>111</v>
      </c>
      <c r="O149" s="306">
        <v>86697000</v>
      </c>
      <c r="P149" s="307">
        <v>6.1625235011489449E-3</v>
      </c>
    </row>
    <row r="150" spans="1:16" ht="12.75" customHeight="1">
      <c r="A150" s="31">
        <v>140</v>
      </c>
      <c r="B150" s="32" t="s">
        <v>190</v>
      </c>
      <c r="C150" s="33" t="s">
        <v>191</v>
      </c>
      <c r="D150" s="34">
        <v>45134</v>
      </c>
      <c r="E150" s="38">
        <v>193.4</v>
      </c>
      <c r="F150" s="38">
        <v>193.4</v>
      </c>
      <c r="G150" s="39">
        <v>192.25</v>
      </c>
      <c r="H150" s="39">
        <v>191.1</v>
      </c>
      <c r="I150" s="39">
        <v>189.95</v>
      </c>
      <c r="J150" s="39">
        <v>194.55</v>
      </c>
      <c r="K150" s="39">
        <v>195.70000000000005</v>
      </c>
      <c r="L150" s="39">
        <v>196.85000000000002</v>
      </c>
      <c r="M150" s="31">
        <v>194.55</v>
      </c>
      <c r="N150" s="31">
        <v>192.25</v>
      </c>
      <c r="O150" s="306">
        <v>68805000</v>
      </c>
      <c r="P150" s="307">
        <v>1.2135922330097087E-2</v>
      </c>
    </row>
    <row r="151" spans="1:16" ht="12.75" customHeight="1">
      <c r="A151" s="31">
        <v>141</v>
      </c>
      <c r="B151" s="32" t="s">
        <v>108</v>
      </c>
      <c r="C151" s="33" t="s">
        <v>192</v>
      </c>
      <c r="D151" s="34">
        <v>45134</v>
      </c>
      <c r="E151" s="38">
        <v>1076.8</v>
      </c>
      <c r="F151" s="38">
        <v>1077.9166666666667</v>
      </c>
      <c r="G151" s="39">
        <v>1064.3333333333335</v>
      </c>
      <c r="H151" s="39">
        <v>1051.8666666666668</v>
      </c>
      <c r="I151" s="39">
        <v>1038.2833333333335</v>
      </c>
      <c r="J151" s="39">
        <v>1090.3833333333334</v>
      </c>
      <c r="K151" s="39">
        <v>1103.9666666666669</v>
      </c>
      <c r="L151" s="39">
        <v>1116.4333333333334</v>
      </c>
      <c r="M151" s="31">
        <v>1091.5</v>
      </c>
      <c r="N151" s="31">
        <v>1065.45</v>
      </c>
      <c r="O151" s="306">
        <v>4571700</v>
      </c>
      <c r="P151" s="307">
        <v>5.4748062015503876E-2</v>
      </c>
    </row>
    <row r="152" spans="1:16" ht="12.75" customHeight="1">
      <c r="A152" s="31">
        <v>142</v>
      </c>
      <c r="B152" s="32" t="s">
        <v>87</v>
      </c>
      <c r="C152" s="33" t="s">
        <v>193</v>
      </c>
      <c r="D152" s="34">
        <v>45134</v>
      </c>
      <c r="E152" s="38">
        <v>3938.55</v>
      </c>
      <c r="F152" s="38">
        <v>3938.2333333333336</v>
      </c>
      <c r="G152" s="39">
        <v>3920.2666666666673</v>
      </c>
      <c r="H152" s="39">
        <v>3901.9833333333336</v>
      </c>
      <c r="I152" s="39">
        <v>3884.0166666666673</v>
      </c>
      <c r="J152" s="39">
        <v>3956.5166666666673</v>
      </c>
      <c r="K152" s="39">
        <v>3974.4833333333336</v>
      </c>
      <c r="L152" s="39">
        <v>3992.7666666666673</v>
      </c>
      <c r="M152" s="31">
        <v>3956.2</v>
      </c>
      <c r="N152" s="31">
        <v>3919.95</v>
      </c>
      <c r="O152" s="306">
        <v>321600</v>
      </c>
      <c r="P152" s="307">
        <v>6.222775357809583E-4</v>
      </c>
    </row>
    <row r="153" spans="1:16" ht="12.75" customHeight="1">
      <c r="A153" s="31">
        <v>143</v>
      </c>
      <c r="B153" s="32" t="s">
        <v>84</v>
      </c>
      <c r="C153" s="33" t="s">
        <v>194</v>
      </c>
      <c r="D153" s="34">
        <v>45134</v>
      </c>
      <c r="E153" s="38">
        <v>167.45</v>
      </c>
      <c r="F153" s="38">
        <v>167.33333333333334</v>
      </c>
      <c r="G153" s="39">
        <v>166.51666666666668</v>
      </c>
      <c r="H153" s="39">
        <v>165.58333333333334</v>
      </c>
      <c r="I153" s="39">
        <v>164.76666666666668</v>
      </c>
      <c r="J153" s="39">
        <v>168.26666666666668</v>
      </c>
      <c r="K153" s="39">
        <v>169.08333333333334</v>
      </c>
      <c r="L153" s="39">
        <v>170.01666666666668</v>
      </c>
      <c r="M153" s="31">
        <v>168.15</v>
      </c>
      <c r="N153" s="31">
        <v>166.4</v>
      </c>
      <c r="O153" s="306">
        <v>39470200</v>
      </c>
      <c r="P153" s="307">
        <v>-7.1663761379043194E-3</v>
      </c>
    </row>
    <row r="154" spans="1:16" ht="12.75" customHeight="1">
      <c r="A154" s="31">
        <v>144</v>
      </c>
      <c r="B154" s="32" t="s">
        <v>47</v>
      </c>
      <c r="C154" s="33" t="s">
        <v>195</v>
      </c>
      <c r="D154" s="34">
        <v>45134</v>
      </c>
      <c r="E154" s="38">
        <v>36711.85</v>
      </c>
      <c r="F154" s="38">
        <v>36712.383333333331</v>
      </c>
      <c r="G154" s="39">
        <v>36434.916666666664</v>
      </c>
      <c r="H154" s="39">
        <v>36157.98333333333</v>
      </c>
      <c r="I154" s="39">
        <v>35880.516666666663</v>
      </c>
      <c r="J154" s="39">
        <v>36989.316666666666</v>
      </c>
      <c r="K154" s="39">
        <v>37266.78333333334</v>
      </c>
      <c r="L154" s="39">
        <v>37543.716666666667</v>
      </c>
      <c r="M154" s="31">
        <v>36989.85</v>
      </c>
      <c r="N154" s="31">
        <v>36435.449999999997</v>
      </c>
      <c r="O154" s="306">
        <v>172785</v>
      </c>
      <c r="P154" s="307">
        <v>-8.9477759614557343E-3</v>
      </c>
    </row>
    <row r="155" spans="1:16" ht="12.75" customHeight="1">
      <c r="A155" s="31">
        <v>145</v>
      </c>
      <c r="B155" s="32" t="s">
        <v>43</v>
      </c>
      <c r="C155" s="33" t="s">
        <v>196</v>
      </c>
      <c r="D155" s="34">
        <v>45134</v>
      </c>
      <c r="E155" s="38">
        <v>978.45</v>
      </c>
      <c r="F155" s="38">
        <v>976.95000000000016</v>
      </c>
      <c r="G155" s="39">
        <v>969.5500000000003</v>
      </c>
      <c r="H155" s="39">
        <v>960.65000000000009</v>
      </c>
      <c r="I155" s="39">
        <v>953.25000000000023</v>
      </c>
      <c r="J155" s="39">
        <v>985.85000000000036</v>
      </c>
      <c r="K155" s="39">
        <v>993.25000000000023</v>
      </c>
      <c r="L155" s="39">
        <v>1002.1500000000004</v>
      </c>
      <c r="M155" s="31">
        <v>984.35</v>
      </c>
      <c r="N155" s="31">
        <v>968.05</v>
      </c>
      <c r="O155" s="306">
        <v>10850250</v>
      </c>
      <c r="P155" s="307">
        <v>2.2258338044092708E-2</v>
      </c>
    </row>
    <row r="156" spans="1:16" ht="12.75" customHeight="1">
      <c r="A156" s="31">
        <v>146</v>
      </c>
      <c r="B156" s="32" t="s">
        <v>87</v>
      </c>
      <c r="C156" s="33" t="s">
        <v>197</v>
      </c>
      <c r="D156" s="34">
        <v>45134</v>
      </c>
      <c r="E156" s="38">
        <v>5061.25</v>
      </c>
      <c r="F156" s="38">
        <v>5077.1333333333341</v>
      </c>
      <c r="G156" s="39">
        <v>5008.0666666666684</v>
      </c>
      <c r="H156" s="39">
        <v>4954.8833333333341</v>
      </c>
      <c r="I156" s="39">
        <v>4885.8166666666684</v>
      </c>
      <c r="J156" s="39">
        <v>5130.3166666666684</v>
      </c>
      <c r="K156" s="39">
        <v>5199.3833333333341</v>
      </c>
      <c r="L156" s="39">
        <v>5252.5666666666684</v>
      </c>
      <c r="M156" s="31">
        <v>5146.2</v>
      </c>
      <c r="N156" s="31">
        <v>5023.95</v>
      </c>
      <c r="O156" s="306">
        <v>1445150</v>
      </c>
      <c r="P156" s="307">
        <v>-2.8584872367956711E-2</v>
      </c>
    </row>
    <row r="157" spans="1:16" ht="12.75" customHeight="1">
      <c r="A157" s="31">
        <v>147</v>
      </c>
      <c r="B157" s="32" t="s">
        <v>84</v>
      </c>
      <c r="C157" s="33" t="s">
        <v>198</v>
      </c>
      <c r="D157" s="34">
        <v>45134</v>
      </c>
      <c r="E157" s="38">
        <v>225.25</v>
      </c>
      <c r="F157" s="38">
        <v>225.48333333333335</v>
      </c>
      <c r="G157" s="39">
        <v>224.51666666666671</v>
      </c>
      <c r="H157" s="39">
        <v>223.78333333333336</v>
      </c>
      <c r="I157" s="39">
        <v>222.81666666666672</v>
      </c>
      <c r="J157" s="39">
        <v>226.2166666666667</v>
      </c>
      <c r="K157" s="39">
        <v>227.18333333333334</v>
      </c>
      <c r="L157" s="39">
        <v>227.91666666666669</v>
      </c>
      <c r="M157" s="31">
        <v>226.45</v>
      </c>
      <c r="N157" s="31">
        <v>224.75</v>
      </c>
      <c r="O157" s="306">
        <v>12438000</v>
      </c>
      <c r="P157" s="307">
        <v>4.3281328636134875E-2</v>
      </c>
    </row>
    <row r="158" spans="1:16" ht="12.75" customHeight="1">
      <c r="A158" s="31">
        <v>148</v>
      </c>
      <c r="B158" s="32" t="s">
        <v>68</v>
      </c>
      <c r="C158" s="33" t="s">
        <v>199</v>
      </c>
      <c r="D158" s="34">
        <v>45134</v>
      </c>
      <c r="E158" s="38">
        <v>226.5</v>
      </c>
      <c r="F158" s="38">
        <v>226.78333333333333</v>
      </c>
      <c r="G158" s="39">
        <v>224.96666666666667</v>
      </c>
      <c r="H158" s="39">
        <v>223.43333333333334</v>
      </c>
      <c r="I158" s="39">
        <v>221.61666666666667</v>
      </c>
      <c r="J158" s="39">
        <v>228.31666666666666</v>
      </c>
      <c r="K158" s="39">
        <v>230.13333333333333</v>
      </c>
      <c r="L158" s="39">
        <v>231.66666666666666</v>
      </c>
      <c r="M158" s="31">
        <v>228.6</v>
      </c>
      <c r="N158" s="31">
        <v>225.25</v>
      </c>
      <c r="O158" s="306">
        <v>52166800</v>
      </c>
      <c r="P158" s="307">
        <v>-2.930318412551915E-2</v>
      </c>
    </row>
    <row r="159" spans="1:16" ht="12.75" customHeight="1">
      <c r="A159" s="31">
        <v>149</v>
      </c>
      <c r="B159" s="32" t="s">
        <v>59</v>
      </c>
      <c r="C159" s="33" t="s">
        <v>200</v>
      </c>
      <c r="D159" s="34">
        <v>45134</v>
      </c>
      <c r="E159" s="38">
        <v>2672.8</v>
      </c>
      <c r="F159" s="38">
        <v>2675.15</v>
      </c>
      <c r="G159" s="39">
        <v>2663.3</v>
      </c>
      <c r="H159" s="39">
        <v>2653.8</v>
      </c>
      <c r="I159" s="39">
        <v>2641.9500000000003</v>
      </c>
      <c r="J159" s="39">
        <v>2684.65</v>
      </c>
      <c r="K159" s="39">
        <v>2696.4999999999995</v>
      </c>
      <c r="L159" s="39">
        <v>2706</v>
      </c>
      <c r="M159" s="31">
        <v>2687</v>
      </c>
      <c r="N159" s="31">
        <v>2665.65</v>
      </c>
      <c r="O159" s="306">
        <v>3382750</v>
      </c>
      <c r="P159" s="307">
        <v>2.174733821641622E-2</v>
      </c>
    </row>
    <row r="160" spans="1:16" ht="12.75" customHeight="1">
      <c r="A160" s="31">
        <v>150</v>
      </c>
      <c r="B160" s="32" t="s">
        <v>39</v>
      </c>
      <c r="C160" s="33" t="s">
        <v>201</v>
      </c>
      <c r="D160" s="34">
        <v>45134</v>
      </c>
      <c r="E160" s="38">
        <v>3656.85</v>
      </c>
      <c r="F160" s="38">
        <v>3658.3333333333335</v>
      </c>
      <c r="G160" s="39">
        <v>3645.5166666666669</v>
      </c>
      <c r="H160" s="39">
        <v>3634.1833333333334</v>
      </c>
      <c r="I160" s="39">
        <v>3621.3666666666668</v>
      </c>
      <c r="J160" s="39">
        <v>3669.666666666667</v>
      </c>
      <c r="K160" s="39">
        <v>3682.4833333333336</v>
      </c>
      <c r="L160" s="39">
        <v>3693.8166666666671</v>
      </c>
      <c r="M160" s="31">
        <v>3671.15</v>
      </c>
      <c r="N160" s="31">
        <v>3647</v>
      </c>
      <c r="O160" s="306">
        <v>2273000</v>
      </c>
      <c r="P160" s="307">
        <v>4.5298862004198434E-3</v>
      </c>
    </row>
    <row r="161" spans="1:16" ht="12.75" customHeight="1">
      <c r="A161" s="31">
        <v>151</v>
      </c>
      <c r="B161" s="32" t="s">
        <v>63</v>
      </c>
      <c r="C161" s="33" t="s">
        <v>202</v>
      </c>
      <c r="D161" s="34">
        <v>45134</v>
      </c>
      <c r="E161" s="38">
        <v>63.9</v>
      </c>
      <c r="F161" s="38">
        <v>64.233333333333334</v>
      </c>
      <c r="G161" s="39">
        <v>63.266666666666666</v>
      </c>
      <c r="H161" s="39">
        <v>62.633333333333333</v>
      </c>
      <c r="I161" s="39">
        <v>61.666666666666664</v>
      </c>
      <c r="J161" s="39">
        <v>64.866666666666674</v>
      </c>
      <c r="K161" s="39">
        <v>65.833333333333343</v>
      </c>
      <c r="L161" s="39">
        <v>66.466666666666669</v>
      </c>
      <c r="M161" s="31">
        <v>65.2</v>
      </c>
      <c r="N161" s="31">
        <v>63.6</v>
      </c>
      <c r="O161" s="306">
        <v>323088000</v>
      </c>
      <c r="P161" s="307">
        <v>3.2942861527443856E-2</v>
      </c>
    </row>
    <row r="162" spans="1:16" ht="12.75" customHeight="1">
      <c r="A162" s="31">
        <v>152</v>
      </c>
      <c r="B162" s="32" t="s">
        <v>45</v>
      </c>
      <c r="C162" s="33" t="s">
        <v>203</v>
      </c>
      <c r="D162" s="34">
        <v>45134</v>
      </c>
      <c r="E162" s="38">
        <v>4690.3</v>
      </c>
      <c r="F162" s="38">
        <v>4594.7333333333336</v>
      </c>
      <c r="G162" s="39">
        <v>4366.8666666666668</v>
      </c>
      <c r="H162" s="39">
        <v>4043.4333333333334</v>
      </c>
      <c r="I162" s="39">
        <v>3815.5666666666666</v>
      </c>
      <c r="J162" s="39">
        <v>4918.166666666667</v>
      </c>
      <c r="K162" s="39">
        <v>5146.0333333333338</v>
      </c>
      <c r="L162" s="39">
        <v>5469.4666666666672</v>
      </c>
      <c r="M162" s="31">
        <v>4822.6000000000004</v>
      </c>
      <c r="N162" s="31">
        <v>4271.3</v>
      </c>
      <c r="O162" s="306">
        <v>2018100</v>
      </c>
      <c r="P162" s="307">
        <v>-0.21996753246753248</v>
      </c>
    </row>
    <row r="163" spans="1:16" ht="12.75" customHeight="1">
      <c r="A163" s="31">
        <v>153</v>
      </c>
      <c r="B163" s="32" t="s">
        <v>190</v>
      </c>
      <c r="C163" s="33" t="s">
        <v>204</v>
      </c>
      <c r="D163" s="34">
        <v>45134</v>
      </c>
      <c r="E163" s="38">
        <v>244.4</v>
      </c>
      <c r="F163" s="38">
        <v>244.4</v>
      </c>
      <c r="G163" s="39">
        <v>242.65</v>
      </c>
      <c r="H163" s="39">
        <v>240.9</v>
      </c>
      <c r="I163" s="39">
        <v>239.15</v>
      </c>
      <c r="J163" s="39">
        <v>246.15</v>
      </c>
      <c r="K163" s="39">
        <v>247.9</v>
      </c>
      <c r="L163" s="39">
        <v>249.65</v>
      </c>
      <c r="M163" s="31">
        <v>246.15</v>
      </c>
      <c r="N163" s="31">
        <v>242.65</v>
      </c>
      <c r="O163" s="306">
        <v>48456900</v>
      </c>
      <c r="P163" s="307">
        <v>-1.2272977435332967E-2</v>
      </c>
    </row>
    <row r="164" spans="1:16" ht="12.75" customHeight="1">
      <c r="A164" s="31">
        <v>154</v>
      </c>
      <c r="B164" s="32" t="s">
        <v>205</v>
      </c>
      <c r="C164" s="33" t="s">
        <v>206</v>
      </c>
      <c r="D164" s="34">
        <v>45134</v>
      </c>
      <c r="E164" s="38">
        <v>1451.35</v>
      </c>
      <c r="F164" s="38">
        <v>1451.2333333333333</v>
      </c>
      <c r="G164" s="39">
        <v>1436.1166666666668</v>
      </c>
      <c r="H164" s="39">
        <v>1420.8833333333334</v>
      </c>
      <c r="I164" s="39">
        <v>1405.7666666666669</v>
      </c>
      <c r="J164" s="39">
        <v>1466.4666666666667</v>
      </c>
      <c r="K164" s="39">
        <v>1481.583333333333</v>
      </c>
      <c r="L164" s="39">
        <v>1496.8166666666666</v>
      </c>
      <c r="M164" s="31">
        <v>1466.35</v>
      </c>
      <c r="N164" s="31">
        <v>1436</v>
      </c>
      <c r="O164" s="306">
        <v>4288152</v>
      </c>
      <c r="P164" s="307">
        <v>-2.4082993701370878E-2</v>
      </c>
    </row>
    <row r="165" spans="1:16" ht="12.75" customHeight="1">
      <c r="A165" s="31">
        <v>155</v>
      </c>
      <c r="B165" s="32" t="s">
        <v>49</v>
      </c>
      <c r="C165" s="33" t="s">
        <v>208</v>
      </c>
      <c r="D165" s="34">
        <v>45134</v>
      </c>
      <c r="E165" s="38">
        <v>911.85</v>
      </c>
      <c r="F165" s="38">
        <v>915.5333333333333</v>
      </c>
      <c r="G165" s="39">
        <v>904.81666666666661</v>
      </c>
      <c r="H165" s="39">
        <v>897.7833333333333</v>
      </c>
      <c r="I165" s="39">
        <v>887.06666666666661</v>
      </c>
      <c r="J165" s="39">
        <v>922.56666666666661</v>
      </c>
      <c r="K165" s="39">
        <v>933.2833333333333</v>
      </c>
      <c r="L165" s="39">
        <v>940.31666666666661</v>
      </c>
      <c r="M165" s="31">
        <v>926.25</v>
      </c>
      <c r="N165" s="31">
        <v>908.5</v>
      </c>
      <c r="O165" s="306">
        <v>2812650</v>
      </c>
      <c r="P165" s="307">
        <v>6.0237103492470363E-2</v>
      </c>
    </row>
    <row r="166" spans="1:16" ht="12.75" customHeight="1">
      <c r="A166" s="31">
        <v>156</v>
      </c>
      <c r="B166" s="32" t="s">
        <v>63</v>
      </c>
      <c r="C166" s="33" t="s">
        <v>209</v>
      </c>
      <c r="D166" s="34">
        <v>45134</v>
      </c>
      <c r="E166" s="38">
        <v>218.9</v>
      </c>
      <c r="F166" s="38">
        <v>217.81666666666669</v>
      </c>
      <c r="G166" s="39">
        <v>214.53333333333339</v>
      </c>
      <c r="H166" s="39">
        <v>210.16666666666669</v>
      </c>
      <c r="I166" s="39">
        <v>206.88333333333338</v>
      </c>
      <c r="J166" s="39">
        <v>222.18333333333339</v>
      </c>
      <c r="K166" s="39">
        <v>225.4666666666667</v>
      </c>
      <c r="L166" s="39">
        <v>229.8333333333334</v>
      </c>
      <c r="M166" s="31">
        <v>221.1</v>
      </c>
      <c r="N166" s="31">
        <v>213.45</v>
      </c>
      <c r="O166" s="306">
        <v>46400000</v>
      </c>
      <c r="P166" s="307">
        <v>-3.3534680274942719E-2</v>
      </c>
    </row>
    <row r="167" spans="1:16" ht="12.75" customHeight="1">
      <c r="A167" s="31">
        <v>157</v>
      </c>
      <c r="B167" s="32" t="s">
        <v>190</v>
      </c>
      <c r="C167" s="33" t="s">
        <v>210</v>
      </c>
      <c r="D167" s="34">
        <v>45134</v>
      </c>
      <c r="E167" s="38">
        <v>162.05000000000001</v>
      </c>
      <c r="F167" s="38">
        <v>162.4</v>
      </c>
      <c r="G167" s="39">
        <v>161.35000000000002</v>
      </c>
      <c r="H167" s="39">
        <v>160.65</v>
      </c>
      <c r="I167" s="39">
        <v>159.60000000000002</v>
      </c>
      <c r="J167" s="39">
        <v>163.10000000000002</v>
      </c>
      <c r="K167" s="39">
        <v>164.15000000000003</v>
      </c>
      <c r="L167" s="39">
        <v>164.85000000000002</v>
      </c>
      <c r="M167" s="31">
        <v>163.44999999999999</v>
      </c>
      <c r="N167" s="31">
        <v>161.69999999999999</v>
      </c>
      <c r="O167" s="306">
        <v>55352000</v>
      </c>
      <c r="P167" s="307">
        <v>-8.028673835125448E-3</v>
      </c>
    </row>
    <row r="168" spans="1:16" ht="12.75" customHeight="1">
      <c r="A168" s="31">
        <v>158</v>
      </c>
      <c r="B168" s="32" t="s">
        <v>84</v>
      </c>
      <c r="C168" s="33" t="s">
        <v>211</v>
      </c>
      <c r="D168" s="34">
        <v>45134</v>
      </c>
      <c r="E168" s="38">
        <v>2625.6</v>
      </c>
      <c r="F168" s="38">
        <v>2615.5166666666669</v>
      </c>
      <c r="G168" s="39">
        <v>2592.1333333333337</v>
      </c>
      <c r="H168" s="39">
        <v>2558.666666666667</v>
      </c>
      <c r="I168" s="39">
        <v>2535.2833333333338</v>
      </c>
      <c r="J168" s="39">
        <v>2648.9833333333336</v>
      </c>
      <c r="K168" s="39">
        <v>2672.3666666666668</v>
      </c>
      <c r="L168" s="39">
        <v>2705.8333333333335</v>
      </c>
      <c r="M168" s="31">
        <v>2638.9</v>
      </c>
      <c r="N168" s="31">
        <v>2582.0500000000002</v>
      </c>
      <c r="O168" s="306">
        <v>5131250</v>
      </c>
      <c r="P168" s="307">
        <v>-0.66065966768620321</v>
      </c>
    </row>
    <row r="169" spans="1:16" ht="12.75" customHeight="1">
      <c r="A169" s="31">
        <v>159</v>
      </c>
      <c r="B169" s="32" t="s">
        <v>132</v>
      </c>
      <c r="C169" s="33" t="s">
        <v>212</v>
      </c>
      <c r="D169" s="34">
        <v>45134</v>
      </c>
      <c r="E169" s="38">
        <v>90.25</v>
      </c>
      <c r="F169" s="38">
        <v>90.566666666666663</v>
      </c>
      <c r="G169" s="39">
        <v>89.683333333333323</v>
      </c>
      <c r="H169" s="39">
        <v>89.11666666666666</v>
      </c>
      <c r="I169" s="39">
        <v>88.23333333333332</v>
      </c>
      <c r="J169" s="39">
        <v>91.133333333333326</v>
      </c>
      <c r="K169" s="39">
        <v>92.016666666666652</v>
      </c>
      <c r="L169" s="39">
        <v>92.583333333333329</v>
      </c>
      <c r="M169" s="31">
        <v>91.45</v>
      </c>
      <c r="N169" s="31">
        <v>90</v>
      </c>
      <c r="O169" s="306">
        <v>106824000</v>
      </c>
      <c r="P169" s="307">
        <v>1.3741269359246888E-2</v>
      </c>
    </row>
    <row r="170" spans="1:16" ht="12.75" customHeight="1">
      <c r="A170" s="31">
        <v>160</v>
      </c>
      <c r="B170" s="32" t="s">
        <v>63</v>
      </c>
      <c r="C170" s="33" t="s">
        <v>213</v>
      </c>
      <c r="D170" s="34">
        <v>45134</v>
      </c>
      <c r="E170" s="38">
        <v>852.9</v>
      </c>
      <c r="F170" s="38">
        <v>856.13333333333321</v>
      </c>
      <c r="G170" s="39">
        <v>843.56666666666638</v>
      </c>
      <c r="H170" s="39">
        <v>834.23333333333312</v>
      </c>
      <c r="I170" s="39">
        <v>821.66666666666629</v>
      </c>
      <c r="J170" s="39">
        <v>865.46666666666647</v>
      </c>
      <c r="K170" s="39">
        <v>878.0333333333333</v>
      </c>
      <c r="L170" s="39">
        <v>887.36666666666656</v>
      </c>
      <c r="M170" s="31">
        <v>868.7</v>
      </c>
      <c r="N170" s="31">
        <v>846.8</v>
      </c>
      <c r="O170" s="306">
        <v>12014400</v>
      </c>
      <c r="P170" s="307">
        <v>5.2860347728547391E-2</v>
      </c>
    </row>
    <row r="171" spans="1:16" ht="12.75" customHeight="1">
      <c r="A171" s="31">
        <v>161</v>
      </c>
      <c r="B171" s="32" t="s">
        <v>68</v>
      </c>
      <c r="C171" s="33" t="s">
        <v>214</v>
      </c>
      <c r="D171" s="34">
        <v>45134</v>
      </c>
      <c r="E171" s="38">
        <v>1318</v>
      </c>
      <c r="F171" s="38">
        <v>1316</v>
      </c>
      <c r="G171" s="39">
        <v>1308.6500000000001</v>
      </c>
      <c r="H171" s="39">
        <v>1299.3000000000002</v>
      </c>
      <c r="I171" s="39">
        <v>1291.9500000000003</v>
      </c>
      <c r="J171" s="39">
        <v>1325.35</v>
      </c>
      <c r="K171" s="39">
        <v>1332.6999999999998</v>
      </c>
      <c r="L171" s="39">
        <v>1342.0499999999997</v>
      </c>
      <c r="M171" s="31">
        <v>1323.35</v>
      </c>
      <c r="N171" s="31">
        <v>1306.6500000000001</v>
      </c>
      <c r="O171" s="306">
        <v>7993500</v>
      </c>
      <c r="P171" s="307">
        <v>6.326125956000378E-3</v>
      </c>
    </row>
    <row r="172" spans="1:16" ht="12.75" customHeight="1">
      <c r="A172" s="31">
        <v>162</v>
      </c>
      <c r="B172" s="32" t="s">
        <v>63</v>
      </c>
      <c r="C172" s="33" t="s">
        <v>215</v>
      </c>
      <c r="D172" s="34">
        <v>45134</v>
      </c>
      <c r="E172" s="38">
        <v>609.95000000000005</v>
      </c>
      <c r="F172" s="38">
        <v>606.9</v>
      </c>
      <c r="G172" s="39">
        <v>603.15</v>
      </c>
      <c r="H172" s="39">
        <v>596.35</v>
      </c>
      <c r="I172" s="39">
        <v>592.6</v>
      </c>
      <c r="J172" s="39">
        <v>613.69999999999993</v>
      </c>
      <c r="K172" s="39">
        <v>617.44999999999993</v>
      </c>
      <c r="L172" s="39">
        <v>624.24999999999989</v>
      </c>
      <c r="M172" s="31">
        <v>610.65</v>
      </c>
      <c r="N172" s="31">
        <v>600.1</v>
      </c>
      <c r="O172" s="306">
        <v>78859500</v>
      </c>
      <c r="P172" s="307">
        <v>-1.8134618257881367E-2</v>
      </c>
    </row>
    <row r="173" spans="1:16" ht="12.75" customHeight="1">
      <c r="A173" s="31">
        <v>163</v>
      </c>
      <c r="B173" s="32" t="s">
        <v>49</v>
      </c>
      <c r="C173" s="33" t="s">
        <v>216</v>
      </c>
      <c r="D173" s="34">
        <v>45134</v>
      </c>
      <c r="E173" s="38">
        <v>23489.65</v>
      </c>
      <c r="F173" s="38">
        <v>23607.95</v>
      </c>
      <c r="G173" s="39">
        <v>23314.800000000003</v>
      </c>
      <c r="H173" s="39">
        <v>23139.95</v>
      </c>
      <c r="I173" s="39">
        <v>22846.800000000003</v>
      </c>
      <c r="J173" s="39">
        <v>23782.800000000003</v>
      </c>
      <c r="K173" s="39">
        <v>24075.950000000004</v>
      </c>
      <c r="L173" s="39">
        <v>24250.800000000003</v>
      </c>
      <c r="M173" s="31">
        <v>23901.1</v>
      </c>
      <c r="N173" s="31">
        <v>23433.1</v>
      </c>
      <c r="O173" s="306">
        <v>284650</v>
      </c>
      <c r="P173" s="307">
        <v>6.8606288127639609E-2</v>
      </c>
    </row>
    <row r="174" spans="1:16" ht="12.75" customHeight="1">
      <c r="A174" s="31">
        <v>164</v>
      </c>
      <c r="B174" s="32" t="s">
        <v>41</v>
      </c>
      <c r="C174" s="33" t="s">
        <v>217</v>
      </c>
      <c r="D174" s="34">
        <v>45134</v>
      </c>
      <c r="E174" s="38">
        <v>3642.95</v>
      </c>
      <c r="F174" s="38">
        <v>3636.3166666666662</v>
      </c>
      <c r="G174" s="39">
        <v>3522.7833333333324</v>
      </c>
      <c r="H174" s="39">
        <v>3402.6166666666663</v>
      </c>
      <c r="I174" s="39">
        <v>3289.0833333333326</v>
      </c>
      <c r="J174" s="39">
        <v>3756.4833333333322</v>
      </c>
      <c r="K174" s="39">
        <v>3870.016666666666</v>
      </c>
      <c r="L174" s="39">
        <v>3990.183333333332</v>
      </c>
      <c r="M174" s="31">
        <v>3749.85</v>
      </c>
      <c r="N174" s="31">
        <v>3516.15</v>
      </c>
      <c r="O174" s="306">
        <v>1970650</v>
      </c>
      <c r="P174" s="307">
        <v>4.5826036193812023E-2</v>
      </c>
    </row>
    <row r="175" spans="1:16" ht="12.75" customHeight="1">
      <c r="A175" s="31">
        <v>165</v>
      </c>
      <c r="B175" s="32" t="s">
        <v>47</v>
      </c>
      <c r="C175" s="33" t="s">
        <v>218</v>
      </c>
      <c r="D175" s="34">
        <v>45134</v>
      </c>
      <c r="E175" s="38">
        <v>2247.6</v>
      </c>
      <c r="F175" s="38">
        <v>2253.3333333333335</v>
      </c>
      <c r="G175" s="39">
        <v>2236.666666666667</v>
      </c>
      <c r="H175" s="39">
        <v>2225.7333333333336</v>
      </c>
      <c r="I175" s="39">
        <v>2209.0666666666671</v>
      </c>
      <c r="J175" s="39">
        <v>2264.2666666666669</v>
      </c>
      <c r="K175" s="39">
        <v>2280.9333333333338</v>
      </c>
      <c r="L175" s="39">
        <v>2291.8666666666668</v>
      </c>
      <c r="M175" s="31">
        <v>2270</v>
      </c>
      <c r="N175" s="31">
        <v>2242.4</v>
      </c>
      <c r="O175" s="306">
        <v>5110500</v>
      </c>
      <c r="P175" s="307">
        <v>-1.1532603176905781E-2</v>
      </c>
    </row>
    <row r="176" spans="1:16" ht="12.75" customHeight="1">
      <c r="A176" s="31">
        <v>166</v>
      </c>
      <c r="B176" s="32" t="s">
        <v>68</v>
      </c>
      <c r="C176" s="33" t="s">
        <v>219</v>
      </c>
      <c r="D176" s="34">
        <v>45134</v>
      </c>
      <c r="E176" s="38">
        <v>1786.05</v>
      </c>
      <c r="F176" s="38">
        <v>1790.0833333333333</v>
      </c>
      <c r="G176" s="39">
        <v>1774.8666666666666</v>
      </c>
      <c r="H176" s="39">
        <v>1763.6833333333334</v>
      </c>
      <c r="I176" s="39">
        <v>1748.4666666666667</v>
      </c>
      <c r="J176" s="39">
        <v>1801.2666666666664</v>
      </c>
      <c r="K176" s="39">
        <v>1816.4833333333331</v>
      </c>
      <c r="L176" s="39">
        <v>1827.6666666666663</v>
      </c>
      <c r="M176" s="31">
        <v>1805.3</v>
      </c>
      <c r="N176" s="31">
        <v>1778.9</v>
      </c>
      <c r="O176" s="306">
        <v>6207600</v>
      </c>
      <c r="P176" s="307">
        <v>1.7706079087153256E-2</v>
      </c>
    </row>
    <row r="177" spans="1:16" ht="12.75" customHeight="1">
      <c r="A177" s="31">
        <v>167</v>
      </c>
      <c r="B177" s="32" t="s">
        <v>43</v>
      </c>
      <c r="C177" s="33" t="s">
        <v>220</v>
      </c>
      <c r="D177" s="34">
        <v>45134</v>
      </c>
      <c r="E177" s="38">
        <v>1098.45</v>
      </c>
      <c r="F177" s="38">
        <v>1095.0666666666668</v>
      </c>
      <c r="G177" s="39">
        <v>1085.9833333333336</v>
      </c>
      <c r="H177" s="39">
        <v>1073.5166666666667</v>
      </c>
      <c r="I177" s="39">
        <v>1064.4333333333334</v>
      </c>
      <c r="J177" s="39">
        <v>1107.5333333333338</v>
      </c>
      <c r="K177" s="39">
        <v>1116.6166666666672</v>
      </c>
      <c r="L177" s="39">
        <v>1129.0833333333339</v>
      </c>
      <c r="M177" s="31">
        <v>1104.1500000000001</v>
      </c>
      <c r="N177" s="31">
        <v>1082.5999999999999</v>
      </c>
      <c r="O177" s="306">
        <v>27306300</v>
      </c>
      <c r="P177" s="307">
        <v>3.5930528999362651E-2</v>
      </c>
    </row>
    <row r="178" spans="1:16" ht="12.75" customHeight="1">
      <c r="A178" s="31">
        <v>168</v>
      </c>
      <c r="B178" s="32" t="s">
        <v>205</v>
      </c>
      <c r="C178" s="33" t="s">
        <v>221</v>
      </c>
      <c r="D178" s="34">
        <v>45134</v>
      </c>
      <c r="E178" s="38">
        <v>515.70000000000005</v>
      </c>
      <c r="F178" s="38">
        <v>517.5333333333333</v>
      </c>
      <c r="G178" s="39">
        <v>511.56666666666661</v>
      </c>
      <c r="H178" s="39">
        <v>507.43333333333328</v>
      </c>
      <c r="I178" s="39">
        <v>501.46666666666658</v>
      </c>
      <c r="J178" s="39">
        <v>521.66666666666663</v>
      </c>
      <c r="K178" s="39">
        <v>527.63333333333333</v>
      </c>
      <c r="L178" s="39">
        <v>531.76666666666665</v>
      </c>
      <c r="M178" s="31">
        <v>523.5</v>
      </c>
      <c r="N178" s="31">
        <v>513.4</v>
      </c>
      <c r="O178" s="306">
        <v>8674500</v>
      </c>
      <c r="P178" s="307">
        <v>-2.264661145850938E-2</v>
      </c>
    </row>
    <row r="179" spans="1:16" ht="12.75" customHeight="1">
      <c r="A179" s="31">
        <v>169</v>
      </c>
      <c r="B179" s="32" t="s">
        <v>43</v>
      </c>
      <c r="C179" s="33" t="s">
        <v>222</v>
      </c>
      <c r="D179" s="34">
        <v>45134</v>
      </c>
      <c r="E179" s="38">
        <v>784.05</v>
      </c>
      <c r="F179" s="38">
        <v>781.88333333333321</v>
      </c>
      <c r="G179" s="39">
        <v>772.11666666666645</v>
      </c>
      <c r="H179" s="39">
        <v>760.18333333333328</v>
      </c>
      <c r="I179" s="39">
        <v>750.41666666666652</v>
      </c>
      <c r="J179" s="39">
        <v>793.81666666666638</v>
      </c>
      <c r="K179" s="39">
        <v>803.58333333333326</v>
      </c>
      <c r="L179" s="39">
        <v>815.51666666666631</v>
      </c>
      <c r="M179" s="31">
        <v>791.65</v>
      </c>
      <c r="N179" s="31">
        <v>769.95</v>
      </c>
      <c r="O179" s="306">
        <v>2802000</v>
      </c>
      <c r="P179" s="307">
        <v>6.2168309325246397E-2</v>
      </c>
    </row>
    <row r="180" spans="1:16" ht="12.75" customHeight="1">
      <c r="A180" s="31">
        <v>170</v>
      </c>
      <c r="B180" s="32" t="s">
        <v>39</v>
      </c>
      <c r="C180" s="33" t="s">
        <v>223</v>
      </c>
      <c r="D180" s="34">
        <v>45134</v>
      </c>
      <c r="E180" s="38">
        <v>993.5</v>
      </c>
      <c r="F180" s="38">
        <v>992.1</v>
      </c>
      <c r="G180" s="39">
        <v>989.2</v>
      </c>
      <c r="H180" s="39">
        <v>984.9</v>
      </c>
      <c r="I180" s="39">
        <v>982</v>
      </c>
      <c r="J180" s="39">
        <v>996.40000000000009</v>
      </c>
      <c r="K180" s="39">
        <v>999.3</v>
      </c>
      <c r="L180" s="39">
        <v>1003.6000000000001</v>
      </c>
      <c r="M180" s="31">
        <v>995</v>
      </c>
      <c r="N180" s="31">
        <v>987.8</v>
      </c>
      <c r="O180" s="306">
        <v>10903750</v>
      </c>
      <c r="P180" s="307">
        <v>-9.4928803397451907E-3</v>
      </c>
    </row>
    <row r="181" spans="1:16" ht="12.75" customHeight="1">
      <c r="A181" s="31">
        <v>171</v>
      </c>
      <c r="B181" s="32" t="s">
        <v>79</v>
      </c>
      <c r="C181" s="33" t="s">
        <v>224</v>
      </c>
      <c r="D181" s="34">
        <v>45134</v>
      </c>
      <c r="E181" s="38">
        <v>1607.25</v>
      </c>
      <c r="F181" s="38">
        <v>1616.0833333333333</v>
      </c>
      <c r="G181" s="39">
        <v>1581.2166666666665</v>
      </c>
      <c r="H181" s="39">
        <v>1555.1833333333332</v>
      </c>
      <c r="I181" s="39">
        <v>1520.3166666666664</v>
      </c>
      <c r="J181" s="39">
        <v>1642.1166666666666</v>
      </c>
      <c r="K181" s="39">
        <v>1676.9833333333333</v>
      </c>
      <c r="L181" s="39">
        <v>1703.0166666666667</v>
      </c>
      <c r="M181" s="31">
        <v>1650.95</v>
      </c>
      <c r="N181" s="31">
        <v>1590.05</v>
      </c>
      <c r="O181" s="306">
        <v>4569500</v>
      </c>
      <c r="P181" s="307">
        <v>-6.0257069408740357E-2</v>
      </c>
    </row>
    <row r="182" spans="1:16" ht="12.75" customHeight="1">
      <c r="A182" s="31">
        <v>172</v>
      </c>
      <c r="B182" s="32" t="s">
        <v>59</v>
      </c>
      <c r="C182" s="33" t="s">
        <v>225</v>
      </c>
      <c r="D182" s="34">
        <v>45134</v>
      </c>
      <c r="E182" s="38">
        <v>875.5</v>
      </c>
      <c r="F182" s="38">
        <v>870.30000000000007</v>
      </c>
      <c r="G182" s="39">
        <v>862.60000000000014</v>
      </c>
      <c r="H182" s="39">
        <v>849.7</v>
      </c>
      <c r="I182" s="39">
        <v>842.00000000000011</v>
      </c>
      <c r="J182" s="39">
        <v>883.20000000000016</v>
      </c>
      <c r="K182" s="39">
        <v>890.9000000000002</v>
      </c>
      <c r="L182" s="39">
        <v>903.80000000000018</v>
      </c>
      <c r="M182" s="31">
        <v>878</v>
      </c>
      <c r="N182" s="31">
        <v>857.4</v>
      </c>
      <c r="O182" s="306">
        <v>11941200</v>
      </c>
      <c r="P182" s="307">
        <v>-1.0367718356082644E-2</v>
      </c>
    </row>
    <row r="183" spans="1:16" ht="12.75" customHeight="1">
      <c r="A183" s="31">
        <v>173</v>
      </c>
      <c r="B183" s="32" t="s">
        <v>56</v>
      </c>
      <c r="C183" s="33" t="s">
        <v>226</v>
      </c>
      <c r="D183" s="34">
        <v>45134</v>
      </c>
      <c r="E183" s="38">
        <v>622.9</v>
      </c>
      <c r="F183" s="38">
        <v>621.75</v>
      </c>
      <c r="G183" s="39">
        <v>618.9</v>
      </c>
      <c r="H183" s="39">
        <v>614.9</v>
      </c>
      <c r="I183" s="39">
        <v>612.04999999999995</v>
      </c>
      <c r="J183" s="39">
        <v>625.75</v>
      </c>
      <c r="K183" s="39">
        <v>628.59999999999991</v>
      </c>
      <c r="L183" s="39">
        <v>632.6</v>
      </c>
      <c r="M183" s="31">
        <v>624.6</v>
      </c>
      <c r="N183" s="31">
        <v>617.75</v>
      </c>
      <c r="O183" s="306">
        <v>55929825</v>
      </c>
      <c r="P183" s="307">
        <v>6.2765698193929215E-2</v>
      </c>
    </row>
    <row r="184" spans="1:16" ht="12.75" customHeight="1">
      <c r="A184" s="31">
        <v>174</v>
      </c>
      <c r="B184" s="32" t="s">
        <v>190</v>
      </c>
      <c r="C184" s="33" t="s">
        <v>227</v>
      </c>
      <c r="D184" s="34">
        <v>45134</v>
      </c>
      <c r="E184" s="38">
        <v>218.35</v>
      </c>
      <c r="F184" s="38">
        <v>218.96666666666667</v>
      </c>
      <c r="G184" s="39">
        <v>217.08333333333334</v>
      </c>
      <c r="H184" s="39">
        <v>215.81666666666666</v>
      </c>
      <c r="I184" s="39">
        <v>213.93333333333334</v>
      </c>
      <c r="J184" s="39">
        <v>220.23333333333335</v>
      </c>
      <c r="K184" s="39">
        <v>222.11666666666667</v>
      </c>
      <c r="L184" s="39">
        <v>223.38333333333335</v>
      </c>
      <c r="M184" s="31">
        <v>220.85</v>
      </c>
      <c r="N184" s="31">
        <v>217.7</v>
      </c>
      <c r="O184" s="306">
        <v>98661375</v>
      </c>
      <c r="P184" s="307">
        <v>2.045589415994694E-2</v>
      </c>
    </row>
    <row r="185" spans="1:16" ht="12.75" customHeight="1">
      <c r="A185" s="31">
        <v>175</v>
      </c>
      <c r="B185" s="32" t="s">
        <v>132</v>
      </c>
      <c r="C185" s="33" t="s">
        <v>228</v>
      </c>
      <c r="D185" s="34">
        <v>45134</v>
      </c>
      <c r="E185" s="38">
        <v>117.25</v>
      </c>
      <c r="F185" s="38">
        <v>117.08333333333333</v>
      </c>
      <c r="G185" s="39">
        <v>116.56666666666666</v>
      </c>
      <c r="H185" s="39">
        <v>115.88333333333334</v>
      </c>
      <c r="I185" s="39">
        <v>115.36666666666667</v>
      </c>
      <c r="J185" s="39">
        <v>117.76666666666665</v>
      </c>
      <c r="K185" s="39">
        <v>118.28333333333333</v>
      </c>
      <c r="L185" s="39">
        <v>118.96666666666664</v>
      </c>
      <c r="M185" s="31">
        <v>117.6</v>
      </c>
      <c r="N185" s="31">
        <v>116.4</v>
      </c>
      <c r="O185" s="306">
        <v>241967000</v>
      </c>
      <c r="P185" s="307">
        <v>3.6501345987133274E-3</v>
      </c>
    </row>
    <row r="186" spans="1:16" ht="12.75" customHeight="1">
      <c r="A186" s="31">
        <v>176</v>
      </c>
      <c r="B186" s="32" t="s">
        <v>87</v>
      </c>
      <c r="C186" s="33" t="s">
        <v>229</v>
      </c>
      <c r="D186" s="34">
        <v>45134</v>
      </c>
      <c r="E186" s="38">
        <v>3472.75</v>
      </c>
      <c r="F186" s="38">
        <v>3469.6666666666665</v>
      </c>
      <c r="G186" s="39">
        <v>3450.083333333333</v>
      </c>
      <c r="H186" s="39">
        <v>3427.4166666666665</v>
      </c>
      <c r="I186" s="39">
        <v>3407.833333333333</v>
      </c>
      <c r="J186" s="39">
        <v>3492.333333333333</v>
      </c>
      <c r="K186" s="39">
        <v>3511.9166666666661</v>
      </c>
      <c r="L186" s="39">
        <v>3534.583333333333</v>
      </c>
      <c r="M186" s="31">
        <v>3489.25</v>
      </c>
      <c r="N186" s="31">
        <v>3447</v>
      </c>
      <c r="O186" s="306">
        <v>12454750</v>
      </c>
      <c r="P186" s="307">
        <v>1.7193819943687738E-2</v>
      </c>
    </row>
    <row r="187" spans="1:16" ht="12.75" customHeight="1">
      <c r="A187" s="31">
        <v>177</v>
      </c>
      <c r="B187" s="32" t="s">
        <v>87</v>
      </c>
      <c r="C187" s="33" t="s">
        <v>230</v>
      </c>
      <c r="D187" s="34">
        <v>45134</v>
      </c>
      <c r="E187" s="38">
        <v>1256.55</v>
      </c>
      <c r="F187" s="38">
        <v>1251.5833333333333</v>
      </c>
      <c r="G187" s="39">
        <v>1243.1666666666665</v>
      </c>
      <c r="H187" s="39">
        <v>1229.7833333333333</v>
      </c>
      <c r="I187" s="39">
        <v>1221.3666666666666</v>
      </c>
      <c r="J187" s="39">
        <v>1264.9666666666665</v>
      </c>
      <c r="K187" s="39">
        <v>1273.383333333333</v>
      </c>
      <c r="L187" s="39">
        <v>1286.7666666666664</v>
      </c>
      <c r="M187" s="31">
        <v>1260</v>
      </c>
      <c r="N187" s="31">
        <v>1238.2</v>
      </c>
      <c r="O187" s="306">
        <v>15630600</v>
      </c>
      <c r="P187" s="307">
        <v>2.8545483259633606E-2</v>
      </c>
    </row>
    <row r="188" spans="1:16" ht="12.75" customHeight="1">
      <c r="A188" s="31">
        <v>178</v>
      </c>
      <c r="B188" s="32" t="s">
        <v>59</v>
      </c>
      <c r="C188" s="33" t="s">
        <v>231</v>
      </c>
      <c r="D188" s="34">
        <v>45134</v>
      </c>
      <c r="E188" s="38">
        <v>2997.9</v>
      </c>
      <c r="F188" s="38">
        <v>2996.0166666666664</v>
      </c>
      <c r="G188" s="39">
        <v>2977.0333333333328</v>
      </c>
      <c r="H188" s="39">
        <v>2956.1666666666665</v>
      </c>
      <c r="I188" s="39">
        <v>2937.1833333333329</v>
      </c>
      <c r="J188" s="39">
        <v>3016.8833333333328</v>
      </c>
      <c r="K188" s="39">
        <v>3035.8666666666663</v>
      </c>
      <c r="L188" s="39">
        <v>3056.7333333333327</v>
      </c>
      <c r="M188" s="31">
        <v>3015</v>
      </c>
      <c r="N188" s="31">
        <v>2975.15</v>
      </c>
      <c r="O188" s="306">
        <v>6188625</v>
      </c>
      <c r="P188" s="307">
        <v>1.2951141664620672E-2</v>
      </c>
    </row>
    <row r="189" spans="1:16" ht="12.75" customHeight="1">
      <c r="A189" s="31">
        <v>179</v>
      </c>
      <c r="B189" s="32" t="s">
        <v>43</v>
      </c>
      <c r="C189" s="33" t="s">
        <v>232</v>
      </c>
      <c r="D189" s="34">
        <v>45134</v>
      </c>
      <c r="E189" s="38">
        <v>1936.1</v>
      </c>
      <c r="F189" s="38">
        <v>1936.2</v>
      </c>
      <c r="G189" s="39">
        <v>1928.8000000000002</v>
      </c>
      <c r="H189" s="39">
        <v>1921.5000000000002</v>
      </c>
      <c r="I189" s="39">
        <v>1914.1000000000004</v>
      </c>
      <c r="J189" s="39">
        <v>1943.5</v>
      </c>
      <c r="K189" s="39">
        <v>1950.9</v>
      </c>
      <c r="L189" s="39">
        <v>1958.1999999999998</v>
      </c>
      <c r="M189" s="31">
        <v>1943.6</v>
      </c>
      <c r="N189" s="31">
        <v>1928.9</v>
      </c>
      <c r="O189" s="306">
        <v>1798000</v>
      </c>
      <c r="P189" s="307">
        <v>8.9786756453423128E-3</v>
      </c>
    </row>
    <row r="190" spans="1:16" ht="12.75" customHeight="1">
      <c r="A190" s="31">
        <v>180</v>
      </c>
      <c r="B190" s="32" t="s">
        <v>45</v>
      </c>
      <c r="C190" s="33" t="s">
        <v>233</v>
      </c>
      <c r="D190" s="34">
        <v>45134</v>
      </c>
      <c r="E190" s="38">
        <v>1720.2</v>
      </c>
      <c r="F190" s="38">
        <v>1718.3</v>
      </c>
      <c r="G190" s="39">
        <v>1707.8999999999999</v>
      </c>
      <c r="H190" s="39">
        <v>1695.6</v>
      </c>
      <c r="I190" s="39">
        <v>1685.1999999999998</v>
      </c>
      <c r="J190" s="39">
        <v>1730.6</v>
      </c>
      <c r="K190" s="39">
        <v>1741</v>
      </c>
      <c r="L190" s="39">
        <v>1753.3</v>
      </c>
      <c r="M190" s="31">
        <v>1728.7</v>
      </c>
      <c r="N190" s="31">
        <v>1706</v>
      </c>
      <c r="O190" s="306">
        <v>3991600</v>
      </c>
      <c r="P190" s="307">
        <v>-7.064676616915423E-3</v>
      </c>
    </row>
    <row r="191" spans="1:16" ht="12.75" customHeight="1">
      <c r="A191" s="31">
        <v>181</v>
      </c>
      <c r="B191" s="32" t="s">
        <v>56</v>
      </c>
      <c r="C191" s="33" t="s">
        <v>234</v>
      </c>
      <c r="D191" s="34">
        <v>45134</v>
      </c>
      <c r="E191" s="38">
        <v>1349.7</v>
      </c>
      <c r="F191" s="38">
        <v>1345.3166666666666</v>
      </c>
      <c r="G191" s="39">
        <v>1337.8833333333332</v>
      </c>
      <c r="H191" s="39">
        <v>1326.0666666666666</v>
      </c>
      <c r="I191" s="39">
        <v>1318.6333333333332</v>
      </c>
      <c r="J191" s="39">
        <v>1357.1333333333332</v>
      </c>
      <c r="K191" s="39">
        <v>1364.5666666666666</v>
      </c>
      <c r="L191" s="39">
        <v>1376.3833333333332</v>
      </c>
      <c r="M191" s="31">
        <v>1352.75</v>
      </c>
      <c r="N191" s="31">
        <v>1333.5</v>
      </c>
      <c r="O191" s="306">
        <v>7854000</v>
      </c>
      <c r="P191" s="307">
        <v>6.0975609756097563E-3</v>
      </c>
    </row>
    <row r="192" spans="1:16" ht="12.75" customHeight="1">
      <c r="A192" s="31">
        <v>182</v>
      </c>
      <c r="B192" s="32" t="s">
        <v>59</v>
      </c>
      <c r="C192" s="33" t="s">
        <v>235</v>
      </c>
      <c r="D192" s="34">
        <v>45134</v>
      </c>
      <c r="E192" s="38">
        <v>1508.15</v>
      </c>
      <c r="F192" s="38">
        <v>1510.6666666666667</v>
      </c>
      <c r="G192" s="39">
        <v>1501.4333333333334</v>
      </c>
      <c r="H192" s="39">
        <v>1494.7166666666667</v>
      </c>
      <c r="I192" s="39">
        <v>1485.4833333333333</v>
      </c>
      <c r="J192" s="39">
        <v>1517.3833333333334</v>
      </c>
      <c r="K192" s="39">
        <v>1526.6166666666666</v>
      </c>
      <c r="L192" s="39">
        <v>1533.3333333333335</v>
      </c>
      <c r="M192" s="31">
        <v>1519.9</v>
      </c>
      <c r="N192" s="31">
        <v>1503.95</v>
      </c>
      <c r="O192" s="306">
        <v>2267200</v>
      </c>
      <c r="P192" s="307">
        <v>1.7594254937163375E-2</v>
      </c>
    </row>
    <row r="193" spans="1:16" ht="12.75" customHeight="1">
      <c r="A193" s="31">
        <v>183</v>
      </c>
      <c r="B193" s="32" t="s">
        <v>49</v>
      </c>
      <c r="C193" s="33" t="s">
        <v>236</v>
      </c>
      <c r="D193" s="34">
        <v>45134</v>
      </c>
      <c r="E193" s="38">
        <v>8208.4</v>
      </c>
      <c r="F193" s="38">
        <v>8222.3000000000011</v>
      </c>
      <c r="G193" s="39">
        <v>8121.1000000000022</v>
      </c>
      <c r="H193" s="39">
        <v>8033.8000000000011</v>
      </c>
      <c r="I193" s="39">
        <v>7932.6000000000022</v>
      </c>
      <c r="J193" s="39">
        <v>8309.6000000000022</v>
      </c>
      <c r="K193" s="39">
        <v>8410.8000000000029</v>
      </c>
      <c r="L193" s="39">
        <v>8498.1000000000022</v>
      </c>
      <c r="M193" s="31">
        <v>8323.5</v>
      </c>
      <c r="N193" s="31">
        <v>8135</v>
      </c>
      <c r="O193" s="306">
        <v>1593800</v>
      </c>
      <c r="P193" s="307">
        <v>-6.0492672279388836E-3</v>
      </c>
    </row>
    <row r="194" spans="1:16" ht="12.75" customHeight="1">
      <c r="A194" s="31">
        <v>184</v>
      </c>
      <c r="B194" s="32" t="s">
        <v>39</v>
      </c>
      <c r="C194" s="33" t="s">
        <v>237</v>
      </c>
      <c r="D194" s="34">
        <v>45134</v>
      </c>
      <c r="E194" s="38">
        <v>640.5</v>
      </c>
      <c r="F194" s="38">
        <v>640.5333333333333</v>
      </c>
      <c r="G194" s="39">
        <v>638.21666666666658</v>
      </c>
      <c r="H194" s="39">
        <v>635.93333333333328</v>
      </c>
      <c r="I194" s="39">
        <v>633.61666666666656</v>
      </c>
      <c r="J194" s="39">
        <v>642.81666666666661</v>
      </c>
      <c r="K194" s="39">
        <v>645.13333333333321</v>
      </c>
      <c r="L194" s="39">
        <v>647.41666666666663</v>
      </c>
      <c r="M194" s="31">
        <v>642.85</v>
      </c>
      <c r="N194" s="31">
        <v>638.25</v>
      </c>
      <c r="O194" s="306">
        <v>29688100</v>
      </c>
      <c r="P194" s="307">
        <v>2.7074432201484148E-2</v>
      </c>
    </row>
    <row r="195" spans="1:16" ht="12.75" customHeight="1">
      <c r="A195" s="31">
        <v>185</v>
      </c>
      <c r="B195" s="32" t="s">
        <v>132</v>
      </c>
      <c r="C195" s="33" t="s">
        <v>238</v>
      </c>
      <c r="D195" s="34">
        <v>45134</v>
      </c>
      <c r="E195" s="38">
        <v>281.2</v>
      </c>
      <c r="F195" s="38">
        <v>281.46666666666664</v>
      </c>
      <c r="G195" s="39">
        <v>279.7833333333333</v>
      </c>
      <c r="H195" s="39">
        <v>278.36666666666667</v>
      </c>
      <c r="I195" s="39">
        <v>276.68333333333334</v>
      </c>
      <c r="J195" s="39">
        <v>282.88333333333327</v>
      </c>
      <c r="K195" s="39">
        <v>284.56666666666655</v>
      </c>
      <c r="L195" s="39">
        <v>285.98333333333323</v>
      </c>
      <c r="M195" s="31">
        <v>283.14999999999998</v>
      </c>
      <c r="N195" s="31">
        <v>280.05</v>
      </c>
      <c r="O195" s="306">
        <v>54152000</v>
      </c>
      <c r="P195" s="307">
        <v>4.0944215908654033E-2</v>
      </c>
    </row>
    <row r="196" spans="1:16" ht="12.75" customHeight="1">
      <c r="A196" s="31">
        <v>186</v>
      </c>
      <c r="B196" s="32" t="s">
        <v>41</v>
      </c>
      <c r="C196" s="33" t="s">
        <v>239</v>
      </c>
      <c r="D196" s="34">
        <v>45134</v>
      </c>
      <c r="E196" s="38">
        <v>778.15</v>
      </c>
      <c r="F196" s="38">
        <v>782.11666666666667</v>
      </c>
      <c r="G196" s="39">
        <v>771.88333333333333</v>
      </c>
      <c r="H196" s="39">
        <v>765.61666666666667</v>
      </c>
      <c r="I196" s="39">
        <v>755.38333333333333</v>
      </c>
      <c r="J196" s="39">
        <v>788.38333333333333</v>
      </c>
      <c r="K196" s="39">
        <v>798.61666666666667</v>
      </c>
      <c r="L196" s="39">
        <v>804.88333333333333</v>
      </c>
      <c r="M196" s="31">
        <v>792.35</v>
      </c>
      <c r="N196" s="31">
        <v>775.85</v>
      </c>
      <c r="O196" s="306">
        <v>12882000</v>
      </c>
      <c r="P196" s="307">
        <v>1.7728479332574897E-2</v>
      </c>
    </row>
    <row r="197" spans="1:16" ht="12.75" customHeight="1">
      <c r="A197" s="31">
        <v>187</v>
      </c>
      <c r="B197" s="32" t="s">
        <v>87</v>
      </c>
      <c r="C197" s="33" t="s">
        <v>240</v>
      </c>
      <c r="D197" s="34">
        <v>45134</v>
      </c>
      <c r="E197" s="38">
        <v>418.65</v>
      </c>
      <c r="F197" s="38">
        <v>416.7833333333333</v>
      </c>
      <c r="G197" s="39">
        <v>412.86666666666662</v>
      </c>
      <c r="H197" s="39">
        <v>407.08333333333331</v>
      </c>
      <c r="I197" s="39">
        <v>403.16666666666663</v>
      </c>
      <c r="J197" s="39">
        <v>422.56666666666661</v>
      </c>
      <c r="K197" s="39">
        <v>426.48333333333335</v>
      </c>
      <c r="L197" s="39">
        <v>432.26666666666659</v>
      </c>
      <c r="M197" s="31">
        <v>420.7</v>
      </c>
      <c r="N197" s="31">
        <v>411</v>
      </c>
      <c r="O197" s="306">
        <v>40908000</v>
      </c>
      <c r="P197" s="307">
        <v>-1.2420785804816223E-2</v>
      </c>
    </row>
    <row r="198" spans="1:16" ht="12.75" customHeight="1">
      <c r="A198" s="31">
        <v>188</v>
      </c>
      <c r="B198" s="32" t="s">
        <v>205</v>
      </c>
      <c r="C198" s="33" t="s">
        <v>241</v>
      </c>
      <c r="D198" s="34">
        <v>45134</v>
      </c>
      <c r="E198" s="38">
        <v>223.75</v>
      </c>
      <c r="F198" s="38">
        <v>224.01666666666665</v>
      </c>
      <c r="G198" s="39">
        <v>221.58333333333331</v>
      </c>
      <c r="H198" s="39">
        <v>219.41666666666666</v>
      </c>
      <c r="I198" s="39">
        <v>216.98333333333332</v>
      </c>
      <c r="J198" s="39">
        <v>226.18333333333331</v>
      </c>
      <c r="K198" s="39">
        <v>228.61666666666665</v>
      </c>
      <c r="L198" s="39">
        <v>230.7833333333333</v>
      </c>
      <c r="M198" s="31">
        <v>226.45</v>
      </c>
      <c r="N198" s="31">
        <v>221.85</v>
      </c>
      <c r="O198" s="306">
        <v>104157000</v>
      </c>
      <c r="P198" s="307">
        <v>3.2903935977151695E-2</v>
      </c>
    </row>
    <row r="199" spans="1:16" ht="12.75" customHeight="1">
      <c r="A199" s="31">
        <v>189</v>
      </c>
      <c r="B199" s="32" t="s">
        <v>43</v>
      </c>
      <c r="C199" s="33" t="s">
        <v>242</v>
      </c>
      <c r="D199" s="34">
        <v>45134</v>
      </c>
      <c r="E199" s="38">
        <v>617.45000000000005</v>
      </c>
      <c r="F199" s="38">
        <v>614.2833333333333</v>
      </c>
      <c r="G199" s="39">
        <v>609.56666666666661</v>
      </c>
      <c r="H199" s="39">
        <v>601.68333333333328</v>
      </c>
      <c r="I199" s="39">
        <v>596.96666666666658</v>
      </c>
      <c r="J199" s="39">
        <v>622.16666666666663</v>
      </c>
      <c r="K199" s="39">
        <v>626.88333333333333</v>
      </c>
      <c r="L199" s="39">
        <v>634.76666666666665</v>
      </c>
      <c r="M199" s="31">
        <v>619</v>
      </c>
      <c r="N199" s="31">
        <v>606.4</v>
      </c>
      <c r="O199" s="306">
        <v>7056000</v>
      </c>
      <c r="P199" s="307">
        <v>2.5575447570332483E-3</v>
      </c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32"/>
      <c r="C201" s="41"/>
      <c r="D201" s="43"/>
      <c r="E201" s="44"/>
      <c r="F201" s="44"/>
      <c r="G201" s="45"/>
      <c r="H201" s="45"/>
      <c r="I201" s="45"/>
      <c r="J201" s="45"/>
      <c r="K201" s="45"/>
      <c r="L201" s="45"/>
      <c r="M201" s="41"/>
      <c r="N201" s="41"/>
      <c r="O201" s="46"/>
      <c r="P201" s="47"/>
    </row>
    <row r="202" spans="1:16" ht="12.75" customHeight="1">
      <c r="A202" s="31">
        <v>192</v>
      </c>
      <c r="B202" s="48"/>
      <c r="C202" s="41"/>
      <c r="D202" s="43"/>
      <c r="E202" s="44"/>
      <c r="F202" s="44"/>
      <c r="G202" s="45"/>
      <c r="H202" s="45"/>
      <c r="I202" s="45"/>
      <c r="J202" s="45"/>
      <c r="K202" s="45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4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F18" sqref="F18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45128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91" t="s">
        <v>16</v>
      </c>
      <c r="B8" s="393"/>
      <c r="C8" s="397" t="s">
        <v>20</v>
      </c>
      <c r="D8" s="397" t="s">
        <v>21</v>
      </c>
      <c r="E8" s="388" t="s">
        <v>22</v>
      </c>
      <c r="F8" s="389"/>
      <c r="G8" s="390"/>
      <c r="H8" s="388" t="s">
        <v>23</v>
      </c>
      <c r="I8" s="389"/>
      <c r="J8" s="390"/>
      <c r="K8" s="26"/>
      <c r="L8" s="53"/>
      <c r="M8" s="53"/>
      <c r="N8" s="1"/>
      <c r="O8" s="1"/>
    </row>
    <row r="9" spans="1:15" ht="36" customHeight="1">
      <c r="A9" s="395"/>
      <c r="B9" s="396"/>
      <c r="C9" s="396"/>
      <c r="D9" s="39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19979.150000000001</v>
      </c>
      <c r="D10" s="35">
        <v>19909.8</v>
      </c>
      <c r="E10" s="35">
        <v>19827.75</v>
      </c>
      <c r="F10" s="35">
        <v>19676.350000000002</v>
      </c>
      <c r="G10" s="35">
        <v>19594.300000000003</v>
      </c>
      <c r="H10" s="35">
        <v>20061.199999999997</v>
      </c>
      <c r="I10" s="35">
        <v>20143.249999999993</v>
      </c>
      <c r="J10" s="35">
        <v>20294.649999999994</v>
      </c>
      <c r="K10" s="35">
        <v>19991.849999999999</v>
      </c>
      <c r="L10" s="35">
        <v>19758.400000000001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46186.9</v>
      </c>
      <c r="D11" s="35">
        <v>46028.016666666663</v>
      </c>
      <c r="E11" s="35">
        <v>45799.833333333328</v>
      </c>
      <c r="F11" s="35">
        <v>45412.766666666663</v>
      </c>
      <c r="G11" s="35">
        <v>45184.583333333328</v>
      </c>
      <c r="H11" s="35">
        <v>46415.083333333328</v>
      </c>
      <c r="I11" s="35">
        <v>46643.266666666663</v>
      </c>
      <c r="J11" s="35">
        <v>47030.333333333328</v>
      </c>
      <c r="K11" s="35">
        <v>46256.2</v>
      </c>
      <c r="L11" s="35">
        <v>45640.95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3291.85</v>
      </c>
      <c r="D12" s="38">
        <v>3286.7666666666664</v>
      </c>
      <c r="E12" s="38">
        <v>3278.4833333333327</v>
      </c>
      <c r="F12" s="38">
        <v>3265.1166666666663</v>
      </c>
      <c r="G12" s="38">
        <v>3256.8333333333326</v>
      </c>
      <c r="H12" s="38">
        <v>3300.1333333333328</v>
      </c>
      <c r="I12" s="38">
        <v>3308.4166666666665</v>
      </c>
      <c r="J12" s="38">
        <v>3321.7833333333328</v>
      </c>
      <c r="K12" s="38">
        <v>3295.05</v>
      </c>
      <c r="L12" s="38">
        <v>3273.4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5940.65</v>
      </c>
      <c r="D13" s="38">
        <v>5926.8</v>
      </c>
      <c r="E13" s="38">
        <v>5910.05</v>
      </c>
      <c r="F13" s="38">
        <v>5879.45</v>
      </c>
      <c r="G13" s="38">
        <v>5862.7</v>
      </c>
      <c r="H13" s="38">
        <v>5957.4000000000005</v>
      </c>
      <c r="I13" s="38">
        <v>5974.1500000000005</v>
      </c>
      <c r="J13" s="38">
        <v>6004.7500000000009</v>
      </c>
      <c r="K13" s="38">
        <v>5943.55</v>
      </c>
      <c r="L13" s="38">
        <v>5896.2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31145.9</v>
      </c>
      <c r="D14" s="38">
        <v>31151.75</v>
      </c>
      <c r="E14" s="38">
        <v>30954.9</v>
      </c>
      <c r="F14" s="38">
        <v>30763.9</v>
      </c>
      <c r="G14" s="38">
        <v>30567.050000000003</v>
      </c>
      <c r="H14" s="38">
        <v>31342.75</v>
      </c>
      <c r="I14" s="38">
        <v>31539.599999999999</v>
      </c>
      <c r="J14" s="38">
        <v>31730.6</v>
      </c>
      <c r="K14" s="38">
        <v>31348.6</v>
      </c>
      <c r="L14" s="38">
        <v>30960.75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5194.7</v>
      </c>
      <c r="D15" s="38">
        <v>5193.9999999999991</v>
      </c>
      <c r="E15" s="38">
        <v>5179.8499999999985</v>
      </c>
      <c r="F15" s="38">
        <v>5164.9999999999991</v>
      </c>
      <c r="G15" s="38">
        <v>5150.8499999999985</v>
      </c>
      <c r="H15" s="38">
        <v>5208.8499999999985</v>
      </c>
      <c r="I15" s="38">
        <v>5222.9999999999982</v>
      </c>
      <c r="J15" s="38">
        <v>5237.8499999999985</v>
      </c>
      <c r="K15" s="38">
        <v>5208.1499999999996</v>
      </c>
      <c r="L15" s="38">
        <v>5179.1499999999996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10476.25</v>
      </c>
      <c r="D16" s="38">
        <v>10469</v>
      </c>
      <c r="E16" s="38">
        <v>10454.700000000001</v>
      </c>
      <c r="F16" s="38">
        <v>10433.150000000001</v>
      </c>
      <c r="G16" s="38">
        <v>10418.850000000002</v>
      </c>
      <c r="H16" s="38">
        <v>10490.55</v>
      </c>
      <c r="I16" s="38">
        <v>10504.849999999999</v>
      </c>
      <c r="J16" s="38">
        <v>10526.399999999998</v>
      </c>
      <c r="K16" s="38">
        <v>10483.299999999999</v>
      </c>
      <c r="L16" s="38">
        <v>10447.450000000001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4204</v>
      </c>
      <c r="D17" s="38">
        <v>4283.4000000000005</v>
      </c>
      <c r="E17" s="38">
        <v>4061.7000000000007</v>
      </c>
      <c r="F17" s="38">
        <v>3919.4000000000005</v>
      </c>
      <c r="G17" s="38">
        <v>3697.7000000000007</v>
      </c>
      <c r="H17" s="38">
        <v>4425.7000000000007</v>
      </c>
      <c r="I17" s="38">
        <v>4647.3999999999996</v>
      </c>
      <c r="J17" s="38">
        <v>4789.7000000000007</v>
      </c>
      <c r="K17" s="31">
        <v>4505.1000000000004</v>
      </c>
      <c r="L17" s="31">
        <v>4141.1000000000004</v>
      </c>
      <c r="M17" s="31">
        <v>15.661149999999999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23665.1</v>
      </c>
      <c r="D18" s="38">
        <v>23613.433333333334</v>
      </c>
      <c r="E18" s="38">
        <v>23501.866666666669</v>
      </c>
      <c r="F18" s="38">
        <v>23338.633333333335</v>
      </c>
      <c r="G18" s="38">
        <v>23227.066666666669</v>
      </c>
      <c r="H18" s="38">
        <v>23776.666666666668</v>
      </c>
      <c r="I18" s="38">
        <v>23888.233333333334</v>
      </c>
      <c r="J18" s="38">
        <v>24051.466666666667</v>
      </c>
      <c r="K18" s="31">
        <v>23725</v>
      </c>
      <c r="L18" s="31">
        <v>23450.2</v>
      </c>
      <c r="M18" s="31">
        <v>7.3120000000000004E-2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186.05</v>
      </c>
      <c r="D19" s="38">
        <v>185.81666666666669</v>
      </c>
      <c r="E19" s="38">
        <v>184.73333333333338</v>
      </c>
      <c r="F19" s="38">
        <v>183.41666666666669</v>
      </c>
      <c r="G19" s="38">
        <v>182.33333333333337</v>
      </c>
      <c r="H19" s="38">
        <v>187.13333333333338</v>
      </c>
      <c r="I19" s="38">
        <v>188.2166666666667</v>
      </c>
      <c r="J19" s="38">
        <v>189.53333333333339</v>
      </c>
      <c r="K19" s="31">
        <v>186.9</v>
      </c>
      <c r="L19" s="31">
        <v>184.5</v>
      </c>
      <c r="M19" s="31">
        <v>21.78764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214</v>
      </c>
      <c r="D20" s="38">
        <v>214.20000000000002</v>
      </c>
      <c r="E20" s="38">
        <v>212.60000000000002</v>
      </c>
      <c r="F20" s="38">
        <v>211.20000000000002</v>
      </c>
      <c r="G20" s="38">
        <v>209.60000000000002</v>
      </c>
      <c r="H20" s="38">
        <v>215.60000000000002</v>
      </c>
      <c r="I20" s="38">
        <v>217.2</v>
      </c>
      <c r="J20" s="38">
        <v>218.60000000000002</v>
      </c>
      <c r="K20" s="31">
        <v>215.8</v>
      </c>
      <c r="L20" s="31">
        <v>212.8</v>
      </c>
      <c r="M20" s="31">
        <v>19.83231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1800.45</v>
      </c>
      <c r="D21" s="38">
        <v>1799.4833333333333</v>
      </c>
      <c r="E21" s="38">
        <v>1788.9666666666667</v>
      </c>
      <c r="F21" s="38">
        <v>1777.4833333333333</v>
      </c>
      <c r="G21" s="38">
        <v>1766.9666666666667</v>
      </c>
      <c r="H21" s="38">
        <v>1810.9666666666667</v>
      </c>
      <c r="I21" s="38">
        <v>1821.4833333333336</v>
      </c>
      <c r="J21" s="38">
        <v>1832.9666666666667</v>
      </c>
      <c r="K21" s="31">
        <v>1810</v>
      </c>
      <c r="L21" s="31">
        <v>1788</v>
      </c>
      <c r="M21" s="31">
        <v>4.0998000000000001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2419.75</v>
      </c>
      <c r="D22" s="38">
        <v>2417.8833333333332</v>
      </c>
      <c r="E22" s="38">
        <v>2401.8666666666663</v>
      </c>
      <c r="F22" s="38">
        <v>2383.9833333333331</v>
      </c>
      <c r="G22" s="38">
        <v>2367.9666666666662</v>
      </c>
      <c r="H22" s="38">
        <v>2435.7666666666664</v>
      </c>
      <c r="I22" s="38">
        <v>2451.7833333333328</v>
      </c>
      <c r="J22" s="38">
        <v>2469.6666666666665</v>
      </c>
      <c r="K22" s="31">
        <v>2433.9</v>
      </c>
      <c r="L22" s="31">
        <v>2400</v>
      </c>
      <c r="M22" s="31">
        <v>15.642749999999999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985</v>
      </c>
      <c r="D23" s="38">
        <v>984.61666666666667</v>
      </c>
      <c r="E23" s="38">
        <v>977.5333333333333</v>
      </c>
      <c r="F23" s="38">
        <v>970.06666666666661</v>
      </c>
      <c r="G23" s="38">
        <v>962.98333333333323</v>
      </c>
      <c r="H23" s="38">
        <v>992.08333333333337</v>
      </c>
      <c r="I23" s="38">
        <v>999.16666666666663</v>
      </c>
      <c r="J23" s="38">
        <v>1006.6333333333334</v>
      </c>
      <c r="K23" s="31">
        <v>991.7</v>
      </c>
      <c r="L23" s="31">
        <v>977.15</v>
      </c>
      <c r="M23" s="31">
        <v>8.2131299999999996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732.45</v>
      </c>
      <c r="D24" s="38">
        <v>732.16666666666663</v>
      </c>
      <c r="E24" s="38">
        <v>728.38333333333321</v>
      </c>
      <c r="F24" s="38">
        <v>724.31666666666661</v>
      </c>
      <c r="G24" s="38">
        <v>720.53333333333319</v>
      </c>
      <c r="H24" s="38">
        <v>736.23333333333323</v>
      </c>
      <c r="I24" s="38">
        <v>740.01666666666677</v>
      </c>
      <c r="J24" s="38">
        <v>744.08333333333326</v>
      </c>
      <c r="K24" s="31">
        <v>735.95</v>
      </c>
      <c r="L24" s="31">
        <v>728.1</v>
      </c>
      <c r="M24" s="31">
        <v>14.23489</v>
      </c>
      <c r="N24" s="1"/>
      <c r="O24" s="1"/>
    </row>
    <row r="25" spans="1:15" ht="12.75" customHeight="1">
      <c r="A25" s="56">
        <v>16</v>
      </c>
      <c r="B25" s="58" t="s">
        <v>874</v>
      </c>
      <c r="C25" s="31">
        <v>244.15</v>
      </c>
      <c r="D25" s="38">
        <v>244.86666666666667</v>
      </c>
      <c r="E25" s="38">
        <v>242.78333333333336</v>
      </c>
      <c r="F25" s="38">
        <v>241.41666666666669</v>
      </c>
      <c r="G25" s="38">
        <v>239.33333333333337</v>
      </c>
      <c r="H25" s="38">
        <v>246.23333333333335</v>
      </c>
      <c r="I25" s="38">
        <v>248.31666666666666</v>
      </c>
      <c r="J25" s="38">
        <v>249.68333333333334</v>
      </c>
      <c r="K25" s="31">
        <v>246.95</v>
      </c>
      <c r="L25" s="31">
        <v>243.5</v>
      </c>
      <c r="M25" s="31">
        <v>13.64692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780.3</v>
      </c>
      <c r="D26" s="38">
        <v>782.7166666666667</v>
      </c>
      <c r="E26" s="38">
        <v>776.58333333333337</v>
      </c>
      <c r="F26" s="38">
        <v>772.86666666666667</v>
      </c>
      <c r="G26" s="38">
        <v>766.73333333333335</v>
      </c>
      <c r="H26" s="38">
        <v>786.43333333333339</v>
      </c>
      <c r="I26" s="38">
        <v>792.56666666666661</v>
      </c>
      <c r="J26" s="38">
        <v>796.28333333333342</v>
      </c>
      <c r="K26" s="31">
        <v>788.85</v>
      </c>
      <c r="L26" s="31">
        <v>779</v>
      </c>
      <c r="M26" s="31">
        <v>8.7350700000000003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3690.1</v>
      </c>
      <c r="D27" s="38">
        <v>3690.7999999999997</v>
      </c>
      <c r="E27" s="38">
        <v>3634.2999999999993</v>
      </c>
      <c r="F27" s="38">
        <v>3578.4999999999995</v>
      </c>
      <c r="G27" s="38">
        <v>3521.9999999999991</v>
      </c>
      <c r="H27" s="38">
        <v>3746.5999999999995</v>
      </c>
      <c r="I27" s="38">
        <v>3803.1000000000004</v>
      </c>
      <c r="J27" s="38">
        <v>3858.8999999999996</v>
      </c>
      <c r="K27" s="31">
        <v>3747.3</v>
      </c>
      <c r="L27" s="31">
        <v>3635</v>
      </c>
      <c r="M27" s="31">
        <v>4.2662899999999997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420.9</v>
      </c>
      <c r="D28" s="38">
        <v>421</v>
      </c>
      <c r="E28" s="38">
        <v>418.45</v>
      </c>
      <c r="F28" s="38">
        <v>416</v>
      </c>
      <c r="G28" s="38">
        <v>413.45</v>
      </c>
      <c r="H28" s="38">
        <v>423.45</v>
      </c>
      <c r="I28" s="38">
        <v>425.99999999999994</v>
      </c>
      <c r="J28" s="38">
        <v>428.45</v>
      </c>
      <c r="K28" s="31">
        <v>423.55</v>
      </c>
      <c r="L28" s="31">
        <v>418.55</v>
      </c>
      <c r="M28" s="31">
        <v>28.7608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5195.45</v>
      </c>
      <c r="D29" s="38">
        <v>5179.3666666666668</v>
      </c>
      <c r="E29" s="38">
        <v>5148.7333333333336</v>
      </c>
      <c r="F29" s="38">
        <v>5102.0166666666664</v>
      </c>
      <c r="G29" s="38">
        <v>5071.3833333333332</v>
      </c>
      <c r="H29" s="38">
        <v>5226.0833333333339</v>
      </c>
      <c r="I29" s="38">
        <v>5256.7166666666672</v>
      </c>
      <c r="J29" s="38">
        <v>5303.4333333333343</v>
      </c>
      <c r="K29" s="31">
        <v>5210</v>
      </c>
      <c r="L29" s="31">
        <v>5132.6499999999996</v>
      </c>
      <c r="M29" s="31">
        <v>2.7678699999999998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419.55</v>
      </c>
      <c r="D30" s="38">
        <v>419.60000000000008</v>
      </c>
      <c r="E30" s="38">
        <v>417.35000000000014</v>
      </c>
      <c r="F30" s="38">
        <v>415.15000000000003</v>
      </c>
      <c r="G30" s="38">
        <v>412.90000000000009</v>
      </c>
      <c r="H30" s="38">
        <v>421.80000000000018</v>
      </c>
      <c r="I30" s="38">
        <v>424.05000000000007</v>
      </c>
      <c r="J30" s="38">
        <v>426.25000000000023</v>
      </c>
      <c r="K30" s="31">
        <v>421.85</v>
      </c>
      <c r="L30" s="31">
        <v>417.4</v>
      </c>
      <c r="M30" s="31">
        <v>8.6375499999999992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175.7</v>
      </c>
      <c r="D31" s="38">
        <v>174.51666666666665</v>
      </c>
      <c r="E31" s="38">
        <v>172.6333333333333</v>
      </c>
      <c r="F31" s="38">
        <v>169.56666666666663</v>
      </c>
      <c r="G31" s="38">
        <v>167.68333333333328</v>
      </c>
      <c r="H31" s="38">
        <v>177.58333333333331</v>
      </c>
      <c r="I31" s="38">
        <v>179.46666666666664</v>
      </c>
      <c r="J31" s="38">
        <v>182.53333333333333</v>
      </c>
      <c r="K31" s="31">
        <v>176.4</v>
      </c>
      <c r="L31" s="31">
        <v>171.45</v>
      </c>
      <c r="M31" s="31">
        <v>105.8104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3526</v>
      </c>
      <c r="D32" s="38">
        <v>3518.65</v>
      </c>
      <c r="E32" s="38">
        <v>3502.3</v>
      </c>
      <c r="F32" s="38">
        <v>3478.6</v>
      </c>
      <c r="G32" s="38">
        <v>3462.25</v>
      </c>
      <c r="H32" s="38">
        <v>3542.3500000000004</v>
      </c>
      <c r="I32" s="38">
        <v>3558.7</v>
      </c>
      <c r="J32" s="38">
        <v>3582.4000000000005</v>
      </c>
      <c r="K32" s="31">
        <v>3535</v>
      </c>
      <c r="L32" s="31">
        <v>3494.95</v>
      </c>
      <c r="M32" s="31">
        <v>5.8984800000000002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1888.7</v>
      </c>
      <c r="D33" s="38">
        <v>1894.4833333333333</v>
      </c>
      <c r="E33" s="38">
        <v>1872.7166666666667</v>
      </c>
      <c r="F33" s="38">
        <v>1856.7333333333333</v>
      </c>
      <c r="G33" s="38">
        <v>1834.9666666666667</v>
      </c>
      <c r="H33" s="38">
        <v>1910.4666666666667</v>
      </c>
      <c r="I33" s="38">
        <v>1932.2333333333336</v>
      </c>
      <c r="J33" s="38">
        <v>1948.2166666666667</v>
      </c>
      <c r="K33" s="31">
        <v>1916.25</v>
      </c>
      <c r="L33" s="31">
        <v>1878.5</v>
      </c>
      <c r="M33" s="31">
        <v>4.1830499999999997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640.04999999999995</v>
      </c>
      <c r="D34" s="38">
        <v>641.11666666666667</v>
      </c>
      <c r="E34" s="38">
        <v>637.43333333333339</v>
      </c>
      <c r="F34" s="38">
        <v>634.81666666666672</v>
      </c>
      <c r="G34" s="38">
        <v>631.13333333333344</v>
      </c>
      <c r="H34" s="38">
        <v>643.73333333333335</v>
      </c>
      <c r="I34" s="38">
        <v>647.41666666666652</v>
      </c>
      <c r="J34" s="38">
        <v>650.0333333333333</v>
      </c>
      <c r="K34" s="31">
        <v>644.79999999999995</v>
      </c>
      <c r="L34" s="31">
        <v>638.5</v>
      </c>
      <c r="M34" s="31">
        <v>3.50264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772.35</v>
      </c>
      <c r="D35" s="38">
        <v>771.4</v>
      </c>
      <c r="E35" s="38">
        <v>765.94999999999993</v>
      </c>
      <c r="F35" s="38">
        <v>759.55</v>
      </c>
      <c r="G35" s="38">
        <v>754.09999999999991</v>
      </c>
      <c r="H35" s="38">
        <v>777.8</v>
      </c>
      <c r="I35" s="38">
        <v>783.25</v>
      </c>
      <c r="J35" s="38">
        <v>789.65</v>
      </c>
      <c r="K35" s="31">
        <v>776.85</v>
      </c>
      <c r="L35" s="31">
        <v>765</v>
      </c>
      <c r="M35" s="31">
        <v>15.041230000000001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772.6</v>
      </c>
      <c r="D36" s="38">
        <v>765.01666666666677</v>
      </c>
      <c r="E36" s="38">
        <v>755.63333333333355</v>
      </c>
      <c r="F36" s="38">
        <v>738.66666666666674</v>
      </c>
      <c r="G36" s="38">
        <v>729.28333333333353</v>
      </c>
      <c r="H36" s="38">
        <v>781.98333333333358</v>
      </c>
      <c r="I36" s="38">
        <v>791.36666666666679</v>
      </c>
      <c r="J36" s="38">
        <v>808.3333333333336</v>
      </c>
      <c r="K36" s="31">
        <v>774.4</v>
      </c>
      <c r="L36" s="31">
        <v>748.05</v>
      </c>
      <c r="M36" s="31">
        <v>23.100169999999999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401.4</v>
      </c>
      <c r="D37" s="38">
        <v>401.7</v>
      </c>
      <c r="E37" s="38">
        <v>400</v>
      </c>
      <c r="F37" s="38">
        <v>398.6</v>
      </c>
      <c r="G37" s="38">
        <v>396.90000000000003</v>
      </c>
      <c r="H37" s="38">
        <v>403.09999999999997</v>
      </c>
      <c r="I37" s="38">
        <v>404.7999999999999</v>
      </c>
      <c r="J37" s="38">
        <v>406.19999999999993</v>
      </c>
      <c r="K37" s="31">
        <v>403.4</v>
      </c>
      <c r="L37" s="31">
        <v>400.3</v>
      </c>
      <c r="M37" s="31">
        <v>6.9874400000000003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977.9</v>
      </c>
      <c r="D38" s="38">
        <v>971.80000000000007</v>
      </c>
      <c r="E38" s="38">
        <v>963.70000000000016</v>
      </c>
      <c r="F38" s="38">
        <v>949.50000000000011</v>
      </c>
      <c r="G38" s="38">
        <v>941.4000000000002</v>
      </c>
      <c r="H38" s="38">
        <v>986.00000000000011</v>
      </c>
      <c r="I38" s="38">
        <v>994.1</v>
      </c>
      <c r="J38" s="38">
        <v>1008.3000000000001</v>
      </c>
      <c r="K38" s="31">
        <v>979.9</v>
      </c>
      <c r="L38" s="31">
        <v>957.6</v>
      </c>
      <c r="M38" s="31">
        <v>153.29752999999999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4868.7</v>
      </c>
      <c r="D39" s="38">
        <v>4846.583333333333</v>
      </c>
      <c r="E39" s="38">
        <v>4804.1666666666661</v>
      </c>
      <c r="F39" s="38">
        <v>4739.6333333333332</v>
      </c>
      <c r="G39" s="38">
        <v>4697.2166666666662</v>
      </c>
      <c r="H39" s="38">
        <v>4911.1166666666659</v>
      </c>
      <c r="I39" s="38">
        <v>4953.5333333333319</v>
      </c>
      <c r="J39" s="38">
        <v>5018.0666666666657</v>
      </c>
      <c r="K39" s="31">
        <v>4889</v>
      </c>
      <c r="L39" s="31">
        <v>4782.05</v>
      </c>
      <c r="M39" s="31">
        <v>4.5056599999999998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1635.8</v>
      </c>
      <c r="D40" s="38">
        <v>1639.6833333333334</v>
      </c>
      <c r="E40" s="38">
        <v>1621.1166666666668</v>
      </c>
      <c r="F40" s="38">
        <v>1606.4333333333334</v>
      </c>
      <c r="G40" s="38">
        <v>1587.8666666666668</v>
      </c>
      <c r="H40" s="38">
        <v>1654.3666666666668</v>
      </c>
      <c r="I40" s="38">
        <v>1672.9333333333334</v>
      </c>
      <c r="J40" s="38">
        <v>1687.6166666666668</v>
      </c>
      <c r="K40" s="31">
        <v>1658.25</v>
      </c>
      <c r="L40" s="31">
        <v>1625</v>
      </c>
      <c r="M40" s="31">
        <v>11.59938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7469</v>
      </c>
      <c r="D41" s="38">
        <v>7452.6333333333341</v>
      </c>
      <c r="E41" s="38">
        <v>7405.2666666666682</v>
      </c>
      <c r="F41" s="38">
        <v>7341.5333333333338</v>
      </c>
      <c r="G41" s="38">
        <v>7294.1666666666679</v>
      </c>
      <c r="H41" s="38">
        <v>7516.3666666666686</v>
      </c>
      <c r="I41" s="38">
        <v>7563.7333333333354</v>
      </c>
      <c r="J41" s="38">
        <v>7627.466666666669</v>
      </c>
      <c r="K41" s="31">
        <v>7500</v>
      </c>
      <c r="L41" s="31">
        <v>7388.9</v>
      </c>
      <c r="M41" s="31">
        <v>0.15637999999999999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7596.6</v>
      </c>
      <c r="D42" s="38">
        <v>7578.583333333333</v>
      </c>
      <c r="E42" s="38">
        <v>7520.0166666666664</v>
      </c>
      <c r="F42" s="38">
        <v>7443.4333333333334</v>
      </c>
      <c r="G42" s="38">
        <v>7384.8666666666668</v>
      </c>
      <c r="H42" s="38">
        <v>7655.1666666666661</v>
      </c>
      <c r="I42" s="38">
        <v>7713.7333333333336</v>
      </c>
      <c r="J42" s="38">
        <v>7790.3166666666657</v>
      </c>
      <c r="K42" s="31">
        <v>7637.15</v>
      </c>
      <c r="L42" s="31">
        <v>7502</v>
      </c>
      <c r="M42" s="31">
        <v>6.4943600000000004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2409.4499999999998</v>
      </c>
      <c r="D43" s="38">
        <v>2413.5166666666664</v>
      </c>
      <c r="E43" s="38">
        <v>2392.0333333333328</v>
      </c>
      <c r="F43" s="38">
        <v>2374.6166666666663</v>
      </c>
      <c r="G43" s="38">
        <v>2353.1333333333328</v>
      </c>
      <c r="H43" s="38">
        <v>2430.9333333333329</v>
      </c>
      <c r="I43" s="38">
        <v>2452.4166666666665</v>
      </c>
      <c r="J43" s="38">
        <v>2469.833333333333</v>
      </c>
      <c r="K43" s="31">
        <v>2435</v>
      </c>
      <c r="L43" s="31">
        <v>2396.1</v>
      </c>
      <c r="M43" s="31">
        <v>1.7773399999999999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211.65</v>
      </c>
      <c r="D44" s="38">
        <v>212.73333333333335</v>
      </c>
      <c r="E44" s="38">
        <v>210.16666666666669</v>
      </c>
      <c r="F44" s="38">
        <v>208.68333333333334</v>
      </c>
      <c r="G44" s="38">
        <v>206.11666666666667</v>
      </c>
      <c r="H44" s="38">
        <v>214.2166666666667</v>
      </c>
      <c r="I44" s="38">
        <v>216.78333333333336</v>
      </c>
      <c r="J44" s="38">
        <v>218.26666666666671</v>
      </c>
      <c r="K44" s="31">
        <v>215.3</v>
      </c>
      <c r="L44" s="31">
        <v>211.25</v>
      </c>
      <c r="M44" s="31">
        <v>106.56197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199.05</v>
      </c>
      <c r="D45" s="38">
        <v>200.10000000000002</v>
      </c>
      <c r="E45" s="38">
        <v>197.55000000000004</v>
      </c>
      <c r="F45" s="38">
        <v>196.05</v>
      </c>
      <c r="G45" s="38">
        <v>193.50000000000003</v>
      </c>
      <c r="H45" s="38">
        <v>201.60000000000005</v>
      </c>
      <c r="I45" s="38">
        <v>204.15</v>
      </c>
      <c r="J45" s="38">
        <v>205.65000000000006</v>
      </c>
      <c r="K45" s="31">
        <v>202.65</v>
      </c>
      <c r="L45" s="31">
        <v>198.6</v>
      </c>
      <c r="M45" s="31">
        <v>262.24511999999999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83.2</v>
      </c>
      <c r="D46" s="38">
        <v>82.366666666666674</v>
      </c>
      <c r="E46" s="38">
        <v>80.833333333333343</v>
      </c>
      <c r="F46" s="38">
        <v>78.466666666666669</v>
      </c>
      <c r="G46" s="38">
        <v>76.933333333333337</v>
      </c>
      <c r="H46" s="38">
        <v>84.733333333333348</v>
      </c>
      <c r="I46" s="38">
        <v>86.26666666666668</v>
      </c>
      <c r="J46" s="38">
        <v>88.633333333333354</v>
      </c>
      <c r="K46" s="31">
        <v>83.9</v>
      </c>
      <c r="L46" s="31">
        <v>80</v>
      </c>
      <c r="M46" s="31">
        <v>348.70281999999997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1698</v>
      </c>
      <c r="D47" s="38">
        <v>1694.2</v>
      </c>
      <c r="E47" s="38">
        <v>1683.9</v>
      </c>
      <c r="F47" s="38">
        <v>1669.8</v>
      </c>
      <c r="G47" s="38">
        <v>1659.5</v>
      </c>
      <c r="H47" s="38">
        <v>1708.3000000000002</v>
      </c>
      <c r="I47" s="38">
        <v>1718.6</v>
      </c>
      <c r="J47" s="38">
        <v>1732.7000000000003</v>
      </c>
      <c r="K47" s="31">
        <v>1704.5</v>
      </c>
      <c r="L47" s="31">
        <v>1680.1</v>
      </c>
      <c r="M47" s="31">
        <v>4.3027300000000004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126</v>
      </c>
      <c r="D48" s="38">
        <v>126.26666666666667</v>
      </c>
      <c r="E48" s="38">
        <v>125.28333333333333</v>
      </c>
      <c r="F48" s="38">
        <v>124.56666666666666</v>
      </c>
      <c r="G48" s="38">
        <v>123.58333333333333</v>
      </c>
      <c r="H48" s="38">
        <v>126.98333333333333</v>
      </c>
      <c r="I48" s="38">
        <v>127.96666666666665</v>
      </c>
      <c r="J48" s="38">
        <v>128.68333333333334</v>
      </c>
      <c r="K48" s="31">
        <v>127.25</v>
      </c>
      <c r="L48" s="31">
        <v>125.55</v>
      </c>
      <c r="M48" s="31">
        <v>101.87179999999999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684.5</v>
      </c>
      <c r="D49" s="38">
        <v>683.75</v>
      </c>
      <c r="E49" s="38">
        <v>679.65</v>
      </c>
      <c r="F49" s="38">
        <v>674.8</v>
      </c>
      <c r="G49" s="38">
        <v>670.69999999999993</v>
      </c>
      <c r="H49" s="38">
        <v>688.6</v>
      </c>
      <c r="I49" s="38">
        <v>692.69999999999993</v>
      </c>
      <c r="J49" s="38">
        <v>697.55000000000007</v>
      </c>
      <c r="K49" s="31">
        <v>687.85</v>
      </c>
      <c r="L49" s="31">
        <v>678.9</v>
      </c>
      <c r="M49" s="31">
        <v>3.9732599999999998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851.6</v>
      </c>
      <c r="D50" s="38">
        <v>851.9666666666667</v>
      </c>
      <c r="E50" s="38">
        <v>844.88333333333344</v>
      </c>
      <c r="F50" s="38">
        <v>838.16666666666674</v>
      </c>
      <c r="G50" s="38">
        <v>831.08333333333348</v>
      </c>
      <c r="H50" s="38">
        <v>858.68333333333339</v>
      </c>
      <c r="I50" s="38">
        <v>865.76666666666665</v>
      </c>
      <c r="J50" s="38">
        <v>872.48333333333335</v>
      </c>
      <c r="K50" s="31">
        <v>859.05</v>
      </c>
      <c r="L50" s="31">
        <v>845.25</v>
      </c>
      <c r="M50" s="31">
        <v>8.9944799999999994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884.85</v>
      </c>
      <c r="D51" s="38">
        <v>879.85</v>
      </c>
      <c r="E51" s="38">
        <v>873</v>
      </c>
      <c r="F51" s="38">
        <v>861.15</v>
      </c>
      <c r="G51" s="38">
        <v>854.3</v>
      </c>
      <c r="H51" s="38">
        <v>891.7</v>
      </c>
      <c r="I51" s="38">
        <v>898.55000000000018</v>
      </c>
      <c r="J51" s="38">
        <v>910.40000000000009</v>
      </c>
      <c r="K51" s="31">
        <v>886.7</v>
      </c>
      <c r="L51" s="31">
        <v>868</v>
      </c>
      <c r="M51" s="31">
        <v>37.799590000000002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95.75</v>
      </c>
      <c r="D52" s="38">
        <v>95.8</v>
      </c>
      <c r="E52" s="38">
        <v>94.649999999999991</v>
      </c>
      <c r="F52" s="38">
        <v>93.55</v>
      </c>
      <c r="G52" s="38">
        <v>92.399999999999991</v>
      </c>
      <c r="H52" s="38">
        <v>96.899999999999991</v>
      </c>
      <c r="I52" s="38">
        <v>98.05</v>
      </c>
      <c r="J52" s="38">
        <v>99.149999999999991</v>
      </c>
      <c r="K52" s="31">
        <v>96.95</v>
      </c>
      <c r="L52" s="31">
        <v>94.7</v>
      </c>
      <c r="M52" s="31">
        <v>240.47166000000001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266.25</v>
      </c>
      <c r="D53" s="38">
        <v>266.63333333333333</v>
      </c>
      <c r="E53" s="38">
        <v>264.51666666666665</v>
      </c>
      <c r="F53" s="38">
        <v>262.7833333333333</v>
      </c>
      <c r="G53" s="38">
        <v>260.66666666666663</v>
      </c>
      <c r="H53" s="38">
        <v>268.36666666666667</v>
      </c>
      <c r="I53" s="38">
        <v>270.48333333333335</v>
      </c>
      <c r="J53" s="38">
        <v>272.2166666666667</v>
      </c>
      <c r="K53" s="31">
        <v>268.75</v>
      </c>
      <c r="L53" s="31">
        <v>264.89999999999998</v>
      </c>
      <c r="M53" s="31">
        <v>35.290990000000001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19058.400000000001</v>
      </c>
      <c r="D54" s="38">
        <v>19034.45</v>
      </c>
      <c r="E54" s="38">
        <v>18924.95</v>
      </c>
      <c r="F54" s="38">
        <v>18791.5</v>
      </c>
      <c r="G54" s="38">
        <v>18682</v>
      </c>
      <c r="H54" s="38">
        <v>19167.900000000001</v>
      </c>
      <c r="I54" s="38">
        <v>19277.400000000001</v>
      </c>
      <c r="J54" s="38">
        <v>19410.850000000002</v>
      </c>
      <c r="K54" s="31">
        <v>19143.95</v>
      </c>
      <c r="L54" s="31">
        <v>18901</v>
      </c>
      <c r="M54" s="31">
        <v>0.19877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387.95</v>
      </c>
      <c r="D55" s="38">
        <v>386.76666666666665</v>
      </c>
      <c r="E55" s="38">
        <v>384.43333333333328</v>
      </c>
      <c r="F55" s="38">
        <v>380.91666666666663</v>
      </c>
      <c r="G55" s="38">
        <v>378.58333333333326</v>
      </c>
      <c r="H55" s="38">
        <v>390.2833333333333</v>
      </c>
      <c r="I55" s="38">
        <v>392.61666666666667</v>
      </c>
      <c r="J55" s="38">
        <v>396.13333333333333</v>
      </c>
      <c r="K55" s="31">
        <v>389.1</v>
      </c>
      <c r="L55" s="31">
        <v>383.25</v>
      </c>
      <c r="M55" s="31">
        <v>28.95054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5052.55</v>
      </c>
      <c r="D56" s="38">
        <v>5054.2</v>
      </c>
      <c r="E56" s="38">
        <v>5014.3999999999996</v>
      </c>
      <c r="F56" s="38">
        <v>4976.25</v>
      </c>
      <c r="G56" s="38">
        <v>4936.45</v>
      </c>
      <c r="H56" s="38">
        <v>5092.3499999999995</v>
      </c>
      <c r="I56" s="38">
        <v>5132.1500000000005</v>
      </c>
      <c r="J56" s="38">
        <v>5170.2999999999993</v>
      </c>
      <c r="K56" s="31">
        <v>5094</v>
      </c>
      <c r="L56" s="31">
        <v>5016.05</v>
      </c>
      <c r="M56" s="31">
        <v>3.2712599999999998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340</v>
      </c>
      <c r="D57" s="38">
        <v>340.8</v>
      </c>
      <c r="E57" s="38">
        <v>336.6</v>
      </c>
      <c r="F57" s="38">
        <v>333.2</v>
      </c>
      <c r="G57" s="38">
        <v>329</v>
      </c>
      <c r="H57" s="38">
        <v>344.20000000000005</v>
      </c>
      <c r="I57" s="38">
        <v>348.4</v>
      </c>
      <c r="J57" s="38">
        <v>351.80000000000007</v>
      </c>
      <c r="K57" s="31">
        <v>345</v>
      </c>
      <c r="L57" s="31">
        <v>337.4</v>
      </c>
      <c r="M57" s="31">
        <v>109.72865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412.3</v>
      </c>
      <c r="D58" s="38">
        <v>414.23333333333335</v>
      </c>
      <c r="E58" s="38">
        <v>409.06666666666672</v>
      </c>
      <c r="F58" s="38">
        <v>405.83333333333337</v>
      </c>
      <c r="G58" s="38">
        <v>400.66666666666674</v>
      </c>
      <c r="H58" s="38">
        <v>417.4666666666667</v>
      </c>
      <c r="I58" s="38">
        <v>422.63333333333333</v>
      </c>
      <c r="J58" s="38">
        <v>425.86666666666667</v>
      </c>
      <c r="K58" s="31">
        <v>419.4</v>
      </c>
      <c r="L58" s="31">
        <v>411</v>
      </c>
      <c r="M58" s="31">
        <v>9.3315199999999994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1158.55</v>
      </c>
      <c r="D59" s="38">
        <v>1154.75</v>
      </c>
      <c r="E59" s="38">
        <v>1131.7</v>
      </c>
      <c r="F59" s="38">
        <v>1104.8500000000001</v>
      </c>
      <c r="G59" s="38">
        <v>1081.8000000000002</v>
      </c>
      <c r="H59" s="38">
        <v>1181.5999999999999</v>
      </c>
      <c r="I59" s="38">
        <v>1204.6500000000001</v>
      </c>
      <c r="J59" s="38">
        <v>1231.4999999999998</v>
      </c>
      <c r="K59" s="31">
        <v>1177.8</v>
      </c>
      <c r="L59" s="31">
        <v>1127.9000000000001</v>
      </c>
      <c r="M59" s="31">
        <v>26.832740000000001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1056.55</v>
      </c>
      <c r="D60" s="38">
        <v>1047.1499999999999</v>
      </c>
      <c r="E60" s="38">
        <v>1036.3999999999996</v>
      </c>
      <c r="F60" s="38">
        <v>1016.2499999999998</v>
      </c>
      <c r="G60" s="38">
        <v>1005.4999999999995</v>
      </c>
      <c r="H60" s="38">
        <v>1067.2999999999997</v>
      </c>
      <c r="I60" s="38">
        <v>1078.0500000000002</v>
      </c>
      <c r="J60" s="38">
        <v>1098.1999999999998</v>
      </c>
      <c r="K60" s="31">
        <v>1057.9000000000001</v>
      </c>
      <c r="L60" s="31">
        <v>1027</v>
      </c>
      <c r="M60" s="31">
        <v>12.80545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229.75</v>
      </c>
      <c r="D61" s="38">
        <v>229.4</v>
      </c>
      <c r="E61" s="38">
        <v>228.10000000000002</v>
      </c>
      <c r="F61" s="38">
        <v>226.45000000000002</v>
      </c>
      <c r="G61" s="38">
        <v>225.15000000000003</v>
      </c>
      <c r="H61" s="38">
        <v>231.05</v>
      </c>
      <c r="I61" s="38">
        <v>232.35000000000002</v>
      </c>
      <c r="J61" s="38">
        <v>234</v>
      </c>
      <c r="K61" s="31">
        <v>230.7</v>
      </c>
      <c r="L61" s="31">
        <v>227.75</v>
      </c>
      <c r="M61" s="31">
        <v>31.956289999999999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4819.45</v>
      </c>
      <c r="D62" s="38">
        <v>4835.4999999999991</v>
      </c>
      <c r="E62" s="38">
        <v>4749.5999999999985</v>
      </c>
      <c r="F62" s="38">
        <v>4679.7499999999991</v>
      </c>
      <c r="G62" s="38">
        <v>4593.8499999999985</v>
      </c>
      <c r="H62" s="38">
        <v>4905.3499999999985</v>
      </c>
      <c r="I62" s="38">
        <v>4991.2499999999982</v>
      </c>
      <c r="J62" s="38">
        <v>5061.0999999999985</v>
      </c>
      <c r="K62" s="31">
        <v>4921.3999999999996</v>
      </c>
      <c r="L62" s="31">
        <v>4765.6499999999996</v>
      </c>
      <c r="M62" s="31">
        <v>3.0082200000000001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1838.2</v>
      </c>
      <c r="D63" s="38">
        <v>1835.5</v>
      </c>
      <c r="E63" s="38">
        <v>1823.5</v>
      </c>
      <c r="F63" s="38">
        <v>1808.8</v>
      </c>
      <c r="G63" s="38">
        <v>1796.8</v>
      </c>
      <c r="H63" s="38">
        <v>1850.2</v>
      </c>
      <c r="I63" s="38">
        <v>1862.2</v>
      </c>
      <c r="J63" s="38">
        <v>1876.9</v>
      </c>
      <c r="K63" s="31">
        <v>1847.5</v>
      </c>
      <c r="L63" s="31">
        <v>1820.8</v>
      </c>
      <c r="M63" s="31">
        <v>1.45356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685.7</v>
      </c>
      <c r="D64" s="38">
        <v>691.1</v>
      </c>
      <c r="E64" s="38">
        <v>677.2</v>
      </c>
      <c r="F64" s="38">
        <v>668.7</v>
      </c>
      <c r="G64" s="38">
        <v>654.80000000000007</v>
      </c>
      <c r="H64" s="38">
        <v>699.6</v>
      </c>
      <c r="I64" s="38">
        <v>713.49999999999989</v>
      </c>
      <c r="J64" s="38">
        <v>722</v>
      </c>
      <c r="K64" s="31">
        <v>705</v>
      </c>
      <c r="L64" s="31">
        <v>682.6</v>
      </c>
      <c r="M64" s="31">
        <v>16.983750000000001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964.65</v>
      </c>
      <c r="D65" s="38">
        <v>959.38333333333321</v>
      </c>
      <c r="E65" s="38">
        <v>952.56666666666638</v>
      </c>
      <c r="F65" s="38">
        <v>940.48333333333312</v>
      </c>
      <c r="G65" s="38">
        <v>933.66666666666629</v>
      </c>
      <c r="H65" s="38">
        <v>971.46666666666647</v>
      </c>
      <c r="I65" s="38">
        <v>978.2833333333333</v>
      </c>
      <c r="J65" s="38">
        <v>990.36666666666656</v>
      </c>
      <c r="K65" s="31">
        <v>966.2</v>
      </c>
      <c r="L65" s="31">
        <v>947.3</v>
      </c>
      <c r="M65" s="31">
        <v>3.13158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295.55</v>
      </c>
      <c r="D66" s="38">
        <v>296.08333333333331</v>
      </c>
      <c r="E66" s="38">
        <v>293.51666666666665</v>
      </c>
      <c r="F66" s="38">
        <v>291.48333333333335</v>
      </c>
      <c r="G66" s="38">
        <v>288.91666666666669</v>
      </c>
      <c r="H66" s="38">
        <v>298.11666666666662</v>
      </c>
      <c r="I66" s="38">
        <v>300.68333333333334</v>
      </c>
      <c r="J66" s="38">
        <v>302.71666666666658</v>
      </c>
      <c r="K66" s="31">
        <v>298.64999999999998</v>
      </c>
      <c r="L66" s="31">
        <v>294.05</v>
      </c>
      <c r="M66" s="31">
        <v>17.642299999999999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1916.8</v>
      </c>
      <c r="D67" s="38">
        <v>1921</v>
      </c>
      <c r="E67" s="38">
        <v>1892.15</v>
      </c>
      <c r="F67" s="38">
        <v>1867.5</v>
      </c>
      <c r="G67" s="38">
        <v>1838.65</v>
      </c>
      <c r="H67" s="38">
        <v>1945.65</v>
      </c>
      <c r="I67" s="38">
        <v>1974.5</v>
      </c>
      <c r="J67" s="38">
        <v>1999.15</v>
      </c>
      <c r="K67" s="31">
        <v>1949.85</v>
      </c>
      <c r="L67" s="31">
        <v>1896.35</v>
      </c>
      <c r="M67" s="31">
        <v>4.5452500000000002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578.5</v>
      </c>
      <c r="D68" s="38">
        <v>576.18333333333328</v>
      </c>
      <c r="E68" s="38">
        <v>572.36666666666656</v>
      </c>
      <c r="F68" s="38">
        <v>566.23333333333323</v>
      </c>
      <c r="G68" s="38">
        <v>562.41666666666652</v>
      </c>
      <c r="H68" s="38">
        <v>582.31666666666661</v>
      </c>
      <c r="I68" s="38">
        <v>586.13333333333344</v>
      </c>
      <c r="J68" s="38">
        <v>592.26666666666665</v>
      </c>
      <c r="K68" s="31">
        <v>580</v>
      </c>
      <c r="L68" s="31">
        <v>570.04999999999995</v>
      </c>
      <c r="M68" s="31">
        <v>15.38931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2020.95</v>
      </c>
      <c r="D69" s="38">
        <v>2026.6000000000001</v>
      </c>
      <c r="E69" s="38">
        <v>2008.6000000000004</v>
      </c>
      <c r="F69" s="38">
        <v>1996.2500000000002</v>
      </c>
      <c r="G69" s="38">
        <v>1978.2500000000005</v>
      </c>
      <c r="H69" s="38">
        <v>2038.9500000000003</v>
      </c>
      <c r="I69" s="38">
        <v>2056.9499999999998</v>
      </c>
      <c r="J69" s="38">
        <v>2069.3000000000002</v>
      </c>
      <c r="K69" s="31">
        <v>2044.6</v>
      </c>
      <c r="L69" s="31">
        <v>2014.25</v>
      </c>
      <c r="M69" s="31">
        <v>1.25038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1991.1</v>
      </c>
      <c r="D70" s="38">
        <v>1990.7666666666667</v>
      </c>
      <c r="E70" s="38">
        <v>1978.5333333333333</v>
      </c>
      <c r="F70" s="38">
        <v>1965.9666666666667</v>
      </c>
      <c r="G70" s="38">
        <v>1953.7333333333333</v>
      </c>
      <c r="H70" s="38">
        <v>2003.3333333333333</v>
      </c>
      <c r="I70" s="38">
        <v>2015.5666666666664</v>
      </c>
      <c r="J70" s="38">
        <v>2028.1333333333332</v>
      </c>
      <c r="K70" s="31">
        <v>2003</v>
      </c>
      <c r="L70" s="31">
        <v>1978.2</v>
      </c>
      <c r="M70" s="31">
        <v>3.2715399999999999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419.15</v>
      </c>
      <c r="D71" s="38">
        <v>414.75</v>
      </c>
      <c r="E71" s="38">
        <v>407.5</v>
      </c>
      <c r="F71" s="38">
        <v>395.85</v>
      </c>
      <c r="G71" s="38">
        <v>388.6</v>
      </c>
      <c r="H71" s="38">
        <v>426.4</v>
      </c>
      <c r="I71" s="38">
        <v>433.65</v>
      </c>
      <c r="J71" s="38">
        <v>445.29999999999995</v>
      </c>
      <c r="K71" s="31">
        <v>422</v>
      </c>
      <c r="L71" s="31">
        <v>403.1</v>
      </c>
      <c r="M71" s="31">
        <v>19.59421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195.45</v>
      </c>
      <c r="D72" s="38">
        <v>196.75</v>
      </c>
      <c r="E72" s="38">
        <v>192.8</v>
      </c>
      <c r="F72" s="38">
        <v>190.15</v>
      </c>
      <c r="G72" s="38">
        <v>186.20000000000002</v>
      </c>
      <c r="H72" s="38">
        <v>199.4</v>
      </c>
      <c r="I72" s="38">
        <v>203.35</v>
      </c>
      <c r="J72" s="38">
        <v>206</v>
      </c>
      <c r="K72" s="31">
        <v>200.7</v>
      </c>
      <c r="L72" s="31">
        <v>194.1</v>
      </c>
      <c r="M72" s="31">
        <v>14.075670000000001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3666.55</v>
      </c>
      <c r="D73" s="38">
        <v>3655.25</v>
      </c>
      <c r="E73" s="38">
        <v>3631.35</v>
      </c>
      <c r="F73" s="38">
        <v>3596.15</v>
      </c>
      <c r="G73" s="38">
        <v>3572.25</v>
      </c>
      <c r="H73" s="38">
        <v>3690.45</v>
      </c>
      <c r="I73" s="38">
        <v>3714.3499999999995</v>
      </c>
      <c r="J73" s="38">
        <v>3749.5499999999997</v>
      </c>
      <c r="K73" s="31">
        <v>3679.15</v>
      </c>
      <c r="L73" s="31">
        <v>3620.05</v>
      </c>
      <c r="M73" s="31">
        <v>3.3695499999999998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4265.3500000000004</v>
      </c>
      <c r="D74" s="38">
        <v>4295.1166666666668</v>
      </c>
      <c r="E74" s="38">
        <v>4225.2333333333336</v>
      </c>
      <c r="F74" s="38">
        <v>4185.1166666666668</v>
      </c>
      <c r="G74" s="38">
        <v>4115.2333333333336</v>
      </c>
      <c r="H74" s="38">
        <v>4335.2333333333336</v>
      </c>
      <c r="I74" s="38">
        <v>4405.1166666666668</v>
      </c>
      <c r="J74" s="38">
        <v>4445.2333333333336</v>
      </c>
      <c r="K74" s="31">
        <v>4365</v>
      </c>
      <c r="L74" s="31">
        <v>4255</v>
      </c>
      <c r="M74" s="31">
        <v>2.4859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504.9</v>
      </c>
      <c r="D75" s="38">
        <v>505.15000000000003</v>
      </c>
      <c r="E75" s="38">
        <v>501.30000000000007</v>
      </c>
      <c r="F75" s="38">
        <v>497.70000000000005</v>
      </c>
      <c r="G75" s="38">
        <v>493.85000000000008</v>
      </c>
      <c r="H75" s="38">
        <v>508.75000000000006</v>
      </c>
      <c r="I75" s="38">
        <v>512.60000000000014</v>
      </c>
      <c r="J75" s="38">
        <v>516.20000000000005</v>
      </c>
      <c r="K75" s="31">
        <v>509</v>
      </c>
      <c r="L75" s="31">
        <v>501.55</v>
      </c>
      <c r="M75" s="31">
        <v>41.789299999999997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3678.8</v>
      </c>
      <c r="D76" s="38">
        <v>3686.7333333333336</v>
      </c>
      <c r="E76" s="38">
        <v>3660.1166666666672</v>
      </c>
      <c r="F76" s="38">
        <v>3641.4333333333338</v>
      </c>
      <c r="G76" s="38">
        <v>3614.8166666666675</v>
      </c>
      <c r="H76" s="38">
        <v>3705.416666666667</v>
      </c>
      <c r="I76" s="38">
        <v>3732.0333333333338</v>
      </c>
      <c r="J76" s="38">
        <v>3750.7166666666667</v>
      </c>
      <c r="K76" s="31">
        <v>3713.35</v>
      </c>
      <c r="L76" s="31">
        <v>3668.05</v>
      </c>
      <c r="M76" s="31">
        <v>5.0372199999999996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5339.3</v>
      </c>
      <c r="D77" s="38">
        <v>5324.666666666667</v>
      </c>
      <c r="E77" s="38">
        <v>5254.6333333333341</v>
      </c>
      <c r="F77" s="38">
        <v>5169.9666666666672</v>
      </c>
      <c r="G77" s="38">
        <v>5099.9333333333343</v>
      </c>
      <c r="H77" s="38">
        <v>5409.3333333333339</v>
      </c>
      <c r="I77" s="38">
        <v>5479.3666666666668</v>
      </c>
      <c r="J77" s="38">
        <v>5564.0333333333338</v>
      </c>
      <c r="K77" s="31">
        <v>5394.7</v>
      </c>
      <c r="L77" s="31">
        <v>5240</v>
      </c>
      <c r="M77" s="31">
        <v>12.03206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3317.1</v>
      </c>
      <c r="D78" s="38">
        <v>3319.0333333333333</v>
      </c>
      <c r="E78" s="38">
        <v>3295.0666666666666</v>
      </c>
      <c r="F78" s="38">
        <v>3273.0333333333333</v>
      </c>
      <c r="G78" s="38">
        <v>3249.0666666666666</v>
      </c>
      <c r="H78" s="38">
        <v>3341.0666666666666</v>
      </c>
      <c r="I78" s="38">
        <v>3365.0333333333328</v>
      </c>
      <c r="J78" s="38">
        <v>3387.0666666666666</v>
      </c>
      <c r="K78" s="31">
        <v>3343</v>
      </c>
      <c r="L78" s="31">
        <v>3297</v>
      </c>
      <c r="M78" s="31">
        <v>6.84856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2344.6999999999998</v>
      </c>
      <c r="D79" s="38">
        <v>2336</v>
      </c>
      <c r="E79" s="38">
        <v>2319</v>
      </c>
      <c r="F79" s="38">
        <v>2293.3000000000002</v>
      </c>
      <c r="G79" s="38">
        <v>2276.3000000000002</v>
      </c>
      <c r="H79" s="38">
        <v>2361.6999999999998</v>
      </c>
      <c r="I79" s="38">
        <v>2378.6999999999998</v>
      </c>
      <c r="J79" s="38">
        <v>2404.3999999999996</v>
      </c>
      <c r="K79" s="31">
        <v>2353</v>
      </c>
      <c r="L79" s="31">
        <v>2310.3000000000002</v>
      </c>
      <c r="M79" s="31">
        <v>1.3980600000000001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136.85</v>
      </c>
      <c r="D80" s="38">
        <v>137.18333333333334</v>
      </c>
      <c r="E80" s="38">
        <v>135.11666666666667</v>
      </c>
      <c r="F80" s="38">
        <v>133.38333333333333</v>
      </c>
      <c r="G80" s="38">
        <v>131.31666666666666</v>
      </c>
      <c r="H80" s="38">
        <v>138.91666666666669</v>
      </c>
      <c r="I80" s="38">
        <v>140.98333333333335</v>
      </c>
      <c r="J80" s="38">
        <v>142.7166666666667</v>
      </c>
      <c r="K80" s="31">
        <v>139.25</v>
      </c>
      <c r="L80" s="31">
        <v>135.44999999999999</v>
      </c>
      <c r="M80" s="31">
        <v>391.28766999999999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2782.05</v>
      </c>
      <c r="D81" s="38">
        <v>2796.2333333333336</v>
      </c>
      <c r="E81" s="38">
        <v>2761.8166666666671</v>
      </c>
      <c r="F81" s="38">
        <v>2741.5833333333335</v>
      </c>
      <c r="G81" s="38">
        <v>2707.166666666667</v>
      </c>
      <c r="H81" s="38">
        <v>2816.4666666666672</v>
      </c>
      <c r="I81" s="38">
        <v>2850.8833333333332</v>
      </c>
      <c r="J81" s="38">
        <v>2871.1166666666672</v>
      </c>
      <c r="K81" s="31">
        <v>2830.65</v>
      </c>
      <c r="L81" s="31">
        <v>2776</v>
      </c>
      <c r="M81" s="31">
        <v>0.75236000000000003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334.95</v>
      </c>
      <c r="D82" s="38">
        <v>333.93333333333334</v>
      </c>
      <c r="E82" s="38">
        <v>330.36666666666667</v>
      </c>
      <c r="F82" s="38">
        <v>325.78333333333336</v>
      </c>
      <c r="G82" s="38">
        <v>322.2166666666667</v>
      </c>
      <c r="H82" s="38">
        <v>338.51666666666665</v>
      </c>
      <c r="I82" s="38">
        <v>342.08333333333337</v>
      </c>
      <c r="J82" s="38">
        <v>346.66666666666663</v>
      </c>
      <c r="K82" s="31">
        <v>337.5</v>
      </c>
      <c r="L82" s="31">
        <v>329.35</v>
      </c>
      <c r="M82" s="31">
        <v>59.267380000000003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110.45</v>
      </c>
      <c r="D83" s="38">
        <v>110.56666666666668</v>
      </c>
      <c r="E83" s="38">
        <v>109.48333333333335</v>
      </c>
      <c r="F83" s="38">
        <v>108.51666666666667</v>
      </c>
      <c r="G83" s="38">
        <v>107.43333333333334</v>
      </c>
      <c r="H83" s="38">
        <v>111.53333333333336</v>
      </c>
      <c r="I83" s="38">
        <v>112.6166666666667</v>
      </c>
      <c r="J83" s="38">
        <v>113.58333333333337</v>
      </c>
      <c r="K83" s="31">
        <v>111.65</v>
      </c>
      <c r="L83" s="31">
        <v>109.6</v>
      </c>
      <c r="M83" s="31">
        <v>105.0038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1237.05</v>
      </c>
      <c r="D84" s="38">
        <v>1226.2333333333333</v>
      </c>
      <c r="E84" s="38">
        <v>1209.3166666666666</v>
      </c>
      <c r="F84" s="38">
        <v>1181.5833333333333</v>
      </c>
      <c r="G84" s="38">
        <v>1164.6666666666665</v>
      </c>
      <c r="H84" s="38">
        <v>1253.9666666666667</v>
      </c>
      <c r="I84" s="38">
        <v>1270.8833333333332</v>
      </c>
      <c r="J84" s="38">
        <v>1298.6166666666668</v>
      </c>
      <c r="K84" s="31">
        <v>1243.1500000000001</v>
      </c>
      <c r="L84" s="31">
        <v>1198.5</v>
      </c>
      <c r="M84" s="31">
        <v>16.580079999999999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1060.4000000000001</v>
      </c>
      <c r="D85" s="38">
        <v>1054.2666666666667</v>
      </c>
      <c r="E85" s="38">
        <v>1046.5333333333333</v>
      </c>
      <c r="F85" s="38">
        <v>1032.6666666666667</v>
      </c>
      <c r="G85" s="38">
        <v>1024.9333333333334</v>
      </c>
      <c r="H85" s="38">
        <v>1068.1333333333332</v>
      </c>
      <c r="I85" s="38">
        <v>1075.8666666666663</v>
      </c>
      <c r="J85" s="38">
        <v>1089.7333333333331</v>
      </c>
      <c r="K85" s="31">
        <v>1062</v>
      </c>
      <c r="L85" s="31">
        <v>1040.4000000000001</v>
      </c>
      <c r="M85" s="31">
        <v>13.321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1622.2</v>
      </c>
      <c r="D86" s="38">
        <v>1616.7833333333335</v>
      </c>
      <c r="E86" s="38">
        <v>1606.5666666666671</v>
      </c>
      <c r="F86" s="38">
        <v>1590.9333333333336</v>
      </c>
      <c r="G86" s="38">
        <v>1580.7166666666672</v>
      </c>
      <c r="H86" s="38">
        <v>1632.416666666667</v>
      </c>
      <c r="I86" s="38">
        <v>1642.6333333333337</v>
      </c>
      <c r="J86" s="38">
        <v>1658.2666666666669</v>
      </c>
      <c r="K86" s="31">
        <v>1627</v>
      </c>
      <c r="L86" s="31">
        <v>1601.15</v>
      </c>
      <c r="M86" s="31">
        <v>3.09558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1819.45</v>
      </c>
      <c r="D87" s="38">
        <v>1806.5333333333335</v>
      </c>
      <c r="E87" s="38">
        <v>1789.9666666666672</v>
      </c>
      <c r="F87" s="38">
        <v>1760.4833333333336</v>
      </c>
      <c r="G87" s="38">
        <v>1743.9166666666672</v>
      </c>
      <c r="H87" s="38">
        <v>1836.0166666666671</v>
      </c>
      <c r="I87" s="38">
        <v>1852.5833333333333</v>
      </c>
      <c r="J87" s="38">
        <v>1882.0666666666671</v>
      </c>
      <c r="K87" s="31">
        <v>1823.1</v>
      </c>
      <c r="L87" s="31">
        <v>1777.05</v>
      </c>
      <c r="M87" s="31">
        <v>8.5309600000000003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466.9</v>
      </c>
      <c r="D88" s="38">
        <v>467.15000000000003</v>
      </c>
      <c r="E88" s="38">
        <v>465.00000000000006</v>
      </c>
      <c r="F88" s="38">
        <v>463.1</v>
      </c>
      <c r="G88" s="38">
        <v>460.95000000000005</v>
      </c>
      <c r="H88" s="38">
        <v>469.05000000000007</v>
      </c>
      <c r="I88" s="38">
        <v>471.20000000000005</v>
      </c>
      <c r="J88" s="38">
        <v>473.10000000000008</v>
      </c>
      <c r="K88" s="31">
        <v>469.3</v>
      </c>
      <c r="L88" s="31">
        <v>465.25</v>
      </c>
      <c r="M88" s="31">
        <v>14.47453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3836.95</v>
      </c>
      <c r="D89" s="38">
        <v>3839.8166666666671</v>
      </c>
      <c r="E89" s="38">
        <v>3812.6833333333343</v>
      </c>
      <c r="F89" s="38">
        <v>3788.4166666666674</v>
      </c>
      <c r="G89" s="38">
        <v>3761.2833333333347</v>
      </c>
      <c r="H89" s="38">
        <v>3864.0833333333339</v>
      </c>
      <c r="I89" s="38">
        <v>3891.2166666666662</v>
      </c>
      <c r="J89" s="38">
        <v>3915.4833333333336</v>
      </c>
      <c r="K89" s="31">
        <v>3866.95</v>
      </c>
      <c r="L89" s="31">
        <v>3815.55</v>
      </c>
      <c r="M89" s="31">
        <v>5.3699199999999996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1348.05</v>
      </c>
      <c r="D90" s="38">
        <v>1364.7166666666665</v>
      </c>
      <c r="E90" s="38">
        <v>1321.133333333333</v>
      </c>
      <c r="F90" s="38">
        <v>1294.2166666666665</v>
      </c>
      <c r="G90" s="38">
        <v>1250.633333333333</v>
      </c>
      <c r="H90" s="38">
        <v>1391.633333333333</v>
      </c>
      <c r="I90" s="38">
        <v>1435.2166666666665</v>
      </c>
      <c r="J90" s="38">
        <v>1462.133333333333</v>
      </c>
      <c r="K90" s="31">
        <v>1408.3</v>
      </c>
      <c r="L90" s="31">
        <v>1337.8</v>
      </c>
      <c r="M90" s="31">
        <v>43.102359999999997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1155.8</v>
      </c>
      <c r="D91" s="38">
        <v>1155.5333333333333</v>
      </c>
      <c r="E91" s="38">
        <v>1148.2666666666667</v>
      </c>
      <c r="F91" s="38">
        <v>1140.7333333333333</v>
      </c>
      <c r="G91" s="38">
        <v>1133.4666666666667</v>
      </c>
      <c r="H91" s="38">
        <v>1163.0666666666666</v>
      </c>
      <c r="I91" s="38">
        <v>1170.333333333333</v>
      </c>
      <c r="J91" s="38">
        <v>1177.8666666666666</v>
      </c>
      <c r="K91" s="31">
        <v>1162.8</v>
      </c>
      <c r="L91" s="31">
        <v>1148</v>
      </c>
      <c r="M91" s="31">
        <v>19.900010000000002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2520.15</v>
      </c>
      <c r="D92" s="38">
        <v>2504.9833333333331</v>
      </c>
      <c r="E92" s="38">
        <v>2420.6166666666663</v>
      </c>
      <c r="F92" s="38">
        <v>2321.083333333333</v>
      </c>
      <c r="G92" s="38">
        <v>2236.7166666666662</v>
      </c>
      <c r="H92" s="38">
        <v>2604.5166666666664</v>
      </c>
      <c r="I92" s="38">
        <v>2688.8833333333332</v>
      </c>
      <c r="J92" s="38">
        <v>2788.4166666666665</v>
      </c>
      <c r="K92" s="31">
        <v>2589.35</v>
      </c>
      <c r="L92" s="31">
        <v>2405.4499999999998</v>
      </c>
      <c r="M92" s="31">
        <v>18.160720000000001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1688.75</v>
      </c>
      <c r="D93" s="38">
        <v>1686.9166666666667</v>
      </c>
      <c r="E93" s="38">
        <v>1681.8333333333335</v>
      </c>
      <c r="F93" s="38">
        <v>1674.9166666666667</v>
      </c>
      <c r="G93" s="38">
        <v>1669.8333333333335</v>
      </c>
      <c r="H93" s="38">
        <v>1693.8333333333335</v>
      </c>
      <c r="I93" s="38">
        <v>1698.916666666667</v>
      </c>
      <c r="J93" s="38">
        <v>1705.8333333333335</v>
      </c>
      <c r="K93" s="31">
        <v>1692</v>
      </c>
      <c r="L93" s="31">
        <v>1680</v>
      </c>
      <c r="M93" s="31">
        <v>281.05473999999998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661.05</v>
      </c>
      <c r="D94" s="38">
        <v>658.48333333333335</v>
      </c>
      <c r="E94" s="38">
        <v>654.11666666666667</v>
      </c>
      <c r="F94" s="38">
        <v>647.18333333333328</v>
      </c>
      <c r="G94" s="38">
        <v>642.81666666666661</v>
      </c>
      <c r="H94" s="38">
        <v>665.41666666666674</v>
      </c>
      <c r="I94" s="38">
        <v>669.78333333333353</v>
      </c>
      <c r="J94" s="38">
        <v>676.71666666666681</v>
      </c>
      <c r="K94" s="31">
        <v>662.85</v>
      </c>
      <c r="L94" s="31">
        <v>651.54999999999995</v>
      </c>
      <c r="M94" s="31">
        <v>27.543279999999999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3087.15</v>
      </c>
      <c r="D95" s="38">
        <v>3079.4500000000003</v>
      </c>
      <c r="E95" s="38">
        <v>3058.7000000000007</v>
      </c>
      <c r="F95" s="38">
        <v>3030.2500000000005</v>
      </c>
      <c r="G95" s="38">
        <v>3009.5000000000009</v>
      </c>
      <c r="H95" s="38">
        <v>3107.9000000000005</v>
      </c>
      <c r="I95" s="38">
        <v>3128.6499999999996</v>
      </c>
      <c r="J95" s="38">
        <v>3157.1000000000004</v>
      </c>
      <c r="K95" s="31">
        <v>3100.2</v>
      </c>
      <c r="L95" s="31">
        <v>3051</v>
      </c>
      <c r="M95" s="31">
        <v>7.3551099999999998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441.55</v>
      </c>
      <c r="D96" s="38">
        <v>440.90000000000003</v>
      </c>
      <c r="E96" s="38">
        <v>438.90000000000009</v>
      </c>
      <c r="F96" s="38">
        <v>436.25000000000006</v>
      </c>
      <c r="G96" s="38">
        <v>434.25000000000011</v>
      </c>
      <c r="H96" s="38">
        <v>443.55000000000007</v>
      </c>
      <c r="I96" s="38">
        <v>445.54999999999995</v>
      </c>
      <c r="J96" s="38">
        <v>448.20000000000005</v>
      </c>
      <c r="K96" s="31">
        <v>442.9</v>
      </c>
      <c r="L96" s="31">
        <v>438.25</v>
      </c>
      <c r="M96" s="31">
        <v>51.560380000000002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300.39999999999998</v>
      </c>
      <c r="D97" s="38">
        <v>301.33333333333331</v>
      </c>
      <c r="E97" s="38">
        <v>297.06666666666661</v>
      </c>
      <c r="F97" s="38">
        <v>293.73333333333329</v>
      </c>
      <c r="G97" s="38">
        <v>289.46666666666658</v>
      </c>
      <c r="H97" s="38">
        <v>304.66666666666663</v>
      </c>
      <c r="I97" s="38">
        <v>308.93333333333339</v>
      </c>
      <c r="J97" s="38">
        <v>312.26666666666665</v>
      </c>
      <c r="K97" s="31">
        <v>305.60000000000002</v>
      </c>
      <c r="L97" s="31">
        <v>298</v>
      </c>
      <c r="M97" s="31">
        <v>44.079349999999998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2703.25</v>
      </c>
      <c r="D98" s="38">
        <v>2692.5833333333335</v>
      </c>
      <c r="E98" s="38">
        <v>2668.8666666666668</v>
      </c>
      <c r="F98" s="38">
        <v>2634.4833333333331</v>
      </c>
      <c r="G98" s="38">
        <v>2610.7666666666664</v>
      </c>
      <c r="H98" s="38">
        <v>2726.9666666666672</v>
      </c>
      <c r="I98" s="38">
        <v>2750.6833333333334</v>
      </c>
      <c r="J98" s="38">
        <v>2785.0666666666675</v>
      </c>
      <c r="K98" s="31">
        <v>2716.3</v>
      </c>
      <c r="L98" s="31">
        <v>2658.2</v>
      </c>
      <c r="M98" s="31">
        <v>14.307639999999999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323.14999999999998</v>
      </c>
      <c r="D99" s="38">
        <v>323.26666666666665</v>
      </c>
      <c r="E99" s="38">
        <v>321.88333333333333</v>
      </c>
      <c r="F99" s="38">
        <v>320.61666666666667</v>
      </c>
      <c r="G99" s="38">
        <v>319.23333333333335</v>
      </c>
      <c r="H99" s="38">
        <v>324.5333333333333</v>
      </c>
      <c r="I99" s="38">
        <v>325.91666666666663</v>
      </c>
      <c r="J99" s="38">
        <v>327.18333333333328</v>
      </c>
      <c r="K99" s="31">
        <v>324.64999999999998</v>
      </c>
      <c r="L99" s="31">
        <v>322</v>
      </c>
      <c r="M99" s="31">
        <v>2.0868099999999998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42582.35</v>
      </c>
      <c r="D100" s="38">
        <v>42685.833333333336</v>
      </c>
      <c r="E100" s="38">
        <v>42396.51666666667</v>
      </c>
      <c r="F100" s="38">
        <v>42210.683333333334</v>
      </c>
      <c r="G100" s="38">
        <v>41921.366666666669</v>
      </c>
      <c r="H100" s="38">
        <v>42871.666666666672</v>
      </c>
      <c r="I100" s="38">
        <v>43160.983333333337</v>
      </c>
      <c r="J100" s="38">
        <v>43346.816666666673</v>
      </c>
      <c r="K100" s="31">
        <v>42975.15</v>
      </c>
      <c r="L100" s="31">
        <v>42500</v>
      </c>
      <c r="M100" s="31">
        <v>9.92E-3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995.6</v>
      </c>
      <c r="D101" s="38">
        <v>988.61666666666667</v>
      </c>
      <c r="E101" s="38">
        <v>979.08333333333337</v>
      </c>
      <c r="F101" s="38">
        <v>962.56666666666672</v>
      </c>
      <c r="G101" s="38">
        <v>953.03333333333342</v>
      </c>
      <c r="H101" s="38">
        <v>1005.1333333333333</v>
      </c>
      <c r="I101" s="38">
        <v>1014.6666666666666</v>
      </c>
      <c r="J101" s="38">
        <v>1031.1833333333334</v>
      </c>
      <c r="K101" s="31">
        <v>998.15</v>
      </c>
      <c r="L101" s="31">
        <v>972.1</v>
      </c>
      <c r="M101" s="31">
        <v>264.87837999999999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1398.7</v>
      </c>
      <c r="D102" s="38">
        <v>1384.2166666666669</v>
      </c>
      <c r="E102" s="38">
        <v>1361.5333333333338</v>
      </c>
      <c r="F102" s="38">
        <v>1324.3666666666668</v>
      </c>
      <c r="G102" s="38">
        <v>1301.6833333333336</v>
      </c>
      <c r="H102" s="38">
        <v>1421.3833333333339</v>
      </c>
      <c r="I102" s="38">
        <v>1444.0666666666668</v>
      </c>
      <c r="J102" s="38">
        <v>1481.233333333334</v>
      </c>
      <c r="K102" s="31">
        <v>1406.9</v>
      </c>
      <c r="L102" s="31">
        <v>1347.05</v>
      </c>
      <c r="M102" s="31">
        <v>13.630369999999999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547.75</v>
      </c>
      <c r="D103" s="38">
        <v>552.18333333333328</v>
      </c>
      <c r="E103" s="38">
        <v>540.86666666666656</v>
      </c>
      <c r="F103" s="38">
        <v>533.98333333333323</v>
      </c>
      <c r="G103" s="38">
        <v>522.66666666666652</v>
      </c>
      <c r="H103" s="38">
        <v>559.06666666666661</v>
      </c>
      <c r="I103" s="38">
        <v>570.38333333333344</v>
      </c>
      <c r="J103" s="38">
        <v>577.26666666666665</v>
      </c>
      <c r="K103" s="31">
        <v>563.5</v>
      </c>
      <c r="L103" s="31">
        <v>545.29999999999995</v>
      </c>
      <c r="M103" s="31">
        <v>29.033750000000001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7.55</v>
      </c>
      <c r="D104" s="38">
        <v>7.6000000000000005</v>
      </c>
      <c r="E104" s="38">
        <v>7.4500000000000011</v>
      </c>
      <c r="F104" s="38">
        <v>7.3500000000000005</v>
      </c>
      <c r="G104" s="38">
        <v>7.2000000000000011</v>
      </c>
      <c r="H104" s="38">
        <v>7.7000000000000011</v>
      </c>
      <c r="I104" s="38">
        <v>7.8500000000000014</v>
      </c>
      <c r="J104" s="38">
        <v>7.9500000000000011</v>
      </c>
      <c r="K104" s="31">
        <v>7.75</v>
      </c>
      <c r="L104" s="31">
        <v>7.5</v>
      </c>
      <c r="M104" s="31">
        <v>786.72775999999999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81.400000000000006</v>
      </c>
      <c r="D105" s="38">
        <v>81.36666666666666</v>
      </c>
      <c r="E105" s="38">
        <v>80.933333333333323</v>
      </c>
      <c r="F105" s="38">
        <v>80.466666666666669</v>
      </c>
      <c r="G105" s="38">
        <v>80.033333333333331</v>
      </c>
      <c r="H105" s="38">
        <v>81.833333333333314</v>
      </c>
      <c r="I105" s="38">
        <v>82.266666666666652</v>
      </c>
      <c r="J105" s="38">
        <v>82.733333333333306</v>
      </c>
      <c r="K105" s="31">
        <v>81.8</v>
      </c>
      <c r="L105" s="31">
        <v>80.900000000000006</v>
      </c>
      <c r="M105" s="31">
        <v>220.78998000000001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491.3</v>
      </c>
      <c r="D106" s="38">
        <v>493.36666666666662</v>
      </c>
      <c r="E106" s="38">
        <v>487.98333333333323</v>
      </c>
      <c r="F106" s="38">
        <v>484.66666666666663</v>
      </c>
      <c r="G106" s="38">
        <v>479.28333333333325</v>
      </c>
      <c r="H106" s="38">
        <v>496.68333333333322</v>
      </c>
      <c r="I106" s="38">
        <v>502.06666666666655</v>
      </c>
      <c r="J106" s="38">
        <v>505.38333333333321</v>
      </c>
      <c r="K106" s="31">
        <v>498.75</v>
      </c>
      <c r="L106" s="31">
        <v>490.05</v>
      </c>
      <c r="M106" s="31">
        <v>8.0105500000000003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398.6</v>
      </c>
      <c r="D107" s="38">
        <v>400.28333333333336</v>
      </c>
      <c r="E107" s="38">
        <v>394.76666666666671</v>
      </c>
      <c r="F107" s="38">
        <v>390.93333333333334</v>
      </c>
      <c r="G107" s="38">
        <v>385.41666666666669</v>
      </c>
      <c r="H107" s="38">
        <v>404.11666666666673</v>
      </c>
      <c r="I107" s="38">
        <v>409.63333333333338</v>
      </c>
      <c r="J107" s="38">
        <v>413.46666666666675</v>
      </c>
      <c r="K107" s="31">
        <v>405.8</v>
      </c>
      <c r="L107" s="31">
        <v>396.45</v>
      </c>
      <c r="M107" s="31">
        <v>45.675150000000002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328.6</v>
      </c>
      <c r="D108" s="38">
        <v>328.01666666666665</v>
      </c>
      <c r="E108" s="38">
        <v>325.58333333333331</v>
      </c>
      <c r="F108" s="38">
        <v>322.56666666666666</v>
      </c>
      <c r="G108" s="38">
        <v>320.13333333333333</v>
      </c>
      <c r="H108" s="38">
        <v>331.0333333333333</v>
      </c>
      <c r="I108" s="38">
        <v>333.4666666666667</v>
      </c>
      <c r="J108" s="38">
        <v>336.48333333333329</v>
      </c>
      <c r="K108" s="31">
        <v>330.45</v>
      </c>
      <c r="L108" s="31">
        <v>325</v>
      </c>
      <c r="M108" s="31">
        <v>15.758279999999999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2730.65</v>
      </c>
      <c r="D109" s="38">
        <v>2716.8833333333332</v>
      </c>
      <c r="E109" s="38">
        <v>2698.7666666666664</v>
      </c>
      <c r="F109" s="38">
        <v>2666.8833333333332</v>
      </c>
      <c r="G109" s="38">
        <v>2648.7666666666664</v>
      </c>
      <c r="H109" s="38">
        <v>2748.7666666666664</v>
      </c>
      <c r="I109" s="38">
        <v>2766.8833333333332</v>
      </c>
      <c r="J109" s="38">
        <v>2798.7666666666664</v>
      </c>
      <c r="K109" s="31">
        <v>2735</v>
      </c>
      <c r="L109" s="31">
        <v>2685</v>
      </c>
      <c r="M109" s="31">
        <v>4.7862999999999998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1425.15</v>
      </c>
      <c r="D110" s="38">
        <v>1425.6166666666668</v>
      </c>
      <c r="E110" s="38">
        <v>1417.7333333333336</v>
      </c>
      <c r="F110" s="38">
        <v>1410.3166666666668</v>
      </c>
      <c r="G110" s="38">
        <v>1402.4333333333336</v>
      </c>
      <c r="H110" s="38">
        <v>1433.0333333333335</v>
      </c>
      <c r="I110" s="38">
        <v>1440.9166666666667</v>
      </c>
      <c r="J110" s="38">
        <v>1448.3333333333335</v>
      </c>
      <c r="K110" s="31">
        <v>1433.5</v>
      </c>
      <c r="L110" s="31">
        <v>1418.2</v>
      </c>
      <c r="M110" s="31">
        <v>44.915309999999998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168.15</v>
      </c>
      <c r="D111" s="38">
        <v>168.83333333333334</v>
      </c>
      <c r="E111" s="38">
        <v>165.66666666666669</v>
      </c>
      <c r="F111" s="38">
        <v>163.18333333333334</v>
      </c>
      <c r="G111" s="38">
        <v>160.01666666666668</v>
      </c>
      <c r="H111" s="38">
        <v>171.31666666666669</v>
      </c>
      <c r="I111" s="38">
        <v>174.48333333333338</v>
      </c>
      <c r="J111" s="38">
        <v>176.9666666666667</v>
      </c>
      <c r="K111" s="31">
        <v>172</v>
      </c>
      <c r="L111" s="31">
        <v>166.35</v>
      </c>
      <c r="M111" s="31">
        <v>48.947389999999999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1449.5</v>
      </c>
      <c r="D112" s="38">
        <v>1453.7333333333333</v>
      </c>
      <c r="E112" s="38">
        <v>1436.4666666666667</v>
      </c>
      <c r="F112" s="38">
        <v>1423.4333333333334</v>
      </c>
      <c r="G112" s="38">
        <v>1406.1666666666667</v>
      </c>
      <c r="H112" s="38">
        <v>1466.7666666666667</v>
      </c>
      <c r="I112" s="38">
        <v>1484.0333333333335</v>
      </c>
      <c r="J112" s="38">
        <v>1497.0666666666666</v>
      </c>
      <c r="K112" s="31">
        <v>1471</v>
      </c>
      <c r="L112" s="31">
        <v>1440.7</v>
      </c>
      <c r="M112" s="31">
        <v>83.472210000000004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98.75</v>
      </c>
      <c r="D113" s="38">
        <v>98.833333333333329</v>
      </c>
      <c r="E113" s="38">
        <v>98.36666666666666</v>
      </c>
      <c r="F113" s="38">
        <v>97.983333333333334</v>
      </c>
      <c r="G113" s="38">
        <v>97.516666666666666</v>
      </c>
      <c r="H113" s="38">
        <v>99.216666666666654</v>
      </c>
      <c r="I113" s="38">
        <v>99.683333333333323</v>
      </c>
      <c r="J113" s="38">
        <v>100.06666666666665</v>
      </c>
      <c r="K113" s="31">
        <v>99.3</v>
      </c>
      <c r="L113" s="31">
        <v>98.45</v>
      </c>
      <c r="M113" s="31">
        <v>89.401309999999995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785.25</v>
      </c>
      <c r="D114" s="38">
        <v>789.18333333333339</v>
      </c>
      <c r="E114" s="38">
        <v>778.36666666666679</v>
      </c>
      <c r="F114" s="38">
        <v>771.48333333333335</v>
      </c>
      <c r="G114" s="38">
        <v>760.66666666666674</v>
      </c>
      <c r="H114" s="38">
        <v>796.06666666666683</v>
      </c>
      <c r="I114" s="38">
        <v>806.88333333333344</v>
      </c>
      <c r="J114" s="38">
        <v>813.76666666666688</v>
      </c>
      <c r="K114" s="31">
        <v>800</v>
      </c>
      <c r="L114" s="31">
        <v>782.3</v>
      </c>
      <c r="M114" s="31">
        <v>3.1524800000000002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625.15</v>
      </c>
      <c r="D115" s="38">
        <v>624.76666666666665</v>
      </c>
      <c r="E115" s="38">
        <v>622.58333333333326</v>
      </c>
      <c r="F115" s="38">
        <v>620.01666666666665</v>
      </c>
      <c r="G115" s="38">
        <v>617.83333333333326</v>
      </c>
      <c r="H115" s="38">
        <v>627.33333333333326</v>
      </c>
      <c r="I115" s="38">
        <v>629.51666666666665</v>
      </c>
      <c r="J115" s="38">
        <v>632.08333333333326</v>
      </c>
      <c r="K115" s="31">
        <v>626.95000000000005</v>
      </c>
      <c r="L115" s="31">
        <v>622.20000000000005</v>
      </c>
      <c r="M115" s="31">
        <v>6.3539300000000001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33.25</v>
      </c>
      <c r="D116" s="38">
        <v>33.233333333333334</v>
      </c>
      <c r="E116" s="38">
        <v>32.81666666666667</v>
      </c>
      <c r="F116" s="38">
        <v>32.383333333333333</v>
      </c>
      <c r="G116" s="38">
        <v>31.966666666666669</v>
      </c>
      <c r="H116" s="38">
        <v>33.666666666666671</v>
      </c>
      <c r="I116" s="38">
        <v>34.083333333333329</v>
      </c>
      <c r="J116" s="38">
        <v>34.516666666666673</v>
      </c>
      <c r="K116" s="31">
        <v>33.65</v>
      </c>
      <c r="L116" s="31">
        <v>32.799999999999997</v>
      </c>
      <c r="M116" s="31">
        <v>420.35133000000002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492.15</v>
      </c>
      <c r="D117" s="38">
        <v>487.38333333333327</v>
      </c>
      <c r="E117" s="38">
        <v>481.06666666666655</v>
      </c>
      <c r="F117" s="38">
        <v>469.98333333333329</v>
      </c>
      <c r="G117" s="38">
        <v>463.66666666666657</v>
      </c>
      <c r="H117" s="38">
        <v>498.46666666666653</v>
      </c>
      <c r="I117" s="38">
        <v>504.78333333333325</v>
      </c>
      <c r="J117" s="38">
        <v>515.86666666666656</v>
      </c>
      <c r="K117" s="31">
        <v>493.7</v>
      </c>
      <c r="L117" s="31">
        <v>476.3</v>
      </c>
      <c r="M117" s="31">
        <v>202.50206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637.35</v>
      </c>
      <c r="D118" s="38">
        <v>638.76666666666677</v>
      </c>
      <c r="E118" s="38">
        <v>634.68333333333351</v>
      </c>
      <c r="F118" s="38">
        <v>632.01666666666677</v>
      </c>
      <c r="G118" s="38">
        <v>627.93333333333351</v>
      </c>
      <c r="H118" s="38">
        <v>641.43333333333351</v>
      </c>
      <c r="I118" s="38">
        <v>645.51666666666677</v>
      </c>
      <c r="J118" s="38">
        <v>648.18333333333351</v>
      </c>
      <c r="K118" s="31">
        <v>642.85</v>
      </c>
      <c r="L118" s="31">
        <v>636.1</v>
      </c>
      <c r="M118" s="31">
        <v>10.745329999999999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294.60000000000002</v>
      </c>
      <c r="D119" s="38">
        <v>295.76666666666671</v>
      </c>
      <c r="E119" s="38">
        <v>290.23333333333341</v>
      </c>
      <c r="F119" s="38">
        <v>285.86666666666667</v>
      </c>
      <c r="G119" s="38">
        <v>280.33333333333337</v>
      </c>
      <c r="H119" s="38">
        <v>300.13333333333344</v>
      </c>
      <c r="I119" s="38">
        <v>305.66666666666674</v>
      </c>
      <c r="J119" s="38">
        <v>310.03333333333347</v>
      </c>
      <c r="K119" s="31">
        <v>301.3</v>
      </c>
      <c r="L119" s="31">
        <v>291.39999999999998</v>
      </c>
      <c r="M119" s="31">
        <v>54.477220000000003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799.05</v>
      </c>
      <c r="D120" s="38">
        <v>795.41666666666663</v>
      </c>
      <c r="E120" s="38">
        <v>789.38333333333321</v>
      </c>
      <c r="F120" s="38">
        <v>779.71666666666658</v>
      </c>
      <c r="G120" s="38">
        <v>773.68333333333317</v>
      </c>
      <c r="H120" s="38">
        <v>805.08333333333326</v>
      </c>
      <c r="I120" s="38">
        <v>811.11666666666679</v>
      </c>
      <c r="J120" s="38">
        <v>820.7833333333333</v>
      </c>
      <c r="K120" s="31">
        <v>801.45</v>
      </c>
      <c r="L120" s="31">
        <v>785.75</v>
      </c>
      <c r="M120" s="31">
        <v>17.8001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473.05</v>
      </c>
      <c r="D121" s="38">
        <v>473.64999999999992</v>
      </c>
      <c r="E121" s="38">
        <v>469.54999999999984</v>
      </c>
      <c r="F121" s="38">
        <v>466.0499999999999</v>
      </c>
      <c r="G121" s="38">
        <v>461.94999999999982</v>
      </c>
      <c r="H121" s="38">
        <v>477.14999999999986</v>
      </c>
      <c r="I121" s="38">
        <v>481.24999999999989</v>
      </c>
      <c r="J121" s="38">
        <v>484.74999999999989</v>
      </c>
      <c r="K121" s="31">
        <v>477.75</v>
      </c>
      <c r="L121" s="31">
        <v>470.15</v>
      </c>
      <c r="M121" s="31">
        <v>10.53824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1956.9</v>
      </c>
      <c r="D122" s="38">
        <v>1937.4000000000003</v>
      </c>
      <c r="E122" s="38">
        <v>1912.4000000000005</v>
      </c>
      <c r="F122" s="38">
        <v>1867.9000000000003</v>
      </c>
      <c r="G122" s="38">
        <v>1842.9000000000005</v>
      </c>
      <c r="H122" s="38">
        <v>1981.9000000000005</v>
      </c>
      <c r="I122" s="38">
        <v>2006.9</v>
      </c>
      <c r="J122" s="38">
        <v>2051.4000000000005</v>
      </c>
      <c r="K122" s="31">
        <v>1962.4</v>
      </c>
      <c r="L122" s="31">
        <v>1892.9</v>
      </c>
      <c r="M122" s="31">
        <v>93.055850000000007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131.15</v>
      </c>
      <c r="D123" s="38">
        <v>133.04999999999998</v>
      </c>
      <c r="E123" s="38">
        <v>127.59999999999997</v>
      </c>
      <c r="F123" s="38">
        <v>124.04999999999998</v>
      </c>
      <c r="G123" s="38">
        <v>118.59999999999997</v>
      </c>
      <c r="H123" s="38">
        <v>136.59999999999997</v>
      </c>
      <c r="I123" s="38">
        <v>142.04999999999995</v>
      </c>
      <c r="J123" s="38">
        <v>145.59999999999997</v>
      </c>
      <c r="K123" s="31">
        <v>138.5</v>
      </c>
      <c r="L123" s="31">
        <v>129.5</v>
      </c>
      <c r="M123" s="31">
        <v>292.65269000000001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2348.15</v>
      </c>
      <c r="D124" s="38">
        <v>2350.9333333333329</v>
      </c>
      <c r="E124" s="38">
        <v>2331.3666666666659</v>
      </c>
      <c r="F124" s="38">
        <v>2314.583333333333</v>
      </c>
      <c r="G124" s="38">
        <v>2295.016666666666</v>
      </c>
      <c r="H124" s="38">
        <v>2367.7166666666658</v>
      </c>
      <c r="I124" s="38">
        <v>2387.2833333333324</v>
      </c>
      <c r="J124" s="38">
        <v>2404.0666666666657</v>
      </c>
      <c r="K124" s="31">
        <v>2370.5</v>
      </c>
      <c r="L124" s="31">
        <v>2334.15</v>
      </c>
      <c r="M124" s="31">
        <v>0.99673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350.8</v>
      </c>
      <c r="D125" s="38">
        <v>351.33333333333331</v>
      </c>
      <c r="E125" s="38">
        <v>347.06666666666661</v>
      </c>
      <c r="F125" s="38">
        <v>343.33333333333331</v>
      </c>
      <c r="G125" s="38">
        <v>339.06666666666661</v>
      </c>
      <c r="H125" s="38">
        <v>355.06666666666661</v>
      </c>
      <c r="I125" s="38">
        <v>359.33333333333337</v>
      </c>
      <c r="J125" s="38">
        <v>363.06666666666661</v>
      </c>
      <c r="K125" s="31">
        <v>355.6</v>
      </c>
      <c r="L125" s="31">
        <v>347.6</v>
      </c>
      <c r="M125" s="31">
        <v>15.38823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388</v>
      </c>
      <c r="D126" s="38">
        <v>386.98333333333329</v>
      </c>
      <c r="E126" s="38">
        <v>384.41666666666657</v>
      </c>
      <c r="F126" s="38">
        <v>380.83333333333326</v>
      </c>
      <c r="G126" s="38">
        <v>378.26666666666654</v>
      </c>
      <c r="H126" s="38">
        <v>390.56666666666661</v>
      </c>
      <c r="I126" s="38">
        <v>393.13333333333333</v>
      </c>
      <c r="J126" s="38">
        <v>396.71666666666664</v>
      </c>
      <c r="K126" s="31">
        <v>389.55</v>
      </c>
      <c r="L126" s="31">
        <v>383.4</v>
      </c>
      <c r="M126" s="31">
        <v>11.754049999999999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628.25</v>
      </c>
      <c r="D127" s="38">
        <v>625.58333333333337</v>
      </c>
      <c r="E127" s="38">
        <v>621.7166666666667</v>
      </c>
      <c r="F127" s="38">
        <v>615.18333333333328</v>
      </c>
      <c r="G127" s="38">
        <v>611.31666666666661</v>
      </c>
      <c r="H127" s="38">
        <v>632.11666666666679</v>
      </c>
      <c r="I127" s="38">
        <v>635.98333333333335</v>
      </c>
      <c r="J127" s="38">
        <v>642.51666666666688</v>
      </c>
      <c r="K127" s="31">
        <v>629.45000000000005</v>
      </c>
      <c r="L127" s="31">
        <v>619.04999999999995</v>
      </c>
      <c r="M127" s="31">
        <v>11.665290000000001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2489.6999999999998</v>
      </c>
      <c r="D128" s="38">
        <v>2484.8166666666666</v>
      </c>
      <c r="E128" s="38">
        <v>2473.9333333333334</v>
      </c>
      <c r="F128" s="38">
        <v>2458.166666666667</v>
      </c>
      <c r="G128" s="38">
        <v>2447.2833333333338</v>
      </c>
      <c r="H128" s="38">
        <v>2500.583333333333</v>
      </c>
      <c r="I128" s="38">
        <v>2511.4666666666662</v>
      </c>
      <c r="J128" s="38">
        <v>2527.2333333333327</v>
      </c>
      <c r="K128" s="31">
        <v>2495.6999999999998</v>
      </c>
      <c r="L128" s="31">
        <v>2469.0500000000002</v>
      </c>
      <c r="M128" s="31">
        <v>10.457039999999999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4985.05</v>
      </c>
      <c r="D129" s="38">
        <v>4986.25</v>
      </c>
      <c r="E129" s="38">
        <v>4954.5</v>
      </c>
      <c r="F129" s="38">
        <v>4923.95</v>
      </c>
      <c r="G129" s="38">
        <v>4892.2</v>
      </c>
      <c r="H129" s="38">
        <v>5016.8</v>
      </c>
      <c r="I129" s="38">
        <v>5048.55</v>
      </c>
      <c r="J129" s="38">
        <v>5079.1000000000004</v>
      </c>
      <c r="K129" s="31">
        <v>5018</v>
      </c>
      <c r="L129" s="31">
        <v>4955.7</v>
      </c>
      <c r="M129" s="31">
        <v>3.6190099999999998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4090.55</v>
      </c>
      <c r="D130" s="38">
        <v>4094</v>
      </c>
      <c r="E130" s="38">
        <v>4029.5</v>
      </c>
      <c r="F130" s="38">
        <v>3968.45</v>
      </c>
      <c r="G130" s="38">
        <v>3903.95</v>
      </c>
      <c r="H130" s="38">
        <v>4155.05</v>
      </c>
      <c r="I130" s="38">
        <v>4219.55</v>
      </c>
      <c r="J130" s="38">
        <v>4280.6000000000004</v>
      </c>
      <c r="K130" s="31">
        <v>4158.5</v>
      </c>
      <c r="L130" s="31">
        <v>4032.95</v>
      </c>
      <c r="M130" s="31">
        <v>3.7743000000000002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946.1</v>
      </c>
      <c r="D131" s="38">
        <v>942.38333333333333</v>
      </c>
      <c r="E131" s="38">
        <v>937.31666666666661</v>
      </c>
      <c r="F131" s="38">
        <v>928.5333333333333</v>
      </c>
      <c r="G131" s="38">
        <v>923.46666666666658</v>
      </c>
      <c r="H131" s="38">
        <v>951.16666666666663</v>
      </c>
      <c r="I131" s="38">
        <v>956.23333333333346</v>
      </c>
      <c r="J131" s="38">
        <v>965.01666666666665</v>
      </c>
      <c r="K131" s="31">
        <v>947.45</v>
      </c>
      <c r="L131" s="31">
        <v>933.6</v>
      </c>
      <c r="M131" s="31">
        <v>7.0712299999999999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1545.35</v>
      </c>
      <c r="D132" s="38">
        <v>1543.2166666666665</v>
      </c>
      <c r="E132" s="38">
        <v>1532.6833333333329</v>
      </c>
      <c r="F132" s="38">
        <v>1520.0166666666664</v>
      </c>
      <c r="G132" s="38">
        <v>1509.4833333333329</v>
      </c>
      <c r="H132" s="38">
        <v>1555.883333333333</v>
      </c>
      <c r="I132" s="38">
        <v>1566.4166666666663</v>
      </c>
      <c r="J132" s="38">
        <v>1579.083333333333</v>
      </c>
      <c r="K132" s="31">
        <v>1553.75</v>
      </c>
      <c r="L132" s="31">
        <v>1530.55</v>
      </c>
      <c r="M132" s="31">
        <v>15.382630000000001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321.35000000000002</v>
      </c>
      <c r="D133" s="38">
        <v>321.15000000000003</v>
      </c>
      <c r="E133" s="38">
        <v>318.80000000000007</v>
      </c>
      <c r="F133" s="38">
        <v>316.25000000000006</v>
      </c>
      <c r="G133" s="38">
        <v>313.90000000000009</v>
      </c>
      <c r="H133" s="38">
        <v>323.70000000000005</v>
      </c>
      <c r="I133" s="38">
        <v>326.05000000000007</v>
      </c>
      <c r="J133" s="38">
        <v>328.6</v>
      </c>
      <c r="K133" s="31">
        <v>323.5</v>
      </c>
      <c r="L133" s="31">
        <v>318.60000000000002</v>
      </c>
      <c r="M133" s="31">
        <v>38.238379999999999</v>
      </c>
      <c r="N133" s="1"/>
      <c r="O133" s="1"/>
    </row>
    <row r="134" spans="1:15" ht="12.75" customHeight="1">
      <c r="A134" s="56">
        <v>125</v>
      </c>
      <c r="B134" s="58" t="s">
        <v>1083</v>
      </c>
      <c r="C134" s="31">
        <v>1888.6</v>
      </c>
      <c r="D134" s="38">
        <v>1904.2</v>
      </c>
      <c r="E134" s="38">
        <v>1864.4</v>
      </c>
      <c r="F134" s="38">
        <v>1840.2</v>
      </c>
      <c r="G134" s="38">
        <v>1800.4</v>
      </c>
      <c r="H134" s="38">
        <v>1928.4</v>
      </c>
      <c r="I134" s="38">
        <v>1968.1999999999998</v>
      </c>
      <c r="J134" s="38">
        <v>1992.4</v>
      </c>
      <c r="K134" s="31">
        <v>1944</v>
      </c>
      <c r="L134" s="31">
        <v>1880</v>
      </c>
      <c r="M134" s="31">
        <v>7.0077199999999999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539.15</v>
      </c>
      <c r="D135" s="38">
        <v>536.75</v>
      </c>
      <c r="E135" s="38">
        <v>532.5</v>
      </c>
      <c r="F135" s="38">
        <v>525.85</v>
      </c>
      <c r="G135" s="38">
        <v>521.6</v>
      </c>
      <c r="H135" s="38">
        <v>543.4</v>
      </c>
      <c r="I135" s="38">
        <v>547.65</v>
      </c>
      <c r="J135" s="38">
        <v>554.29999999999995</v>
      </c>
      <c r="K135" s="31">
        <v>541</v>
      </c>
      <c r="L135" s="31">
        <v>530.1</v>
      </c>
      <c r="M135" s="31">
        <v>12.717560000000001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9772.5</v>
      </c>
      <c r="D136" s="38">
        <v>9710.9833333333336</v>
      </c>
      <c r="E136" s="38">
        <v>9636.9666666666672</v>
      </c>
      <c r="F136" s="38">
        <v>9501.4333333333343</v>
      </c>
      <c r="G136" s="38">
        <v>9427.4166666666679</v>
      </c>
      <c r="H136" s="38">
        <v>9846.5166666666664</v>
      </c>
      <c r="I136" s="38">
        <v>9920.5333333333328</v>
      </c>
      <c r="J136" s="38">
        <v>10056.066666666666</v>
      </c>
      <c r="K136" s="31">
        <v>9785</v>
      </c>
      <c r="L136" s="31">
        <v>9575.4500000000007</v>
      </c>
      <c r="M136" s="31">
        <v>4.6681299999999997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609.25</v>
      </c>
      <c r="D137" s="38">
        <v>610.2833333333333</v>
      </c>
      <c r="E137" s="38">
        <v>604.01666666666665</v>
      </c>
      <c r="F137" s="38">
        <v>598.7833333333333</v>
      </c>
      <c r="G137" s="38">
        <v>592.51666666666665</v>
      </c>
      <c r="H137" s="38">
        <v>615.51666666666665</v>
      </c>
      <c r="I137" s="38">
        <v>621.7833333333333</v>
      </c>
      <c r="J137" s="38">
        <v>627.01666666666665</v>
      </c>
      <c r="K137" s="31">
        <v>616.54999999999995</v>
      </c>
      <c r="L137" s="31">
        <v>605.04999999999995</v>
      </c>
      <c r="M137" s="31">
        <v>6.8673999999999999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975.05</v>
      </c>
      <c r="D138" s="38">
        <v>971.4</v>
      </c>
      <c r="E138" s="38">
        <v>965.75</v>
      </c>
      <c r="F138" s="38">
        <v>956.45</v>
      </c>
      <c r="G138" s="38">
        <v>950.80000000000007</v>
      </c>
      <c r="H138" s="38">
        <v>980.69999999999993</v>
      </c>
      <c r="I138" s="38">
        <v>986.3499999999998</v>
      </c>
      <c r="J138" s="38">
        <v>995.64999999999986</v>
      </c>
      <c r="K138" s="31">
        <v>977.05</v>
      </c>
      <c r="L138" s="31">
        <v>962.1</v>
      </c>
      <c r="M138" s="31">
        <v>14.66161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817.1</v>
      </c>
      <c r="D139" s="38">
        <v>819.5333333333333</v>
      </c>
      <c r="E139" s="38">
        <v>811.56666666666661</v>
      </c>
      <c r="F139" s="38">
        <v>806.0333333333333</v>
      </c>
      <c r="G139" s="38">
        <v>798.06666666666661</v>
      </c>
      <c r="H139" s="38">
        <v>825.06666666666661</v>
      </c>
      <c r="I139" s="38">
        <v>833.0333333333333</v>
      </c>
      <c r="J139" s="38">
        <v>838.56666666666661</v>
      </c>
      <c r="K139" s="31">
        <v>827.5</v>
      </c>
      <c r="L139" s="31">
        <v>814</v>
      </c>
      <c r="M139" s="31">
        <v>4.3711900000000004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96.7</v>
      </c>
      <c r="D140" s="38">
        <v>96.25</v>
      </c>
      <c r="E140" s="38">
        <v>95.7</v>
      </c>
      <c r="F140" s="38">
        <v>94.7</v>
      </c>
      <c r="G140" s="38">
        <v>94.15</v>
      </c>
      <c r="H140" s="38">
        <v>97.25</v>
      </c>
      <c r="I140" s="38">
        <v>97.800000000000011</v>
      </c>
      <c r="J140" s="38">
        <v>98.8</v>
      </c>
      <c r="K140" s="31">
        <v>96.8</v>
      </c>
      <c r="L140" s="31">
        <v>95.25</v>
      </c>
      <c r="M140" s="31">
        <v>67.043149999999997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2213.9</v>
      </c>
      <c r="D141" s="38">
        <v>2198.2833333333333</v>
      </c>
      <c r="E141" s="38">
        <v>2175.6166666666668</v>
      </c>
      <c r="F141" s="38">
        <v>2137.3333333333335</v>
      </c>
      <c r="G141" s="38">
        <v>2114.666666666667</v>
      </c>
      <c r="H141" s="38">
        <v>2236.5666666666666</v>
      </c>
      <c r="I141" s="38">
        <v>2259.2333333333336</v>
      </c>
      <c r="J141" s="38">
        <v>2297.5166666666664</v>
      </c>
      <c r="K141" s="31">
        <v>2220.9499999999998</v>
      </c>
      <c r="L141" s="31">
        <v>2160</v>
      </c>
      <c r="M141" s="31">
        <v>9.3605400000000003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101896.2</v>
      </c>
      <c r="D142" s="38">
        <v>102076.71666666667</v>
      </c>
      <c r="E142" s="38">
        <v>101419.48333333335</v>
      </c>
      <c r="F142" s="38">
        <v>100942.76666666668</v>
      </c>
      <c r="G142" s="38">
        <v>100285.53333333335</v>
      </c>
      <c r="H142" s="38">
        <v>102553.43333333335</v>
      </c>
      <c r="I142" s="38">
        <v>103210.66666666669</v>
      </c>
      <c r="J142" s="38">
        <v>103687.38333333335</v>
      </c>
      <c r="K142" s="31">
        <v>102733.95</v>
      </c>
      <c r="L142" s="31">
        <v>101600</v>
      </c>
      <c r="M142" s="31">
        <v>3.7699999999999997E-2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58.45</v>
      </c>
      <c r="D143" s="38">
        <v>58.516666666666673</v>
      </c>
      <c r="E143" s="38">
        <v>57.933333333333344</v>
      </c>
      <c r="F143" s="38">
        <v>57.416666666666671</v>
      </c>
      <c r="G143" s="38">
        <v>56.833333333333343</v>
      </c>
      <c r="H143" s="38">
        <v>59.033333333333346</v>
      </c>
      <c r="I143" s="38">
        <v>59.616666666666674</v>
      </c>
      <c r="J143" s="38">
        <v>60.133333333333347</v>
      </c>
      <c r="K143" s="31">
        <v>59.1</v>
      </c>
      <c r="L143" s="31">
        <v>58</v>
      </c>
      <c r="M143" s="31">
        <v>38.684049999999999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1294.5</v>
      </c>
      <c r="D144" s="38">
        <v>1295.7833333333333</v>
      </c>
      <c r="E144" s="38">
        <v>1287.3166666666666</v>
      </c>
      <c r="F144" s="38">
        <v>1280.1333333333332</v>
      </c>
      <c r="G144" s="38">
        <v>1271.6666666666665</v>
      </c>
      <c r="H144" s="38">
        <v>1302.9666666666667</v>
      </c>
      <c r="I144" s="38">
        <v>1311.4333333333334</v>
      </c>
      <c r="J144" s="38">
        <v>1318.6166666666668</v>
      </c>
      <c r="K144" s="31">
        <v>1304.25</v>
      </c>
      <c r="L144" s="31">
        <v>1288.5999999999999</v>
      </c>
      <c r="M144" s="31">
        <v>1.7204200000000001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4652.75</v>
      </c>
      <c r="D145" s="38">
        <v>4661.3166666666666</v>
      </c>
      <c r="E145" s="38">
        <v>4615.2333333333336</v>
      </c>
      <c r="F145" s="38">
        <v>4577.7166666666672</v>
      </c>
      <c r="G145" s="38">
        <v>4531.6333333333341</v>
      </c>
      <c r="H145" s="38">
        <v>4698.833333333333</v>
      </c>
      <c r="I145" s="38">
        <v>4744.916666666667</v>
      </c>
      <c r="J145" s="38">
        <v>4782.4333333333325</v>
      </c>
      <c r="K145" s="31">
        <v>4707.3999999999996</v>
      </c>
      <c r="L145" s="31">
        <v>4623.8</v>
      </c>
      <c r="M145" s="31">
        <v>1.4912399999999999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4474.95</v>
      </c>
      <c r="D146" s="38">
        <v>4449.1833333333334</v>
      </c>
      <c r="E146" s="38">
        <v>4410.3666666666668</v>
      </c>
      <c r="F146" s="38">
        <v>4345.7833333333338</v>
      </c>
      <c r="G146" s="38">
        <v>4306.9666666666672</v>
      </c>
      <c r="H146" s="38">
        <v>4513.7666666666664</v>
      </c>
      <c r="I146" s="38">
        <v>4552.5833333333339</v>
      </c>
      <c r="J146" s="38">
        <v>4617.1666666666661</v>
      </c>
      <c r="K146" s="31">
        <v>4488</v>
      </c>
      <c r="L146" s="31">
        <v>4384.6000000000004</v>
      </c>
      <c r="M146" s="31">
        <v>1.51403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23007.95</v>
      </c>
      <c r="D147" s="38">
        <v>22947.816666666666</v>
      </c>
      <c r="E147" s="38">
        <v>22811.133333333331</v>
      </c>
      <c r="F147" s="38">
        <v>22614.316666666666</v>
      </c>
      <c r="G147" s="38">
        <v>22477.633333333331</v>
      </c>
      <c r="H147" s="38">
        <v>23144.633333333331</v>
      </c>
      <c r="I147" s="38">
        <v>23281.316666666666</v>
      </c>
      <c r="J147" s="38">
        <v>23478.133333333331</v>
      </c>
      <c r="K147" s="31">
        <v>23084.5</v>
      </c>
      <c r="L147" s="31">
        <v>22751</v>
      </c>
      <c r="M147" s="31">
        <v>0.37791999999999998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48.35</v>
      </c>
      <c r="D148" s="38">
        <v>47.800000000000004</v>
      </c>
      <c r="E148" s="38">
        <v>46.95000000000001</v>
      </c>
      <c r="F148" s="38">
        <v>45.550000000000004</v>
      </c>
      <c r="G148" s="38">
        <v>44.70000000000001</v>
      </c>
      <c r="H148" s="38">
        <v>49.20000000000001</v>
      </c>
      <c r="I148" s="38">
        <v>50.050000000000004</v>
      </c>
      <c r="J148" s="38">
        <v>51.45000000000001</v>
      </c>
      <c r="K148" s="31">
        <v>48.65</v>
      </c>
      <c r="L148" s="31">
        <v>46.4</v>
      </c>
      <c r="M148" s="31">
        <v>220.28861000000001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111</v>
      </c>
      <c r="D149" s="38">
        <v>111.48333333333335</v>
      </c>
      <c r="E149" s="38">
        <v>110.4166666666667</v>
      </c>
      <c r="F149" s="38">
        <v>109.83333333333336</v>
      </c>
      <c r="G149" s="38">
        <v>108.76666666666671</v>
      </c>
      <c r="H149" s="38">
        <v>112.06666666666669</v>
      </c>
      <c r="I149" s="38">
        <v>113.13333333333335</v>
      </c>
      <c r="J149" s="38">
        <v>113.71666666666668</v>
      </c>
      <c r="K149" s="31">
        <v>112.55</v>
      </c>
      <c r="L149" s="31">
        <v>110.9</v>
      </c>
      <c r="M149" s="31">
        <v>57.837110000000003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192.9</v>
      </c>
      <c r="D150" s="38">
        <v>193</v>
      </c>
      <c r="E150" s="38">
        <v>191.75</v>
      </c>
      <c r="F150" s="38">
        <v>190.6</v>
      </c>
      <c r="G150" s="38">
        <v>189.35</v>
      </c>
      <c r="H150" s="38">
        <v>194.15</v>
      </c>
      <c r="I150" s="38">
        <v>195.4</v>
      </c>
      <c r="J150" s="38">
        <v>196.55</v>
      </c>
      <c r="K150" s="31">
        <v>194.25</v>
      </c>
      <c r="L150" s="31">
        <v>191.85</v>
      </c>
      <c r="M150" s="31">
        <v>89.369960000000006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145.05000000000001</v>
      </c>
      <c r="D151" s="38">
        <v>145.25</v>
      </c>
      <c r="E151" s="38">
        <v>143.80000000000001</v>
      </c>
      <c r="F151" s="38">
        <v>142.55000000000001</v>
      </c>
      <c r="G151" s="38">
        <v>141.10000000000002</v>
      </c>
      <c r="H151" s="38">
        <v>146.5</v>
      </c>
      <c r="I151" s="38">
        <v>147.94999999999999</v>
      </c>
      <c r="J151" s="38">
        <v>149.19999999999999</v>
      </c>
      <c r="K151" s="31">
        <v>146.69999999999999</v>
      </c>
      <c r="L151" s="31">
        <v>144</v>
      </c>
      <c r="M151" s="31">
        <v>21.644939999999998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1075.5999999999999</v>
      </c>
      <c r="D152" s="38">
        <v>1077.4333333333332</v>
      </c>
      <c r="E152" s="38">
        <v>1063.2666666666664</v>
      </c>
      <c r="F152" s="38">
        <v>1050.9333333333332</v>
      </c>
      <c r="G152" s="38">
        <v>1036.7666666666664</v>
      </c>
      <c r="H152" s="38">
        <v>1089.7666666666664</v>
      </c>
      <c r="I152" s="38">
        <v>1103.9333333333329</v>
      </c>
      <c r="J152" s="38">
        <v>1116.2666666666664</v>
      </c>
      <c r="K152" s="31">
        <v>1091.5999999999999</v>
      </c>
      <c r="L152" s="31">
        <v>1065.0999999999999</v>
      </c>
      <c r="M152" s="31">
        <v>6.8157300000000003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3928.3</v>
      </c>
      <c r="D153" s="38">
        <v>3932.4666666666667</v>
      </c>
      <c r="E153" s="38">
        <v>3907.8333333333335</v>
      </c>
      <c r="F153" s="38">
        <v>3887.3666666666668</v>
      </c>
      <c r="G153" s="38">
        <v>3862.7333333333336</v>
      </c>
      <c r="H153" s="38">
        <v>3952.9333333333334</v>
      </c>
      <c r="I153" s="38">
        <v>3977.5666666666666</v>
      </c>
      <c r="J153" s="38">
        <v>3998.0333333333333</v>
      </c>
      <c r="K153" s="31">
        <v>3957.1</v>
      </c>
      <c r="L153" s="31">
        <v>3912</v>
      </c>
      <c r="M153" s="31">
        <v>0.20815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256.85000000000002</v>
      </c>
      <c r="D154" s="38">
        <v>256.11666666666667</v>
      </c>
      <c r="E154" s="38">
        <v>254.73333333333335</v>
      </c>
      <c r="F154" s="38">
        <v>252.61666666666667</v>
      </c>
      <c r="G154" s="38">
        <v>251.23333333333335</v>
      </c>
      <c r="H154" s="38">
        <v>258.23333333333335</v>
      </c>
      <c r="I154" s="38">
        <v>259.61666666666667</v>
      </c>
      <c r="J154" s="38">
        <v>261.73333333333335</v>
      </c>
      <c r="K154" s="31">
        <v>257.5</v>
      </c>
      <c r="L154" s="31">
        <v>254</v>
      </c>
      <c r="M154" s="31">
        <v>9.7429000000000006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167.2</v>
      </c>
      <c r="D155" s="38">
        <v>167.1</v>
      </c>
      <c r="E155" s="38">
        <v>166.1</v>
      </c>
      <c r="F155" s="38">
        <v>165</v>
      </c>
      <c r="G155" s="38">
        <v>164</v>
      </c>
      <c r="H155" s="38">
        <v>168.2</v>
      </c>
      <c r="I155" s="38">
        <v>169.2</v>
      </c>
      <c r="J155" s="38">
        <v>170.29999999999998</v>
      </c>
      <c r="K155" s="31">
        <v>168.1</v>
      </c>
      <c r="L155" s="31">
        <v>166</v>
      </c>
      <c r="M155" s="31">
        <v>52.171309999999998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36568.9</v>
      </c>
      <c r="D156" s="38">
        <v>36630.533333333333</v>
      </c>
      <c r="E156" s="38">
        <v>36338.366666666669</v>
      </c>
      <c r="F156" s="38">
        <v>36107.833333333336</v>
      </c>
      <c r="G156" s="38">
        <v>35815.666666666672</v>
      </c>
      <c r="H156" s="38">
        <v>36861.066666666666</v>
      </c>
      <c r="I156" s="38">
        <v>37153.233333333337</v>
      </c>
      <c r="J156" s="38">
        <v>37383.766666666663</v>
      </c>
      <c r="K156" s="31">
        <v>36922.699999999997</v>
      </c>
      <c r="L156" s="31">
        <v>36400</v>
      </c>
      <c r="M156" s="31">
        <v>0.21229999999999999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1338.45</v>
      </c>
      <c r="D157" s="38">
        <v>1346.7166666666667</v>
      </c>
      <c r="E157" s="38">
        <v>1319.7333333333333</v>
      </c>
      <c r="F157" s="38">
        <v>1301.0166666666667</v>
      </c>
      <c r="G157" s="38">
        <v>1274.0333333333333</v>
      </c>
      <c r="H157" s="38">
        <v>1365.4333333333334</v>
      </c>
      <c r="I157" s="38">
        <v>1392.416666666667</v>
      </c>
      <c r="J157" s="38">
        <v>1411.1333333333334</v>
      </c>
      <c r="K157" s="31">
        <v>1373.7</v>
      </c>
      <c r="L157" s="31">
        <v>1328</v>
      </c>
      <c r="M157" s="31">
        <v>5.8219399999999997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851.35</v>
      </c>
      <c r="D158" s="38">
        <v>845.61666666666667</v>
      </c>
      <c r="E158" s="38">
        <v>836.23333333333335</v>
      </c>
      <c r="F158" s="38">
        <v>821.11666666666667</v>
      </c>
      <c r="G158" s="38">
        <v>811.73333333333335</v>
      </c>
      <c r="H158" s="38">
        <v>860.73333333333335</v>
      </c>
      <c r="I158" s="38">
        <v>870.11666666666679</v>
      </c>
      <c r="J158" s="38">
        <v>885.23333333333335</v>
      </c>
      <c r="K158" s="31">
        <v>855</v>
      </c>
      <c r="L158" s="31">
        <v>830.5</v>
      </c>
      <c r="M158" s="31">
        <v>19.241700000000002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976.05</v>
      </c>
      <c r="D159" s="38">
        <v>974.63333333333321</v>
      </c>
      <c r="E159" s="38">
        <v>967.96666666666647</v>
      </c>
      <c r="F159" s="38">
        <v>959.88333333333321</v>
      </c>
      <c r="G159" s="38">
        <v>953.21666666666647</v>
      </c>
      <c r="H159" s="38">
        <v>982.71666666666647</v>
      </c>
      <c r="I159" s="38">
        <v>989.38333333333321</v>
      </c>
      <c r="J159" s="38">
        <v>997.46666666666647</v>
      </c>
      <c r="K159" s="31">
        <v>981.3</v>
      </c>
      <c r="L159" s="31">
        <v>966.55</v>
      </c>
      <c r="M159" s="31">
        <v>7.4195799999999998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5043.75</v>
      </c>
      <c r="D160" s="38">
        <v>5070.2666666666664</v>
      </c>
      <c r="E160" s="38">
        <v>4982.8833333333332</v>
      </c>
      <c r="F160" s="38">
        <v>4922.0166666666664</v>
      </c>
      <c r="G160" s="38">
        <v>4834.6333333333332</v>
      </c>
      <c r="H160" s="38">
        <v>5131.1333333333332</v>
      </c>
      <c r="I160" s="38">
        <v>5218.5166666666664</v>
      </c>
      <c r="J160" s="38">
        <v>5279.3833333333332</v>
      </c>
      <c r="K160" s="31">
        <v>5157.6499999999996</v>
      </c>
      <c r="L160" s="31">
        <v>5009.3999999999996</v>
      </c>
      <c r="M160" s="31">
        <v>3.2119499999999999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224.55</v>
      </c>
      <c r="D161" s="38">
        <v>224.68333333333337</v>
      </c>
      <c r="E161" s="38">
        <v>223.71666666666673</v>
      </c>
      <c r="F161" s="38">
        <v>222.88333333333335</v>
      </c>
      <c r="G161" s="38">
        <v>221.91666666666671</v>
      </c>
      <c r="H161" s="38">
        <v>225.51666666666674</v>
      </c>
      <c r="I161" s="38">
        <v>226.48333333333338</v>
      </c>
      <c r="J161" s="38">
        <v>227.31666666666675</v>
      </c>
      <c r="K161" s="31">
        <v>225.65</v>
      </c>
      <c r="L161" s="31">
        <v>223.85</v>
      </c>
      <c r="M161" s="31">
        <v>15.284660000000001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226.2</v>
      </c>
      <c r="D162" s="38">
        <v>226.58333333333334</v>
      </c>
      <c r="E162" s="38">
        <v>224.66666666666669</v>
      </c>
      <c r="F162" s="38">
        <v>223.13333333333335</v>
      </c>
      <c r="G162" s="38">
        <v>221.2166666666667</v>
      </c>
      <c r="H162" s="38">
        <v>228.11666666666667</v>
      </c>
      <c r="I162" s="38">
        <v>230.03333333333336</v>
      </c>
      <c r="J162" s="38">
        <v>231.56666666666666</v>
      </c>
      <c r="K162" s="31">
        <v>228.5</v>
      </c>
      <c r="L162" s="31">
        <v>225.05</v>
      </c>
      <c r="M162" s="31">
        <v>55.940489999999997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15986.45</v>
      </c>
      <c r="D163" s="38">
        <v>15947.950000000003</v>
      </c>
      <c r="E163" s="38">
        <v>15865.700000000004</v>
      </c>
      <c r="F163" s="38">
        <v>15744.950000000003</v>
      </c>
      <c r="G163" s="38">
        <v>15662.700000000004</v>
      </c>
      <c r="H163" s="38">
        <v>16068.700000000004</v>
      </c>
      <c r="I163" s="38">
        <v>16150.95</v>
      </c>
      <c r="J163" s="38">
        <v>16271.700000000004</v>
      </c>
      <c r="K163" s="31">
        <v>16030.2</v>
      </c>
      <c r="L163" s="31">
        <v>15827.2</v>
      </c>
      <c r="M163" s="31">
        <v>0.13921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2676.6</v>
      </c>
      <c r="D164" s="38">
        <v>2679.9833333333331</v>
      </c>
      <c r="E164" s="38">
        <v>2664.0166666666664</v>
      </c>
      <c r="F164" s="38">
        <v>2651.4333333333334</v>
      </c>
      <c r="G164" s="38">
        <v>2635.4666666666667</v>
      </c>
      <c r="H164" s="38">
        <v>2692.5666666666662</v>
      </c>
      <c r="I164" s="38">
        <v>2708.5333333333324</v>
      </c>
      <c r="J164" s="38">
        <v>2721.1166666666659</v>
      </c>
      <c r="K164" s="31">
        <v>2695.95</v>
      </c>
      <c r="L164" s="31">
        <v>2667.4</v>
      </c>
      <c r="M164" s="31">
        <v>2.1326000000000001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3644.95</v>
      </c>
      <c r="D165" s="38">
        <v>3649</v>
      </c>
      <c r="E165" s="38">
        <v>3628.5</v>
      </c>
      <c r="F165" s="38">
        <v>3612.05</v>
      </c>
      <c r="G165" s="38">
        <v>3591.55</v>
      </c>
      <c r="H165" s="38">
        <v>3665.45</v>
      </c>
      <c r="I165" s="38">
        <v>3685.95</v>
      </c>
      <c r="J165" s="38">
        <v>3702.3999999999996</v>
      </c>
      <c r="K165" s="31">
        <v>3669.5</v>
      </c>
      <c r="L165" s="31">
        <v>3632.55</v>
      </c>
      <c r="M165" s="31">
        <v>1.04749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63.85</v>
      </c>
      <c r="D166" s="38">
        <v>64.2</v>
      </c>
      <c r="E166" s="38">
        <v>63.25</v>
      </c>
      <c r="F166" s="38">
        <v>62.65</v>
      </c>
      <c r="G166" s="38">
        <v>61.699999999999996</v>
      </c>
      <c r="H166" s="38">
        <v>64.800000000000011</v>
      </c>
      <c r="I166" s="38">
        <v>65.750000000000028</v>
      </c>
      <c r="J166" s="38">
        <v>66.350000000000009</v>
      </c>
      <c r="K166" s="31">
        <v>65.150000000000006</v>
      </c>
      <c r="L166" s="31">
        <v>63.6</v>
      </c>
      <c r="M166" s="31">
        <v>978.28764999999999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776.45</v>
      </c>
      <c r="D167" s="38">
        <v>768.15</v>
      </c>
      <c r="E167" s="38">
        <v>754.3</v>
      </c>
      <c r="F167" s="38">
        <v>732.15</v>
      </c>
      <c r="G167" s="38">
        <v>718.3</v>
      </c>
      <c r="H167" s="38">
        <v>790.3</v>
      </c>
      <c r="I167" s="38">
        <v>804.15000000000009</v>
      </c>
      <c r="J167" s="38">
        <v>826.3</v>
      </c>
      <c r="K167" s="31">
        <v>782</v>
      </c>
      <c r="L167" s="31">
        <v>746</v>
      </c>
      <c r="M167" s="31">
        <v>15.792009999999999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4717.3500000000004</v>
      </c>
      <c r="D168" s="38">
        <v>4637.2</v>
      </c>
      <c r="E168" s="38">
        <v>4350.3999999999996</v>
      </c>
      <c r="F168" s="38">
        <v>3983.45</v>
      </c>
      <c r="G168" s="38">
        <v>3696.6499999999996</v>
      </c>
      <c r="H168" s="38">
        <v>5004.1499999999996</v>
      </c>
      <c r="I168" s="38">
        <v>5290.9500000000007</v>
      </c>
      <c r="J168" s="38">
        <v>5657.9</v>
      </c>
      <c r="K168" s="31">
        <v>4924</v>
      </c>
      <c r="L168" s="31">
        <v>4270.25</v>
      </c>
      <c r="M168" s="31">
        <v>55.307600000000001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372.55</v>
      </c>
      <c r="D169" s="38">
        <v>371.01666666666665</v>
      </c>
      <c r="E169" s="38">
        <v>366.0333333333333</v>
      </c>
      <c r="F169" s="38">
        <v>359.51666666666665</v>
      </c>
      <c r="G169" s="38">
        <v>354.5333333333333</v>
      </c>
      <c r="H169" s="38">
        <v>377.5333333333333</v>
      </c>
      <c r="I169" s="38">
        <v>382.51666666666665</v>
      </c>
      <c r="J169" s="38">
        <v>389.0333333333333</v>
      </c>
      <c r="K169" s="31">
        <v>376</v>
      </c>
      <c r="L169" s="31">
        <v>364.5</v>
      </c>
      <c r="M169" s="31">
        <v>17.156040000000001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244.25</v>
      </c>
      <c r="D170" s="38">
        <v>244.13333333333335</v>
      </c>
      <c r="E170" s="38">
        <v>242.41666666666671</v>
      </c>
      <c r="F170" s="38">
        <v>240.58333333333337</v>
      </c>
      <c r="G170" s="38">
        <v>238.86666666666673</v>
      </c>
      <c r="H170" s="38">
        <v>245.9666666666667</v>
      </c>
      <c r="I170" s="38">
        <v>247.68333333333334</v>
      </c>
      <c r="J170" s="38">
        <v>249.51666666666668</v>
      </c>
      <c r="K170" s="31">
        <v>245.85</v>
      </c>
      <c r="L170" s="31">
        <v>242.3</v>
      </c>
      <c r="M170" s="31">
        <v>76.868120000000005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550.1</v>
      </c>
      <c r="D171" s="38">
        <v>550.78333333333342</v>
      </c>
      <c r="E171" s="38">
        <v>544.61666666666679</v>
      </c>
      <c r="F171" s="38">
        <v>539.13333333333333</v>
      </c>
      <c r="G171" s="38">
        <v>532.9666666666667</v>
      </c>
      <c r="H171" s="38">
        <v>556.26666666666688</v>
      </c>
      <c r="I171" s="38">
        <v>562.43333333333362</v>
      </c>
      <c r="J171" s="38">
        <v>567.91666666666697</v>
      </c>
      <c r="K171" s="31">
        <v>556.95000000000005</v>
      </c>
      <c r="L171" s="31">
        <v>545.29999999999995</v>
      </c>
      <c r="M171" s="31">
        <v>2.73793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909.35</v>
      </c>
      <c r="D172" s="38">
        <v>913.16666666666663</v>
      </c>
      <c r="E172" s="38">
        <v>901.33333333333326</v>
      </c>
      <c r="F172" s="38">
        <v>893.31666666666661</v>
      </c>
      <c r="G172" s="38">
        <v>881.48333333333323</v>
      </c>
      <c r="H172" s="38">
        <v>921.18333333333328</v>
      </c>
      <c r="I172" s="38">
        <v>933.01666666666654</v>
      </c>
      <c r="J172" s="38">
        <v>941.0333333333333</v>
      </c>
      <c r="K172" s="31">
        <v>925</v>
      </c>
      <c r="L172" s="31">
        <v>905.15</v>
      </c>
      <c r="M172" s="31">
        <v>4.3174299999999999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161.75</v>
      </c>
      <c r="D173" s="38">
        <v>162.15</v>
      </c>
      <c r="E173" s="38">
        <v>161.15</v>
      </c>
      <c r="F173" s="38">
        <v>160.55000000000001</v>
      </c>
      <c r="G173" s="38">
        <v>159.55000000000001</v>
      </c>
      <c r="H173" s="38">
        <v>162.75</v>
      </c>
      <c r="I173" s="38">
        <v>163.75</v>
      </c>
      <c r="J173" s="38">
        <v>164.35</v>
      </c>
      <c r="K173" s="31">
        <v>163.15</v>
      </c>
      <c r="L173" s="31">
        <v>161.55000000000001</v>
      </c>
      <c r="M173" s="31">
        <v>29.553650000000001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2619.85</v>
      </c>
      <c r="D174" s="38">
        <v>2610.2666666666664</v>
      </c>
      <c r="E174" s="38">
        <v>2589.583333333333</v>
      </c>
      <c r="F174" s="38">
        <v>2559.3166666666666</v>
      </c>
      <c r="G174" s="38">
        <v>2538.6333333333332</v>
      </c>
      <c r="H174" s="38">
        <v>2640.5333333333328</v>
      </c>
      <c r="I174" s="38">
        <v>2661.2166666666662</v>
      </c>
      <c r="J174" s="38">
        <v>2691.4833333333327</v>
      </c>
      <c r="K174" s="31">
        <v>2630.95</v>
      </c>
      <c r="L174" s="31">
        <v>2580</v>
      </c>
      <c r="M174" s="31">
        <v>193.58812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89.9</v>
      </c>
      <c r="D175" s="38">
        <v>90.3</v>
      </c>
      <c r="E175" s="38">
        <v>89.35</v>
      </c>
      <c r="F175" s="38">
        <v>88.8</v>
      </c>
      <c r="G175" s="38">
        <v>87.85</v>
      </c>
      <c r="H175" s="38">
        <v>90.85</v>
      </c>
      <c r="I175" s="38">
        <v>91.800000000000011</v>
      </c>
      <c r="J175" s="38">
        <v>92.35</v>
      </c>
      <c r="K175" s="31">
        <v>91.25</v>
      </c>
      <c r="L175" s="31">
        <v>89.75</v>
      </c>
      <c r="M175" s="31">
        <v>97.997420000000005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853.45</v>
      </c>
      <c r="D176" s="38">
        <v>856.80000000000007</v>
      </c>
      <c r="E176" s="38">
        <v>843.75000000000011</v>
      </c>
      <c r="F176" s="38">
        <v>834.05000000000007</v>
      </c>
      <c r="G176" s="38">
        <v>821.00000000000011</v>
      </c>
      <c r="H176" s="38">
        <v>866.50000000000011</v>
      </c>
      <c r="I176" s="38">
        <v>879.55000000000007</v>
      </c>
      <c r="J176" s="38">
        <v>889.25000000000011</v>
      </c>
      <c r="K176" s="31">
        <v>869.85</v>
      </c>
      <c r="L176" s="31">
        <v>847.1</v>
      </c>
      <c r="M176" s="31">
        <v>10.07206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1314.05</v>
      </c>
      <c r="D177" s="38">
        <v>1312.9333333333332</v>
      </c>
      <c r="E177" s="38">
        <v>1304.2666666666664</v>
      </c>
      <c r="F177" s="38">
        <v>1294.4833333333333</v>
      </c>
      <c r="G177" s="38">
        <v>1285.8166666666666</v>
      </c>
      <c r="H177" s="38">
        <v>1322.7166666666662</v>
      </c>
      <c r="I177" s="38">
        <v>1331.3833333333328</v>
      </c>
      <c r="J177" s="38">
        <v>1341.1666666666661</v>
      </c>
      <c r="K177" s="31">
        <v>1321.6</v>
      </c>
      <c r="L177" s="31">
        <v>1303.1500000000001</v>
      </c>
      <c r="M177" s="31">
        <v>8.9872499999999995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610.04999999999995</v>
      </c>
      <c r="D178" s="38">
        <v>606.5333333333333</v>
      </c>
      <c r="E178" s="38">
        <v>602.26666666666665</v>
      </c>
      <c r="F178" s="38">
        <v>594.48333333333335</v>
      </c>
      <c r="G178" s="38">
        <v>590.2166666666667</v>
      </c>
      <c r="H178" s="38">
        <v>614.31666666666661</v>
      </c>
      <c r="I178" s="38">
        <v>618.58333333333326</v>
      </c>
      <c r="J178" s="38">
        <v>626.36666666666656</v>
      </c>
      <c r="K178" s="31">
        <v>610.79999999999995</v>
      </c>
      <c r="L178" s="31">
        <v>598.75</v>
      </c>
      <c r="M178" s="31">
        <v>340.38351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23409.05</v>
      </c>
      <c r="D179" s="38">
        <v>23501.600000000002</v>
      </c>
      <c r="E179" s="38">
        <v>23257.450000000004</v>
      </c>
      <c r="F179" s="38">
        <v>23105.850000000002</v>
      </c>
      <c r="G179" s="38">
        <v>22861.700000000004</v>
      </c>
      <c r="H179" s="38">
        <v>23653.200000000004</v>
      </c>
      <c r="I179" s="38">
        <v>23897.350000000006</v>
      </c>
      <c r="J179" s="38">
        <v>24048.950000000004</v>
      </c>
      <c r="K179" s="31">
        <v>23745.75</v>
      </c>
      <c r="L179" s="31">
        <v>23350</v>
      </c>
      <c r="M179" s="31">
        <v>1.01108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1782.85</v>
      </c>
      <c r="D180" s="38">
        <v>1786.45</v>
      </c>
      <c r="E180" s="38">
        <v>1774.4</v>
      </c>
      <c r="F180" s="38">
        <v>1765.95</v>
      </c>
      <c r="G180" s="38">
        <v>1753.9</v>
      </c>
      <c r="H180" s="38">
        <v>1794.9</v>
      </c>
      <c r="I180" s="38">
        <v>1806.9499999999998</v>
      </c>
      <c r="J180" s="38">
        <v>1815.4</v>
      </c>
      <c r="K180" s="31">
        <v>1798.5</v>
      </c>
      <c r="L180" s="31">
        <v>1778</v>
      </c>
      <c r="M180" s="31">
        <v>5.75685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3635.4</v>
      </c>
      <c r="D181" s="38">
        <v>3629.9666666666672</v>
      </c>
      <c r="E181" s="38">
        <v>3515.9833333333345</v>
      </c>
      <c r="F181" s="38">
        <v>3396.5666666666675</v>
      </c>
      <c r="G181" s="38">
        <v>3282.5833333333348</v>
      </c>
      <c r="H181" s="38">
        <v>3749.3833333333341</v>
      </c>
      <c r="I181" s="38">
        <v>3863.3666666666668</v>
      </c>
      <c r="J181" s="38">
        <v>3982.7833333333338</v>
      </c>
      <c r="K181" s="31">
        <v>3743.95</v>
      </c>
      <c r="L181" s="31">
        <v>3510.55</v>
      </c>
      <c r="M181" s="31">
        <v>6.6545699999999997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563.4</v>
      </c>
      <c r="D182" s="38">
        <v>561.13333333333333</v>
      </c>
      <c r="E182" s="38">
        <v>557.26666666666665</v>
      </c>
      <c r="F182" s="38">
        <v>551.13333333333333</v>
      </c>
      <c r="G182" s="38">
        <v>547.26666666666665</v>
      </c>
      <c r="H182" s="38">
        <v>567.26666666666665</v>
      </c>
      <c r="I182" s="38">
        <v>571.13333333333321</v>
      </c>
      <c r="J182" s="38">
        <v>577.26666666666665</v>
      </c>
      <c r="K182" s="31">
        <v>565</v>
      </c>
      <c r="L182" s="31">
        <v>555</v>
      </c>
      <c r="M182" s="31">
        <v>18.543600000000001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2242.6</v>
      </c>
      <c r="D183" s="38">
        <v>2246.1999999999998</v>
      </c>
      <c r="E183" s="38">
        <v>2232.4499999999998</v>
      </c>
      <c r="F183" s="38">
        <v>2222.3000000000002</v>
      </c>
      <c r="G183" s="38">
        <v>2208.5500000000002</v>
      </c>
      <c r="H183" s="38">
        <v>2256.3499999999995</v>
      </c>
      <c r="I183" s="38">
        <v>2270.0999999999995</v>
      </c>
      <c r="J183" s="38">
        <v>2280.2499999999991</v>
      </c>
      <c r="K183" s="31">
        <v>2259.9499999999998</v>
      </c>
      <c r="L183" s="31">
        <v>2236.0500000000002</v>
      </c>
      <c r="M183" s="31">
        <v>3.5623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1097.6500000000001</v>
      </c>
      <c r="D184" s="38">
        <v>1094.8166666666666</v>
      </c>
      <c r="E184" s="38">
        <v>1085.1333333333332</v>
      </c>
      <c r="F184" s="38">
        <v>1072.6166666666666</v>
      </c>
      <c r="G184" s="38">
        <v>1062.9333333333332</v>
      </c>
      <c r="H184" s="38">
        <v>1107.3333333333333</v>
      </c>
      <c r="I184" s="38">
        <v>1117.0166666666667</v>
      </c>
      <c r="J184" s="38">
        <v>1129.5333333333333</v>
      </c>
      <c r="K184" s="31">
        <v>1104.5</v>
      </c>
      <c r="L184" s="31">
        <v>1082.3</v>
      </c>
      <c r="M184" s="31">
        <v>52.189909999999998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513.70000000000005</v>
      </c>
      <c r="D185" s="38">
        <v>516.05000000000007</v>
      </c>
      <c r="E185" s="38">
        <v>509.50000000000011</v>
      </c>
      <c r="F185" s="38">
        <v>505.30000000000007</v>
      </c>
      <c r="G185" s="38">
        <v>498.75000000000011</v>
      </c>
      <c r="H185" s="38">
        <v>520.25000000000011</v>
      </c>
      <c r="I185" s="38">
        <v>526.80000000000007</v>
      </c>
      <c r="J185" s="38">
        <v>531.00000000000011</v>
      </c>
      <c r="K185" s="31">
        <v>522.6</v>
      </c>
      <c r="L185" s="31">
        <v>511.85</v>
      </c>
      <c r="M185" s="31">
        <v>9.4630299999999998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781.65</v>
      </c>
      <c r="D186" s="38">
        <v>779.6</v>
      </c>
      <c r="E186" s="38">
        <v>768</v>
      </c>
      <c r="F186" s="38">
        <v>754.35</v>
      </c>
      <c r="G186" s="38">
        <v>742.75</v>
      </c>
      <c r="H186" s="38">
        <v>793.25</v>
      </c>
      <c r="I186" s="38">
        <v>804.85000000000014</v>
      </c>
      <c r="J186" s="38">
        <v>818.5</v>
      </c>
      <c r="K186" s="31">
        <v>791.2</v>
      </c>
      <c r="L186" s="31">
        <v>765.95</v>
      </c>
      <c r="M186" s="31">
        <v>8.5806799999999992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994.45</v>
      </c>
      <c r="D187" s="38">
        <v>995.56666666666661</v>
      </c>
      <c r="E187" s="38">
        <v>989.33333333333326</v>
      </c>
      <c r="F187" s="38">
        <v>984.2166666666667</v>
      </c>
      <c r="G187" s="38">
        <v>977.98333333333335</v>
      </c>
      <c r="H187" s="38">
        <v>1000.6833333333332</v>
      </c>
      <c r="I187" s="38">
        <v>1006.9166666666665</v>
      </c>
      <c r="J187" s="38">
        <v>1012.0333333333331</v>
      </c>
      <c r="K187" s="31">
        <v>1001.8</v>
      </c>
      <c r="L187" s="31">
        <v>990.45</v>
      </c>
      <c r="M187" s="31">
        <v>5.6541800000000002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1604.3</v>
      </c>
      <c r="D188" s="38">
        <v>1612.5</v>
      </c>
      <c r="E188" s="38">
        <v>1577.1</v>
      </c>
      <c r="F188" s="38">
        <v>1549.8999999999999</v>
      </c>
      <c r="G188" s="38">
        <v>1514.4999999999998</v>
      </c>
      <c r="H188" s="38">
        <v>1639.7</v>
      </c>
      <c r="I188" s="38">
        <v>1675.1000000000001</v>
      </c>
      <c r="J188" s="38">
        <v>1702.3000000000002</v>
      </c>
      <c r="K188" s="31">
        <v>1647.9</v>
      </c>
      <c r="L188" s="31">
        <v>1585.3</v>
      </c>
      <c r="M188" s="31">
        <v>20.75648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873.1</v>
      </c>
      <c r="D189" s="38">
        <v>867.54999999999984</v>
      </c>
      <c r="E189" s="38">
        <v>860.09999999999968</v>
      </c>
      <c r="F189" s="38">
        <v>847.0999999999998</v>
      </c>
      <c r="G189" s="38">
        <v>839.64999999999964</v>
      </c>
      <c r="H189" s="38">
        <v>880.54999999999973</v>
      </c>
      <c r="I189" s="38">
        <v>887.99999999999977</v>
      </c>
      <c r="J189" s="38">
        <v>900.99999999999977</v>
      </c>
      <c r="K189" s="31">
        <v>875</v>
      </c>
      <c r="L189" s="31">
        <v>854.55</v>
      </c>
      <c r="M189" s="31">
        <v>13.81298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7494.3</v>
      </c>
      <c r="D190" s="38">
        <v>7517.0666666666666</v>
      </c>
      <c r="E190" s="38">
        <v>7457.2333333333336</v>
      </c>
      <c r="F190" s="38">
        <v>7420.166666666667</v>
      </c>
      <c r="G190" s="38">
        <v>7360.3333333333339</v>
      </c>
      <c r="H190" s="38">
        <v>7554.1333333333332</v>
      </c>
      <c r="I190" s="38">
        <v>7613.9666666666672</v>
      </c>
      <c r="J190" s="38">
        <v>7651.0333333333328</v>
      </c>
      <c r="K190" s="31">
        <v>7576.9</v>
      </c>
      <c r="L190" s="31">
        <v>7480</v>
      </c>
      <c r="M190" s="31">
        <v>0.90405999999999997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621.65</v>
      </c>
      <c r="D191" s="38">
        <v>620.48333333333335</v>
      </c>
      <c r="E191" s="38">
        <v>617.36666666666667</v>
      </c>
      <c r="F191" s="38">
        <v>613.08333333333337</v>
      </c>
      <c r="G191" s="38">
        <v>609.9666666666667</v>
      </c>
      <c r="H191" s="38">
        <v>624.76666666666665</v>
      </c>
      <c r="I191" s="38">
        <v>627.88333333333344</v>
      </c>
      <c r="J191" s="38">
        <v>632.16666666666663</v>
      </c>
      <c r="K191" s="31">
        <v>623.6</v>
      </c>
      <c r="L191" s="31">
        <v>616.20000000000005</v>
      </c>
      <c r="M191" s="31">
        <v>78.348910000000004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218.15</v>
      </c>
      <c r="D192" s="38">
        <v>218.85</v>
      </c>
      <c r="E192" s="38">
        <v>217.04999999999998</v>
      </c>
      <c r="F192" s="38">
        <v>215.95</v>
      </c>
      <c r="G192" s="38">
        <v>214.14999999999998</v>
      </c>
      <c r="H192" s="38">
        <v>219.95</v>
      </c>
      <c r="I192" s="38">
        <v>221.75</v>
      </c>
      <c r="J192" s="38">
        <v>222.85</v>
      </c>
      <c r="K192" s="31">
        <v>220.65</v>
      </c>
      <c r="L192" s="31">
        <v>217.75</v>
      </c>
      <c r="M192" s="31">
        <v>69.101070000000007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116.95</v>
      </c>
      <c r="D193" s="38">
        <v>116.84999999999998</v>
      </c>
      <c r="E193" s="38">
        <v>116.44999999999996</v>
      </c>
      <c r="F193" s="38">
        <v>115.94999999999997</v>
      </c>
      <c r="G193" s="38">
        <v>115.54999999999995</v>
      </c>
      <c r="H193" s="38">
        <v>117.34999999999997</v>
      </c>
      <c r="I193" s="38">
        <v>117.74999999999997</v>
      </c>
      <c r="J193" s="38">
        <v>118.24999999999997</v>
      </c>
      <c r="K193" s="31">
        <v>117.25</v>
      </c>
      <c r="L193" s="31">
        <v>116.35</v>
      </c>
      <c r="M193" s="31">
        <v>223.03831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3463.3</v>
      </c>
      <c r="D194" s="38">
        <v>3459.4166666666665</v>
      </c>
      <c r="E194" s="38">
        <v>3439.9333333333329</v>
      </c>
      <c r="F194" s="38">
        <v>3416.5666666666666</v>
      </c>
      <c r="G194" s="38">
        <v>3397.083333333333</v>
      </c>
      <c r="H194" s="38">
        <v>3482.7833333333328</v>
      </c>
      <c r="I194" s="38">
        <v>3502.2666666666664</v>
      </c>
      <c r="J194" s="38">
        <v>3525.6333333333328</v>
      </c>
      <c r="K194" s="31">
        <v>3478.9</v>
      </c>
      <c r="L194" s="31">
        <v>3436.05</v>
      </c>
      <c r="M194" s="31">
        <v>17.154039999999998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1252.95</v>
      </c>
      <c r="D195" s="38">
        <v>1248.0166666666667</v>
      </c>
      <c r="E195" s="38">
        <v>1240.5333333333333</v>
      </c>
      <c r="F195" s="38">
        <v>1228.1166666666666</v>
      </c>
      <c r="G195" s="38">
        <v>1220.6333333333332</v>
      </c>
      <c r="H195" s="38">
        <v>1260.4333333333334</v>
      </c>
      <c r="I195" s="38">
        <v>1267.9166666666665</v>
      </c>
      <c r="J195" s="38">
        <v>1280.3333333333335</v>
      </c>
      <c r="K195" s="31">
        <v>1255.5</v>
      </c>
      <c r="L195" s="31">
        <v>1235.5999999999999</v>
      </c>
      <c r="M195" s="31">
        <v>20.003450000000001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3164.85</v>
      </c>
      <c r="D196" s="38">
        <v>3187.6166666666668</v>
      </c>
      <c r="E196" s="38">
        <v>3127.2333333333336</v>
      </c>
      <c r="F196" s="38">
        <v>3089.6166666666668</v>
      </c>
      <c r="G196" s="38">
        <v>3029.2333333333336</v>
      </c>
      <c r="H196" s="38">
        <v>3225.2333333333336</v>
      </c>
      <c r="I196" s="38">
        <v>3285.6166666666668</v>
      </c>
      <c r="J196" s="38">
        <v>3323.2333333333336</v>
      </c>
      <c r="K196" s="31">
        <v>3248</v>
      </c>
      <c r="L196" s="31">
        <v>3150</v>
      </c>
      <c r="M196" s="31">
        <v>1.3151600000000001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2989.3</v>
      </c>
      <c r="D197" s="38">
        <v>2990.6333333333332</v>
      </c>
      <c r="E197" s="38">
        <v>2964.6666666666665</v>
      </c>
      <c r="F197" s="38">
        <v>2940.0333333333333</v>
      </c>
      <c r="G197" s="38">
        <v>2914.0666666666666</v>
      </c>
      <c r="H197" s="38">
        <v>3015.2666666666664</v>
      </c>
      <c r="I197" s="38">
        <v>3041.2333333333336</v>
      </c>
      <c r="J197" s="38">
        <v>3065.8666666666663</v>
      </c>
      <c r="K197" s="31">
        <v>3016.6</v>
      </c>
      <c r="L197" s="31">
        <v>2966</v>
      </c>
      <c r="M197" s="31">
        <v>10.21556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1930.35</v>
      </c>
      <c r="D198" s="38">
        <v>1932.7</v>
      </c>
      <c r="E198" s="38">
        <v>1923.45</v>
      </c>
      <c r="F198" s="38">
        <v>1916.55</v>
      </c>
      <c r="G198" s="38">
        <v>1907.3</v>
      </c>
      <c r="H198" s="38">
        <v>1939.6000000000001</v>
      </c>
      <c r="I198" s="38">
        <v>1948.8500000000001</v>
      </c>
      <c r="J198" s="38">
        <v>1955.7500000000002</v>
      </c>
      <c r="K198" s="31">
        <v>1941.95</v>
      </c>
      <c r="L198" s="31">
        <v>1925.8</v>
      </c>
      <c r="M198" s="31">
        <v>2.17774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614.54999999999995</v>
      </c>
      <c r="D199" s="38">
        <v>618.71666666666658</v>
      </c>
      <c r="E199" s="38">
        <v>606.63333333333321</v>
      </c>
      <c r="F199" s="38">
        <v>598.71666666666658</v>
      </c>
      <c r="G199" s="38">
        <v>586.63333333333321</v>
      </c>
      <c r="H199" s="38">
        <v>626.63333333333321</v>
      </c>
      <c r="I199" s="38">
        <v>638.71666666666647</v>
      </c>
      <c r="J199" s="38">
        <v>646.63333333333321</v>
      </c>
      <c r="K199" s="31">
        <v>630.79999999999995</v>
      </c>
      <c r="L199" s="31">
        <v>610.79999999999995</v>
      </c>
      <c r="M199" s="31">
        <v>3.02739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1714.75</v>
      </c>
      <c r="D200" s="38">
        <v>1713.9833333333333</v>
      </c>
      <c r="E200" s="38">
        <v>1702.9666666666667</v>
      </c>
      <c r="F200" s="38">
        <v>1691.1833333333334</v>
      </c>
      <c r="G200" s="38">
        <v>1680.1666666666667</v>
      </c>
      <c r="H200" s="38">
        <v>1725.7666666666667</v>
      </c>
      <c r="I200" s="38">
        <v>1736.7833333333335</v>
      </c>
      <c r="J200" s="38">
        <v>1748.5666666666666</v>
      </c>
      <c r="K200" s="31">
        <v>1725</v>
      </c>
      <c r="L200" s="31">
        <v>1702.2</v>
      </c>
      <c r="M200" s="31">
        <v>2.35107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32.799999999999997</v>
      </c>
      <c r="D201" s="38">
        <v>32.883333333333333</v>
      </c>
      <c r="E201" s="38">
        <v>32.666666666666664</v>
      </c>
      <c r="F201" s="38">
        <v>32.533333333333331</v>
      </c>
      <c r="G201" s="38">
        <v>32.316666666666663</v>
      </c>
      <c r="H201" s="38">
        <v>33.016666666666666</v>
      </c>
      <c r="I201" s="38">
        <v>33.233333333333334</v>
      </c>
      <c r="J201" s="38">
        <v>33.366666666666667</v>
      </c>
      <c r="K201" s="31">
        <v>33.1</v>
      </c>
      <c r="L201" s="31">
        <v>32.75</v>
      </c>
      <c r="M201" s="31">
        <v>36.174610000000001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82.15</v>
      </c>
      <c r="D202" s="38">
        <v>82.833333333333329</v>
      </c>
      <c r="E202" s="38">
        <v>78.416666666666657</v>
      </c>
      <c r="F202" s="38">
        <v>74.683333333333323</v>
      </c>
      <c r="G202" s="38">
        <v>70.266666666666652</v>
      </c>
      <c r="H202" s="38">
        <v>86.566666666666663</v>
      </c>
      <c r="I202" s="38">
        <v>90.98333333333332</v>
      </c>
      <c r="J202" s="38">
        <v>94.716666666666669</v>
      </c>
      <c r="K202" s="31">
        <v>87.25</v>
      </c>
      <c r="L202" s="31">
        <v>79.099999999999994</v>
      </c>
      <c r="M202" s="31">
        <v>501.61493000000002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1345.15</v>
      </c>
      <c r="D203" s="38">
        <v>1341.3833333333334</v>
      </c>
      <c r="E203" s="38">
        <v>1334.7666666666669</v>
      </c>
      <c r="F203" s="38">
        <v>1324.3833333333334</v>
      </c>
      <c r="G203" s="38">
        <v>1317.7666666666669</v>
      </c>
      <c r="H203" s="38">
        <v>1351.7666666666669</v>
      </c>
      <c r="I203" s="38">
        <v>1358.3833333333332</v>
      </c>
      <c r="J203" s="38">
        <v>1368.7666666666669</v>
      </c>
      <c r="K203" s="31">
        <v>1348</v>
      </c>
      <c r="L203" s="31">
        <v>1331</v>
      </c>
      <c r="M203" s="31">
        <v>8.98508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1503.85</v>
      </c>
      <c r="D204" s="38">
        <v>1505.5999999999997</v>
      </c>
      <c r="E204" s="38">
        <v>1496.5999999999995</v>
      </c>
      <c r="F204" s="38">
        <v>1489.3499999999997</v>
      </c>
      <c r="G204" s="38">
        <v>1480.3499999999995</v>
      </c>
      <c r="H204" s="38">
        <v>1512.8499999999995</v>
      </c>
      <c r="I204" s="38">
        <v>1521.85</v>
      </c>
      <c r="J204" s="38">
        <v>1529.0999999999995</v>
      </c>
      <c r="K204" s="31">
        <v>1514.6</v>
      </c>
      <c r="L204" s="31">
        <v>1498.35</v>
      </c>
      <c r="M204" s="31">
        <v>1.0240899999999999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8224.15</v>
      </c>
      <c r="D205" s="38">
        <v>8246.3666666666668</v>
      </c>
      <c r="E205" s="38">
        <v>8142.7833333333328</v>
      </c>
      <c r="F205" s="38">
        <v>8061.4166666666661</v>
      </c>
      <c r="G205" s="38">
        <v>7957.8333333333321</v>
      </c>
      <c r="H205" s="38">
        <v>8327.7333333333336</v>
      </c>
      <c r="I205" s="38">
        <v>8431.3166666666657</v>
      </c>
      <c r="J205" s="38">
        <v>8512.6833333333343</v>
      </c>
      <c r="K205" s="31">
        <v>8349.9500000000007</v>
      </c>
      <c r="L205" s="31">
        <v>8165</v>
      </c>
      <c r="M205" s="31">
        <v>3.0719699999999999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86.9</v>
      </c>
      <c r="D206" s="38">
        <v>86.666666666666671</v>
      </c>
      <c r="E206" s="38">
        <v>85.433333333333337</v>
      </c>
      <c r="F206" s="38">
        <v>83.966666666666669</v>
      </c>
      <c r="G206" s="38">
        <v>82.733333333333334</v>
      </c>
      <c r="H206" s="38">
        <v>88.13333333333334</v>
      </c>
      <c r="I206" s="38">
        <v>89.36666666666666</v>
      </c>
      <c r="J206" s="38">
        <v>90.833333333333343</v>
      </c>
      <c r="K206" s="31">
        <v>87.9</v>
      </c>
      <c r="L206" s="31">
        <v>85.2</v>
      </c>
      <c r="M206" s="31">
        <v>268.73883000000001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639.4</v>
      </c>
      <c r="D207" s="38">
        <v>640.0333333333333</v>
      </c>
      <c r="E207" s="38">
        <v>636.36666666666656</v>
      </c>
      <c r="F207" s="38">
        <v>633.33333333333326</v>
      </c>
      <c r="G207" s="38">
        <v>629.66666666666652</v>
      </c>
      <c r="H207" s="38">
        <v>643.06666666666661</v>
      </c>
      <c r="I207" s="38">
        <v>646.73333333333335</v>
      </c>
      <c r="J207" s="38">
        <v>649.76666666666665</v>
      </c>
      <c r="K207" s="31">
        <v>643.70000000000005</v>
      </c>
      <c r="L207" s="31">
        <v>637</v>
      </c>
      <c r="M207" s="31">
        <v>23.65174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812.6</v>
      </c>
      <c r="D208" s="38">
        <v>815.06666666666661</v>
      </c>
      <c r="E208" s="38">
        <v>806.13333333333321</v>
      </c>
      <c r="F208" s="38">
        <v>799.66666666666663</v>
      </c>
      <c r="G208" s="38">
        <v>790.73333333333323</v>
      </c>
      <c r="H208" s="38">
        <v>821.53333333333319</v>
      </c>
      <c r="I208" s="38">
        <v>830.46666666666658</v>
      </c>
      <c r="J208" s="38">
        <v>836.93333333333317</v>
      </c>
      <c r="K208" s="31">
        <v>824</v>
      </c>
      <c r="L208" s="31">
        <v>808.6</v>
      </c>
      <c r="M208" s="31">
        <v>6.8229300000000004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282.2</v>
      </c>
      <c r="D209" s="38">
        <v>282.61666666666662</v>
      </c>
      <c r="E209" s="38">
        <v>281.03333333333325</v>
      </c>
      <c r="F209" s="38">
        <v>279.86666666666662</v>
      </c>
      <c r="G209" s="38">
        <v>278.28333333333325</v>
      </c>
      <c r="H209" s="38">
        <v>283.78333333333325</v>
      </c>
      <c r="I209" s="38">
        <v>285.36666666666662</v>
      </c>
      <c r="J209" s="38">
        <v>286.53333333333325</v>
      </c>
      <c r="K209" s="31">
        <v>284.2</v>
      </c>
      <c r="L209" s="31">
        <v>281.45</v>
      </c>
      <c r="M209" s="31">
        <v>34.356229999999996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777.4</v>
      </c>
      <c r="D210" s="38">
        <v>781.19999999999993</v>
      </c>
      <c r="E210" s="38">
        <v>771.49999999999989</v>
      </c>
      <c r="F210" s="38">
        <v>765.59999999999991</v>
      </c>
      <c r="G210" s="38">
        <v>755.89999999999986</v>
      </c>
      <c r="H210" s="38">
        <v>787.09999999999991</v>
      </c>
      <c r="I210" s="38">
        <v>796.8</v>
      </c>
      <c r="J210" s="38">
        <v>802.69999999999993</v>
      </c>
      <c r="K210" s="31">
        <v>790.9</v>
      </c>
      <c r="L210" s="31">
        <v>775.3</v>
      </c>
      <c r="M210" s="31">
        <v>21.510729999999999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1450.3</v>
      </c>
      <c r="D211" s="38">
        <v>1446.8</v>
      </c>
      <c r="E211" s="38">
        <v>1438.6</v>
      </c>
      <c r="F211" s="38">
        <v>1426.8999999999999</v>
      </c>
      <c r="G211" s="38">
        <v>1418.6999999999998</v>
      </c>
      <c r="H211" s="38">
        <v>1458.5</v>
      </c>
      <c r="I211" s="38">
        <v>1466.7000000000003</v>
      </c>
      <c r="J211" s="38">
        <v>1478.4</v>
      </c>
      <c r="K211" s="31">
        <v>1455</v>
      </c>
      <c r="L211" s="31">
        <v>1435.1</v>
      </c>
      <c r="M211" s="31">
        <v>0.39246999999999999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417.65</v>
      </c>
      <c r="D212" s="38">
        <v>417.43333333333334</v>
      </c>
      <c r="E212" s="38">
        <v>414.86666666666667</v>
      </c>
      <c r="F212" s="38">
        <v>412.08333333333331</v>
      </c>
      <c r="G212" s="38">
        <v>409.51666666666665</v>
      </c>
      <c r="H212" s="38">
        <v>420.2166666666667</v>
      </c>
      <c r="I212" s="38">
        <v>422.78333333333342</v>
      </c>
      <c r="J212" s="38">
        <v>425.56666666666672</v>
      </c>
      <c r="K212" s="31">
        <v>420</v>
      </c>
      <c r="L212" s="31">
        <v>414.65</v>
      </c>
      <c r="M212" s="31">
        <v>41.278550000000003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17.7</v>
      </c>
      <c r="D213" s="38">
        <v>17.716666666666665</v>
      </c>
      <c r="E213" s="38">
        <v>17.333333333333329</v>
      </c>
      <c r="F213" s="38">
        <v>16.966666666666665</v>
      </c>
      <c r="G213" s="38">
        <v>16.583333333333329</v>
      </c>
      <c r="H213" s="38">
        <v>18.083333333333329</v>
      </c>
      <c r="I213" s="38">
        <v>18.466666666666661</v>
      </c>
      <c r="J213" s="38">
        <v>18.833333333333329</v>
      </c>
      <c r="K213" s="31">
        <v>18.100000000000001</v>
      </c>
      <c r="L213" s="31">
        <v>17.350000000000001</v>
      </c>
      <c r="M213" s="31">
        <v>2143.5330300000001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223.5</v>
      </c>
      <c r="D214" s="38">
        <v>223.56666666666669</v>
      </c>
      <c r="E214" s="38">
        <v>221.23333333333338</v>
      </c>
      <c r="F214" s="38">
        <v>218.9666666666667</v>
      </c>
      <c r="G214" s="38">
        <v>216.63333333333338</v>
      </c>
      <c r="H214" s="38">
        <v>225.83333333333337</v>
      </c>
      <c r="I214" s="38">
        <v>228.16666666666669</v>
      </c>
      <c r="J214" s="38">
        <v>230.43333333333337</v>
      </c>
      <c r="K214" s="31">
        <v>225.9</v>
      </c>
      <c r="L214" s="31">
        <v>221.3</v>
      </c>
      <c r="M214" s="31">
        <v>85.225830000000002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77.599999999999994</v>
      </c>
      <c r="D215" s="38">
        <v>78</v>
      </c>
      <c r="E215" s="38">
        <v>76.900000000000006</v>
      </c>
      <c r="F215" s="38">
        <v>76.2</v>
      </c>
      <c r="G215" s="38">
        <v>75.100000000000009</v>
      </c>
      <c r="H215" s="38">
        <v>78.7</v>
      </c>
      <c r="I215" s="38">
        <v>79.8</v>
      </c>
      <c r="J215" s="38">
        <v>80.5</v>
      </c>
      <c r="K215" s="31">
        <v>79.099999999999994</v>
      </c>
      <c r="L215" s="31">
        <v>77.3</v>
      </c>
      <c r="M215" s="31">
        <v>404.95235000000002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617.54999999999995</v>
      </c>
      <c r="D216" s="38">
        <v>614.01666666666654</v>
      </c>
      <c r="E216" s="38">
        <v>609.1333333333331</v>
      </c>
      <c r="F216" s="38">
        <v>600.71666666666658</v>
      </c>
      <c r="G216" s="38">
        <v>595.83333333333314</v>
      </c>
      <c r="H216" s="38">
        <v>622.43333333333305</v>
      </c>
      <c r="I216" s="38">
        <v>627.31666666666649</v>
      </c>
      <c r="J216" s="38">
        <v>635.73333333333301</v>
      </c>
      <c r="K216" s="31">
        <v>618.9</v>
      </c>
      <c r="L216" s="31">
        <v>605.6</v>
      </c>
      <c r="M216" s="31">
        <v>12.604799999999999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G18" sqref="G18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8"/>
      <c r="B1" s="399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45128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1" t="s">
        <v>16</v>
      </c>
      <c r="B9" s="393" t="s">
        <v>18</v>
      </c>
      <c r="C9" s="397" t="s">
        <v>20</v>
      </c>
      <c r="D9" s="397" t="s">
        <v>21</v>
      </c>
      <c r="E9" s="388" t="s">
        <v>22</v>
      </c>
      <c r="F9" s="389"/>
      <c r="G9" s="390"/>
      <c r="H9" s="388" t="s">
        <v>23</v>
      </c>
      <c r="I9" s="389"/>
      <c r="J9" s="390"/>
      <c r="K9" s="26"/>
      <c r="L9" s="27"/>
      <c r="M9" s="53"/>
      <c r="N9" s="1"/>
      <c r="O9" s="1"/>
    </row>
    <row r="10" spans="1:15" ht="42.75" customHeight="1">
      <c r="A10" s="395"/>
      <c r="B10" s="396"/>
      <c r="C10" s="396"/>
      <c r="D10" s="39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519.45000000000005</v>
      </c>
      <c r="D11" s="38">
        <v>521.18333333333328</v>
      </c>
      <c r="E11" s="38">
        <v>509.56666666666661</v>
      </c>
      <c r="F11" s="38">
        <v>499.68333333333334</v>
      </c>
      <c r="G11" s="38">
        <v>488.06666666666666</v>
      </c>
      <c r="H11" s="38">
        <v>531.06666666666661</v>
      </c>
      <c r="I11" s="38">
        <v>542.68333333333317</v>
      </c>
      <c r="J11" s="38">
        <v>552.56666666666649</v>
      </c>
      <c r="K11" s="31">
        <v>532.79999999999995</v>
      </c>
      <c r="L11" s="31">
        <v>511.3</v>
      </c>
      <c r="M11" s="31">
        <v>1.74814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28159.3</v>
      </c>
      <c r="D12" s="38">
        <v>28291.516666666666</v>
      </c>
      <c r="E12" s="38">
        <v>27728.083333333332</v>
      </c>
      <c r="F12" s="38">
        <v>27296.866666666665</v>
      </c>
      <c r="G12" s="38">
        <v>26733.433333333331</v>
      </c>
      <c r="H12" s="38">
        <v>28722.733333333334</v>
      </c>
      <c r="I12" s="38">
        <v>29286.166666666668</v>
      </c>
      <c r="J12" s="38">
        <v>29717.383333333335</v>
      </c>
      <c r="K12" s="31">
        <v>28854.95</v>
      </c>
      <c r="L12" s="31">
        <v>27860.3</v>
      </c>
      <c r="M12" s="31">
        <v>2.2069999999999999E-2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511.2</v>
      </c>
      <c r="D13" s="38">
        <v>513.4666666666667</v>
      </c>
      <c r="E13" s="38">
        <v>506.73333333333335</v>
      </c>
      <c r="F13" s="38">
        <v>502.26666666666665</v>
      </c>
      <c r="G13" s="38">
        <v>495.5333333333333</v>
      </c>
      <c r="H13" s="38">
        <v>517.93333333333339</v>
      </c>
      <c r="I13" s="38">
        <v>524.66666666666674</v>
      </c>
      <c r="J13" s="38">
        <v>529.13333333333344</v>
      </c>
      <c r="K13" s="31">
        <v>520.20000000000005</v>
      </c>
      <c r="L13" s="31">
        <v>509</v>
      </c>
      <c r="M13" s="31">
        <v>2.1301800000000002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466.15</v>
      </c>
      <c r="D14" s="38">
        <v>467.64999999999992</v>
      </c>
      <c r="E14" s="38">
        <v>463.39999999999986</v>
      </c>
      <c r="F14" s="38">
        <v>460.64999999999992</v>
      </c>
      <c r="G14" s="38">
        <v>456.39999999999986</v>
      </c>
      <c r="H14" s="38">
        <v>470.39999999999986</v>
      </c>
      <c r="I14" s="38">
        <v>474.65</v>
      </c>
      <c r="J14" s="38">
        <v>477.39999999999986</v>
      </c>
      <c r="K14" s="31">
        <v>471.9</v>
      </c>
      <c r="L14" s="31">
        <v>464.9</v>
      </c>
      <c r="M14" s="31">
        <v>10.338469999999999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1567.75</v>
      </c>
      <c r="D15" s="38">
        <v>1553.3500000000001</v>
      </c>
      <c r="E15" s="38">
        <v>1536.6000000000004</v>
      </c>
      <c r="F15" s="38">
        <v>1505.4500000000003</v>
      </c>
      <c r="G15" s="38">
        <v>1488.7000000000005</v>
      </c>
      <c r="H15" s="38">
        <v>1584.5000000000002</v>
      </c>
      <c r="I15" s="38">
        <v>1601.2499999999998</v>
      </c>
      <c r="J15" s="38">
        <v>1632.4</v>
      </c>
      <c r="K15" s="31">
        <v>1570.1</v>
      </c>
      <c r="L15" s="31">
        <v>1522.2</v>
      </c>
      <c r="M15" s="31">
        <v>2.9987599999999999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4204</v>
      </c>
      <c r="D16" s="38">
        <v>4283.4000000000005</v>
      </c>
      <c r="E16" s="38">
        <v>4061.7000000000007</v>
      </c>
      <c r="F16" s="38">
        <v>3919.4000000000005</v>
      </c>
      <c r="G16" s="38">
        <v>3697.7000000000007</v>
      </c>
      <c r="H16" s="38">
        <v>4425.7000000000007</v>
      </c>
      <c r="I16" s="38">
        <v>4647.3999999999996</v>
      </c>
      <c r="J16" s="38">
        <v>4789.7000000000007</v>
      </c>
      <c r="K16" s="31">
        <v>4505.1000000000004</v>
      </c>
      <c r="L16" s="31">
        <v>4141.1000000000004</v>
      </c>
      <c r="M16" s="31">
        <v>15.661149999999999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23665.1</v>
      </c>
      <c r="D17" s="38">
        <v>23613.433333333334</v>
      </c>
      <c r="E17" s="38">
        <v>23501.866666666669</v>
      </c>
      <c r="F17" s="38">
        <v>23338.633333333335</v>
      </c>
      <c r="G17" s="38">
        <v>23227.066666666669</v>
      </c>
      <c r="H17" s="38">
        <v>23776.666666666668</v>
      </c>
      <c r="I17" s="38">
        <v>23888.233333333334</v>
      </c>
      <c r="J17" s="38">
        <v>24051.466666666667</v>
      </c>
      <c r="K17" s="31">
        <v>23725</v>
      </c>
      <c r="L17" s="31">
        <v>23450.2</v>
      </c>
      <c r="M17" s="31">
        <v>7.3120000000000004E-2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1800.45</v>
      </c>
      <c r="D18" s="38">
        <v>1799.4833333333333</v>
      </c>
      <c r="E18" s="38">
        <v>1788.9666666666667</v>
      </c>
      <c r="F18" s="38">
        <v>1777.4833333333333</v>
      </c>
      <c r="G18" s="38">
        <v>1766.9666666666667</v>
      </c>
      <c r="H18" s="38">
        <v>1810.9666666666667</v>
      </c>
      <c r="I18" s="38">
        <v>1821.4833333333336</v>
      </c>
      <c r="J18" s="38">
        <v>1832.9666666666667</v>
      </c>
      <c r="K18" s="31">
        <v>1810</v>
      </c>
      <c r="L18" s="31">
        <v>1788</v>
      </c>
      <c r="M18" s="31">
        <v>4.0998000000000001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2419.75</v>
      </c>
      <c r="D19" s="38">
        <v>2417.8833333333332</v>
      </c>
      <c r="E19" s="38">
        <v>2401.8666666666663</v>
      </c>
      <c r="F19" s="38">
        <v>2383.9833333333331</v>
      </c>
      <c r="G19" s="38">
        <v>2367.9666666666662</v>
      </c>
      <c r="H19" s="38">
        <v>2435.7666666666664</v>
      </c>
      <c r="I19" s="38">
        <v>2451.7833333333328</v>
      </c>
      <c r="J19" s="38">
        <v>2469.6666666666665</v>
      </c>
      <c r="K19" s="31">
        <v>2433.9</v>
      </c>
      <c r="L19" s="31">
        <v>2400</v>
      </c>
      <c r="M19" s="31">
        <v>15.642749999999999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985</v>
      </c>
      <c r="D20" s="38">
        <v>984.61666666666667</v>
      </c>
      <c r="E20" s="38">
        <v>977.5333333333333</v>
      </c>
      <c r="F20" s="38">
        <v>970.06666666666661</v>
      </c>
      <c r="G20" s="38">
        <v>962.98333333333323</v>
      </c>
      <c r="H20" s="38">
        <v>992.08333333333337</v>
      </c>
      <c r="I20" s="38">
        <v>999.16666666666663</v>
      </c>
      <c r="J20" s="38">
        <v>1006.6333333333334</v>
      </c>
      <c r="K20" s="31">
        <v>991.7</v>
      </c>
      <c r="L20" s="31">
        <v>977.15</v>
      </c>
      <c r="M20" s="31">
        <v>8.2131299999999996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732.45</v>
      </c>
      <c r="D21" s="38">
        <v>732.16666666666663</v>
      </c>
      <c r="E21" s="38">
        <v>728.38333333333321</v>
      </c>
      <c r="F21" s="38">
        <v>724.31666666666661</v>
      </c>
      <c r="G21" s="38">
        <v>720.53333333333319</v>
      </c>
      <c r="H21" s="38">
        <v>736.23333333333323</v>
      </c>
      <c r="I21" s="38">
        <v>740.01666666666677</v>
      </c>
      <c r="J21" s="38">
        <v>744.08333333333326</v>
      </c>
      <c r="K21" s="31">
        <v>735.95</v>
      </c>
      <c r="L21" s="31">
        <v>728.1</v>
      </c>
      <c r="M21" s="31">
        <v>14.23489</v>
      </c>
      <c r="N21" s="1"/>
      <c r="O21" s="1"/>
    </row>
    <row r="22" spans="1:15" ht="12" customHeight="1">
      <c r="A22" s="33">
        <v>12</v>
      </c>
      <c r="B22" s="58" t="s">
        <v>874</v>
      </c>
      <c r="C22" s="31">
        <v>244.15</v>
      </c>
      <c r="D22" s="38">
        <v>244.86666666666667</v>
      </c>
      <c r="E22" s="38">
        <v>242.78333333333336</v>
      </c>
      <c r="F22" s="38">
        <v>241.41666666666669</v>
      </c>
      <c r="G22" s="38">
        <v>239.33333333333337</v>
      </c>
      <c r="H22" s="38">
        <v>246.23333333333335</v>
      </c>
      <c r="I22" s="38">
        <v>248.31666666666666</v>
      </c>
      <c r="J22" s="38">
        <v>249.68333333333334</v>
      </c>
      <c r="K22" s="31">
        <v>246.95</v>
      </c>
      <c r="L22" s="31">
        <v>243.5</v>
      </c>
      <c r="M22" s="31">
        <v>13.64692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640.04999999999995</v>
      </c>
      <c r="D23" s="38">
        <v>641.11666666666667</v>
      </c>
      <c r="E23" s="38">
        <v>637.43333333333339</v>
      </c>
      <c r="F23" s="38">
        <v>634.81666666666672</v>
      </c>
      <c r="G23" s="38">
        <v>631.13333333333344</v>
      </c>
      <c r="H23" s="38">
        <v>643.73333333333335</v>
      </c>
      <c r="I23" s="38">
        <v>647.41666666666652</v>
      </c>
      <c r="J23" s="38">
        <v>650.0333333333333</v>
      </c>
      <c r="K23" s="31">
        <v>644.79999999999995</v>
      </c>
      <c r="L23" s="31">
        <v>638.5</v>
      </c>
      <c r="M23" s="31">
        <v>3.50264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780.3</v>
      </c>
      <c r="D24" s="38">
        <v>782.7166666666667</v>
      </c>
      <c r="E24" s="38">
        <v>776.58333333333337</v>
      </c>
      <c r="F24" s="38">
        <v>772.86666666666667</v>
      </c>
      <c r="G24" s="38">
        <v>766.73333333333335</v>
      </c>
      <c r="H24" s="38">
        <v>786.43333333333339</v>
      </c>
      <c r="I24" s="38">
        <v>792.56666666666661</v>
      </c>
      <c r="J24" s="38">
        <v>796.28333333333342</v>
      </c>
      <c r="K24" s="31">
        <v>788.85</v>
      </c>
      <c r="L24" s="31">
        <v>779</v>
      </c>
      <c r="M24" s="31">
        <v>8.7350700000000003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401.4</v>
      </c>
      <c r="D25" s="38">
        <v>401.7</v>
      </c>
      <c r="E25" s="38">
        <v>400</v>
      </c>
      <c r="F25" s="38">
        <v>398.6</v>
      </c>
      <c r="G25" s="38">
        <v>396.90000000000003</v>
      </c>
      <c r="H25" s="38">
        <v>403.09999999999997</v>
      </c>
      <c r="I25" s="38">
        <v>404.7999999999999</v>
      </c>
      <c r="J25" s="38">
        <v>406.19999999999993</v>
      </c>
      <c r="K25" s="31">
        <v>403.4</v>
      </c>
      <c r="L25" s="31">
        <v>400.3</v>
      </c>
      <c r="M25" s="31">
        <v>6.9874400000000003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186.05</v>
      </c>
      <c r="D26" s="38">
        <v>185.81666666666669</v>
      </c>
      <c r="E26" s="38">
        <v>184.73333333333338</v>
      </c>
      <c r="F26" s="38">
        <v>183.41666666666669</v>
      </c>
      <c r="G26" s="38">
        <v>182.33333333333337</v>
      </c>
      <c r="H26" s="38">
        <v>187.13333333333338</v>
      </c>
      <c r="I26" s="38">
        <v>188.2166666666667</v>
      </c>
      <c r="J26" s="38">
        <v>189.53333333333339</v>
      </c>
      <c r="K26" s="31">
        <v>186.9</v>
      </c>
      <c r="L26" s="31">
        <v>184.5</v>
      </c>
      <c r="M26" s="31">
        <v>21.78764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214</v>
      </c>
      <c r="D27" s="38">
        <v>214.20000000000002</v>
      </c>
      <c r="E27" s="38">
        <v>212.60000000000002</v>
      </c>
      <c r="F27" s="38">
        <v>211.20000000000002</v>
      </c>
      <c r="G27" s="38">
        <v>209.60000000000002</v>
      </c>
      <c r="H27" s="38">
        <v>215.60000000000002</v>
      </c>
      <c r="I27" s="38">
        <v>217.2</v>
      </c>
      <c r="J27" s="38">
        <v>218.60000000000002</v>
      </c>
      <c r="K27" s="31">
        <v>215.8</v>
      </c>
      <c r="L27" s="31">
        <v>212.8</v>
      </c>
      <c r="M27" s="31">
        <v>19.83231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364.6</v>
      </c>
      <c r="D28" s="38">
        <v>363.4666666666667</v>
      </c>
      <c r="E28" s="38">
        <v>358.53333333333342</v>
      </c>
      <c r="F28" s="38">
        <v>352.4666666666667</v>
      </c>
      <c r="G28" s="38">
        <v>347.53333333333342</v>
      </c>
      <c r="H28" s="38">
        <v>369.53333333333342</v>
      </c>
      <c r="I28" s="38">
        <v>374.4666666666667</v>
      </c>
      <c r="J28" s="38">
        <v>380.53333333333342</v>
      </c>
      <c r="K28" s="31">
        <v>368.4</v>
      </c>
      <c r="L28" s="31">
        <v>357.4</v>
      </c>
      <c r="M28" s="31">
        <v>3.7573099999999999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1058.2</v>
      </c>
      <c r="D29" s="38">
        <v>1061.6666666666667</v>
      </c>
      <c r="E29" s="38">
        <v>1048.5333333333335</v>
      </c>
      <c r="F29" s="38">
        <v>1038.8666666666668</v>
      </c>
      <c r="G29" s="38">
        <v>1025.7333333333336</v>
      </c>
      <c r="H29" s="38">
        <v>1071.3333333333335</v>
      </c>
      <c r="I29" s="38">
        <v>1084.4666666666667</v>
      </c>
      <c r="J29" s="38">
        <v>1094.1333333333334</v>
      </c>
      <c r="K29" s="31">
        <v>1074.8</v>
      </c>
      <c r="L29" s="31">
        <v>1052</v>
      </c>
      <c r="M29" s="31">
        <v>0.59441999999999995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1064.25</v>
      </c>
      <c r="D30" s="38">
        <v>1068.0833333333333</v>
      </c>
      <c r="E30" s="38">
        <v>1057.1666666666665</v>
      </c>
      <c r="F30" s="38">
        <v>1050.0833333333333</v>
      </c>
      <c r="G30" s="38">
        <v>1039.1666666666665</v>
      </c>
      <c r="H30" s="38">
        <v>1075.1666666666665</v>
      </c>
      <c r="I30" s="38">
        <v>1086.083333333333</v>
      </c>
      <c r="J30" s="38">
        <v>1093.1666666666665</v>
      </c>
      <c r="K30" s="31">
        <v>1079</v>
      </c>
      <c r="L30" s="31">
        <v>1061</v>
      </c>
      <c r="M30" s="31">
        <v>1.3978200000000001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3512.8</v>
      </c>
      <c r="D31" s="38">
        <v>3506.4333333333329</v>
      </c>
      <c r="E31" s="38">
        <v>3464.8666666666659</v>
      </c>
      <c r="F31" s="38">
        <v>3416.9333333333329</v>
      </c>
      <c r="G31" s="38">
        <v>3375.3666666666659</v>
      </c>
      <c r="H31" s="38">
        <v>3554.3666666666659</v>
      </c>
      <c r="I31" s="38">
        <v>3595.9333333333325</v>
      </c>
      <c r="J31" s="38">
        <v>3643.8666666666659</v>
      </c>
      <c r="K31" s="31">
        <v>3548</v>
      </c>
      <c r="L31" s="31">
        <v>3458.5</v>
      </c>
      <c r="M31" s="31">
        <v>0.91186999999999996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1414.35</v>
      </c>
      <c r="D32" s="38">
        <v>1409.1333333333332</v>
      </c>
      <c r="E32" s="38">
        <v>1396.2166666666665</v>
      </c>
      <c r="F32" s="38">
        <v>1378.0833333333333</v>
      </c>
      <c r="G32" s="38">
        <v>1365.1666666666665</v>
      </c>
      <c r="H32" s="38">
        <v>1427.2666666666664</v>
      </c>
      <c r="I32" s="38">
        <v>1440.1833333333334</v>
      </c>
      <c r="J32" s="38">
        <v>1458.3166666666664</v>
      </c>
      <c r="K32" s="31">
        <v>1422.05</v>
      </c>
      <c r="L32" s="31">
        <v>1391</v>
      </c>
      <c r="M32" s="31">
        <v>0.63026000000000004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711.5</v>
      </c>
      <c r="D33" s="38">
        <v>697.85</v>
      </c>
      <c r="E33" s="38">
        <v>675.7</v>
      </c>
      <c r="F33" s="38">
        <v>639.9</v>
      </c>
      <c r="G33" s="38">
        <v>617.75</v>
      </c>
      <c r="H33" s="38">
        <v>733.65000000000009</v>
      </c>
      <c r="I33" s="38">
        <v>755.8</v>
      </c>
      <c r="J33" s="38">
        <v>791.60000000000014</v>
      </c>
      <c r="K33" s="31">
        <v>720</v>
      </c>
      <c r="L33" s="31">
        <v>662.05</v>
      </c>
      <c r="M33" s="31">
        <v>23.936219999999999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3690.1</v>
      </c>
      <c r="D34" s="38">
        <v>3690.7999999999997</v>
      </c>
      <c r="E34" s="38">
        <v>3634.2999999999993</v>
      </c>
      <c r="F34" s="38">
        <v>3578.4999999999995</v>
      </c>
      <c r="G34" s="38">
        <v>3521.9999999999991</v>
      </c>
      <c r="H34" s="38">
        <v>3746.5999999999995</v>
      </c>
      <c r="I34" s="38">
        <v>3803.1000000000004</v>
      </c>
      <c r="J34" s="38">
        <v>3858.8999999999996</v>
      </c>
      <c r="K34" s="31">
        <v>3747.3</v>
      </c>
      <c r="L34" s="31">
        <v>3635</v>
      </c>
      <c r="M34" s="31">
        <v>4.2662899999999997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2464.15</v>
      </c>
      <c r="D35" s="38">
        <v>2475.9</v>
      </c>
      <c r="E35" s="38">
        <v>2446.25</v>
      </c>
      <c r="F35" s="38">
        <v>2428.35</v>
      </c>
      <c r="G35" s="38">
        <v>2398.6999999999998</v>
      </c>
      <c r="H35" s="38">
        <v>2493.8000000000002</v>
      </c>
      <c r="I35" s="38">
        <v>2523.4500000000007</v>
      </c>
      <c r="J35" s="38">
        <v>2541.3500000000004</v>
      </c>
      <c r="K35" s="31">
        <v>2505.5500000000002</v>
      </c>
      <c r="L35" s="31">
        <v>2458</v>
      </c>
      <c r="M35" s="31">
        <v>0.29438999999999999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612.29999999999995</v>
      </c>
      <c r="D36" s="38">
        <v>622.13333333333333</v>
      </c>
      <c r="E36" s="38">
        <v>599.56666666666661</v>
      </c>
      <c r="F36" s="38">
        <v>586.83333333333326</v>
      </c>
      <c r="G36" s="38">
        <v>564.26666666666654</v>
      </c>
      <c r="H36" s="38">
        <v>634.86666666666667</v>
      </c>
      <c r="I36" s="38">
        <v>657.43333333333351</v>
      </c>
      <c r="J36" s="38">
        <v>670.16666666666674</v>
      </c>
      <c r="K36" s="31">
        <v>644.70000000000005</v>
      </c>
      <c r="L36" s="31">
        <v>609.4</v>
      </c>
      <c r="M36" s="31">
        <v>62.34263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2197.5</v>
      </c>
      <c r="D37" s="38">
        <v>2192.7666666666669</v>
      </c>
      <c r="E37" s="38">
        <v>2175.7333333333336</v>
      </c>
      <c r="F37" s="38">
        <v>2153.9666666666667</v>
      </c>
      <c r="G37" s="38">
        <v>2136.9333333333334</v>
      </c>
      <c r="H37" s="38">
        <v>2214.5333333333338</v>
      </c>
      <c r="I37" s="38">
        <v>2231.5666666666675</v>
      </c>
      <c r="J37" s="38">
        <v>2253.3333333333339</v>
      </c>
      <c r="K37" s="31">
        <v>2209.8000000000002</v>
      </c>
      <c r="L37" s="31">
        <v>2171</v>
      </c>
      <c r="M37" s="31">
        <v>0.77795999999999998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420.9</v>
      </c>
      <c r="D38" s="38">
        <v>421</v>
      </c>
      <c r="E38" s="38">
        <v>418.45</v>
      </c>
      <c r="F38" s="38">
        <v>416</v>
      </c>
      <c r="G38" s="38">
        <v>413.45</v>
      </c>
      <c r="H38" s="38">
        <v>423.45</v>
      </c>
      <c r="I38" s="38">
        <v>425.99999999999994</v>
      </c>
      <c r="J38" s="38">
        <v>428.45</v>
      </c>
      <c r="K38" s="31">
        <v>423.55</v>
      </c>
      <c r="L38" s="31">
        <v>418.55</v>
      </c>
      <c r="M38" s="31">
        <v>28.7608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1570.5</v>
      </c>
      <c r="D39" s="38">
        <v>1554.6833333333332</v>
      </c>
      <c r="E39" s="38">
        <v>1530.9166666666663</v>
      </c>
      <c r="F39" s="38">
        <v>1491.333333333333</v>
      </c>
      <c r="G39" s="38">
        <v>1467.5666666666662</v>
      </c>
      <c r="H39" s="38">
        <v>1594.2666666666664</v>
      </c>
      <c r="I39" s="38">
        <v>1618.0333333333333</v>
      </c>
      <c r="J39" s="38">
        <v>1657.6166666666666</v>
      </c>
      <c r="K39" s="31">
        <v>1578.45</v>
      </c>
      <c r="L39" s="31">
        <v>1515.1</v>
      </c>
      <c r="M39" s="31">
        <v>10.85712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980.8</v>
      </c>
      <c r="D40" s="38">
        <v>985.48333333333323</v>
      </c>
      <c r="E40" s="38">
        <v>974.26666666666642</v>
      </c>
      <c r="F40" s="38">
        <v>967.73333333333323</v>
      </c>
      <c r="G40" s="38">
        <v>956.51666666666642</v>
      </c>
      <c r="H40" s="38">
        <v>992.01666666666642</v>
      </c>
      <c r="I40" s="38">
        <v>1003.2333333333333</v>
      </c>
      <c r="J40" s="38">
        <v>1009.7666666666664</v>
      </c>
      <c r="K40" s="31">
        <v>996.7</v>
      </c>
      <c r="L40" s="31">
        <v>978.95</v>
      </c>
      <c r="M40" s="31">
        <v>1.2494799999999999</v>
      </c>
      <c r="N40" s="1"/>
      <c r="O40" s="1"/>
    </row>
    <row r="41" spans="1:15" ht="12.75" customHeight="1">
      <c r="A41" s="33">
        <v>31</v>
      </c>
      <c r="B41" s="58" t="s">
        <v>876</v>
      </c>
      <c r="C41" s="31">
        <v>3725.15</v>
      </c>
      <c r="D41" s="38">
        <v>3732.0499999999997</v>
      </c>
      <c r="E41" s="38">
        <v>3675.0999999999995</v>
      </c>
      <c r="F41" s="38">
        <v>3625.0499999999997</v>
      </c>
      <c r="G41" s="38">
        <v>3568.0999999999995</v>
      </c>
      <c r="H41" s="38">
        <v>3782.0999999999995</v>
      </c>
      <c r="I41" s="38">
        <v>3839.0499999999993</v>
      </c>
      <c r="J41" s="38">
        <v>3889.0999999999995</v>
      </c>
      <c r="K41" s="31">
        <v>3789</v>
      </c>
      <c r="L41" s="31">
        <v>3682</v>
      </c>
      <c r="M41" s="31">
        <v>0.92767999999999995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1409.1</v>
      </c>
      <c r="D42" s="38">
        <v>1407.0666666666666</v>
      </c>
      <c r="E42" s="38">
        <v>1394.6333333333332</v>
      </c>
      <c r="F42" s="38">
        <v>1380.1666666666665</v>
      </c>
      <c r="G42" s="38">
        <v>1367.7333333333331</v>
      </c>
      <c r="H42" s="38">
        <v>1421.5333333333333</v>
      </c>
      <c r="I42" s="38">
        <v>1433.9666666666667</v>
      </c>
      <c r="J42" s="38">
        <v>1448.4333333333334</v>
      </c>
      <c r="K42" s="31">
        <v>1419.5</v>
      </c>
      <c r="L42" s="31">
        <v>1392.6</v>
      </c>
      <c r="M42" s="31">
        <v>6.94625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5195.45</v>
      </c>
      <c r="D43" s="38">
        <v>5179.3666666666668</v>
      </c>
      <c r="E43" s="38">
        <v>5148.7333333333336</v>
      </c>
      <c r="F43" s="38">
        <v>5102.0166666666664</v>
      </c>
      <c r="G43" s="38">
        <v>5071.3833333333332</v>
      </c>
      <c r="H43" s="38">
        <v>5226.0833333333339</v>
      </c>
      <c r="I43" s="38">
        <v>5256.7166666666672</v>
      </c>
      <c r="J43" s="38">
        <v>5303.4333333333343</v>
      </c>
      <c r="K43" s="31">
        <v>5210</v>
      </c>
      <c r="L43" s="31">
        <v>5132.6499999999996</v>
      </c>
      <c r="M43" s="31">
        <v>2.7678699999999998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419.55</v>
      </c>
      <c r="D44" s="38">
        <v>419.60000000000008</v>
      </c>
      <c r="E44" s="38">
        <v>417.35000000000014</v>
      </c>
      <c r="F44" s="38">
        <v>415.15000000000003</v>
      </c>
      <c r="G44" s="38">
        <v>412.90000000000009</v>
      </c>
      <c r="H44" s="38">
        <v>421.80000000000018</v>
      </c>
      <c r="I44" s="38">
        <v>424.05000000000007</v>
      </c>
      <c r="J44" s="38">
        <v>426.25000000000023</v>
      </c>
      <c r="K44" s="31">
        <v>421.85</v>
      </c>
      <c r="L44" s="31">
        <v>417.4</v>
      </c>
      <c r="M44" s="31">
        <v>8.6375499999999992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266.7</v>
      </c>
      <c r="D45" s="38">
        <v>267.93333333333334</v>
      </c>
      <c r="E45" s="38">
        <v>263.86666666666667</v>
      </c>
      <c r="F45" s="38">
        <v>261.03333333333336</v>
      </c>
      <c r="G45" s="38">
        <v>256.9666666666667</v>
      </c>
      <c r="H45" s="38">
        <v>270.76666666666665</v>
      </c>
      <c r="I45" s="38">
        <v>274.83333333333337</v>
      </c>
      <c r="J45" s="38">
        <v>277.66666666666663</v>
      </c>
      <c r="K45" s="31">
        <v>272</v>
      </c>
      <c r="L45" s="31">
        <v>265.10000000000002</v>
      </c>
      <c r="M45" s="31">
        <v>3.07694</v>
      </c>
      <c r="N45" s="1"/>
      <c r="O45" s="1"/>
    </row>
    <row r="46" spans="1:15" ht="12.75" customHeight="1">
      <c r="A46" s="33">
        <v>36</v>
      </c>
      <c r="B46" s="58" t="s">
        <v>875</v>
      </c>
      <c r="C46" s="31">
        <v>529.79999999999995</v>
      </c>
      <c r="D46" s="38">
        <v>530.58333333333337</v>
      </c>
      <c r="E46" s="38">
        <v>527.7166666666667</v>
      </c>
      <c r="F46" s="38">
        <v>525.63333333333333</v>
      </c>
      <c r="G46" s="38">
        <v>522.76666666666665</v>
      </c>
      <c r="H46" s="38">
        <v>532.66666666666674</v>
      </c>
      <c r="I46" s="38">
        <v>535.5333333333333</v>
      </c>
      <c r="J46" s="38">
        <v>537.61666666666679</v>
      </c>
      <c r="K46" s="31">
        <v>533.45000000000005</v>
      </c>
      <c r="L46" s="31">
        <v>528.5</v>
      </c>
      <c r="M46" s="31">
        <v>0.89932000000000001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558.65</v>
      </c>
      <c r="D47" s="38">
        <v>550.2166666666667</v>
      </c>
      <c r="E47" s="38">
        <v>538.43333333333339</v>
      </c>
      <c r="F47" s="38">
        <v>518.2166666666667</v>
      </c>
      <c r="G47" s="38">
        <v>506.43333333333339</v>
      </c>
      <c r="H47" s="38">
        <v>570.43333333333339</v>
      </c>
      <c r="I47" s="38">
        <v>582.2166666666667</v>
      </c>
      <c r="J47" s="38">
        <v>602.43333333333339</v>
      </c>
      <c r="K47" s="31">
        <v>562</v>
      </c>
      <c r="L47" s="31">
        <v>530</v>
      </c>
      <c r="M47" s="31">
        <v>5.1829299999999998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175.7</v>
      </c>
      <c r="D48" s="38">
        <v>174.51666666666665</v>
      </c>
      <c r="E48" s="38">
        <v>172.6333333333333</v>
      </c>
      <c r="F48" s="38">
        <v>169.56666666666663</v>
      </c>
      <c r="G48" s="38">
        <v>167.68333333333328</v>
      </c>
      <c r="H48" s="38">
        <v>177.58333333333331</v>
      </c>
      <c r="I48" s="38">
        <v>179.46666666666664</v>
      </c>
      <c r="J48" s="38">
        <v>182.53333333333333</v>
      </c>
      <c r="K48" s="31">
        <v>176.4</v>
      </c>
      <c r="L48" s="31">
        <v>171.45</v>
      </c>
      <c r="M48" s="31">
        <v>105.8104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3526</v>
      </c>
      <c r="D49" s="38">
        <v>3518.65</v>
      </c>
      <c r="E49" s="38">
        <v>3502.3</v>
      </c>
      <c r="F49" s="38">
        <v>3478.6</v>
      </c>
      <c r="G49" s="38">
        <v>3462.25</v>
      </c>
      <c r="H49" s="38">
        <v>3542.3500000000004</v>
      </c>
      <c r="I49" s="38">
        <v>3558.7</v>
      </c>
      <c r="J49" s="38">
        <v>3582.4000000000005</v>
      </c>
      <c r="K49" s="31">
        <v>3535</v>
      </c>
      <c r="L49" s="31">
        <v>3494.95</v>
      </c>
      <c r="M49" s="31">
        <v>5.8984800000000002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311.60000000000002</v>
      </c>
      <c r="D50" s="38">
        <v>310.81666666666666</v>
      </c>
      <c r="E50" s="38">
        <v>306.0333333333333</v>
      </c>
      <c r="F50" s="38">
        <v>300.46666666666664</v>
      </c>
      <c r="G50" s="38">
        <v>295.68333333333328</v>
      </c>
      <c r="H50" s="38">
        <v>316.38333333333333</v>
      </c>
      <c r="I50" s="38">
        <v>321.16666666666674</v>
      </c>
      <c r="J50" s="38">
        <v>326.73333333333335</v>
      </c>
      <c r="K50" s="31">
        <v>315.60000000000002</v>
      </c>
      <c r="L50" s="31">
        <v>305.25</v>
      </c>
      <c r="M50" s="31">
        <v>2.6921300000000001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1888.7</v>
      </c>
      <c r="D51" s="38">
        <v>1894.4833333333333</v>
      </c>
      <c r="E51" s="38">
        <v>1872.7166666666667</v>
      </c>
      <c r="F51" s="38">
        <v>1856.7333333333333</v>
      </c>
      <c r="G51" s="38">
        <v>1834.9666666666667</v>
      </c>
      <c r="H51" s="38">
        <v>1910.4666666666667</v>
      </c>
      <c r="I51" s="38">
        <v>1932.2333333333336</v>
      </c>
      <c r="J51" s="38">
        <v>1948.2166666666667</v>
      </c>
      <c r="K51" s="31">
        <v>1916.25</v>
      </c>
      <c r="L51" s="31">
        <v>1878.5</v>
      </c>
      <c r="M51" s="31">
        <v>4.1830499999999997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6582.35</v>
      </c>
      <c r="D52" s="38">
        <v>6595.416666666667</v>
      </c>
      <c r="E52" s="38">
        <v>6556.9333333333343</v>
      </c>
      <c r="F52" s="38">
        <v>6531.5166666666673</v>
      </c>
      <c r="G52" s="38">
        <v>6493.0333333333347</v>
      </c>
      <c r="H52" s="38">
        <v>6620.8333333333339</v>
      </c>
      <c r="I52" s="38">
        <v>6659.3166666666657</v>
      </c>
      <c r="J52" s="38">
        <v>6684.7333333333336</v>
      </c>
      <c r="K52" s="31">
        <v>6633.9</v>
      </c>
      <c r="L52" s="31">
        <v>6570</v>
      </c>
      <c r="M52" s="31">
        <v>0.14532999999999999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772.35</v>
      </c>
      <c r="D53" s="38">
        <v>771.4</v>
      </c>
      <c r="E53" s="38">
        <v>765.94999999999993</v>
      </c>
      <c r="F53" s="38">
        <v>759.55</v>
      </c>
      <c r="G53" s="38">
        <v>754.09999999999991</v>
      </c>
      <c r="H53" s="38">
        <v>777.8</v>
      </c>
      <c r="I53" s="38">
        <v>783.25</v>
      </c>
      <c r="J53" s="38">
        <v>789.65</v>
      </c>
      <c r="K53" s="31">
        <v>776.85</v>
      </c>
      <c r="L53" s="31">
        <v>765</v>
      </c>
      <c r="M53" s="31">
        <v>15.041230000000001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772.6</v>
      </c>
      <c r="D54" s="38">
        <v>765.01666666666677</v>
      </c>
      <c r="E54" s="38">
        <v>755.63333333333355</v>
      </c>
      <c r="F54" s="38">
        <v>738.66666666666674</v>
      </c>
      <c r="G54" s="38">
        <v>729.28333333333353</v>
      </c>
      <c r="H54" s="38">
        <v>781.98333333333358</v>
      </c>
      <c r="I54" s="38">
        <v>791.36666666666679</v>
      </c>
      <c r="J54" s="38">
        <v>808.3333333333336</v>
      </c>
      <c r="K54" s="31">
        <v>774.4</v>
      </c>
      <c r="L54" s="31">
        <v>748.05</v>
      </c>
      <c r="M54" s="31">
        <v>23.100169999999999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407</v>
      </c>
      <c r="D55" s="38">
        <v>408.76666666666665</v>
      </c>
      <c r="E55" s="38">
        <v>404.0333333333333</v>
      </c>
      <c r="F55" s="38">
        <v>401.06666666666666</v>
      </c>
      <c r="G55" s="38">
        <v>396.33333333333331</v>
      </c>
      <c r="H55" s="38">
        <v>411.73333333333329</v>
      </c>
      <c r="I55" s="38">
        <v>416.46666666666664</v>
      </c>
      <c r="J55" s="38">
        <v>419.43333333333328</v>
      </c>
      <c r="K55" s="31">
        <v>413.5</v>
      </c>
      <c r="L55" s="31">
        <v>405.8</v>
      </c>
      <c r="M55" s="31">
        <v>2.1878799999999998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3678.8</v>
      </c>
      <c r="D56" s="38">
        <v>3686.7333333333336</v>
      </c>
      <c r="E56" s="38">
        <v>3660.1166666666672</v>
      </c>
      <c r="F56" s="38">
        <v>3641.4333333333338</v>
      </c>
      <c r="G56" s="38">
        <v>3614.8166666666675</v>
      </c>
      <c r="H56" s="38">
        <v>3705.416666666667</v>
      </c>
      <c r="I56" s="38">
        <v>3732.0333333333338</v>
      </c>
      <c r="J56" s="38">
        <v>3750.7166666666667</v>
      </c>
      <c r="K56" s="31">
        <v>3713.35</v>
      </c>
      <c r="L56" s="31">
        <v>3668.05</v>
      </c>
      <c r="M56" s="31">
        <v>5.0372199999999996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977.9</v>
      </c>
      <c r="D57" s="38">
        <v>971.80000000000007</v>
      </c>
      <c r="E57" s="38">
        <v>963.70000000000016</v>
      </c>
      <c r="F57" s="38">
        <v>949.50000000000011</v>
      </c>
      <c r="G57" s="38">
        <v>941.4000000000002</v>
      </c>
      <c r="H57" s="38">
        <v>986.00000000000011</v>
      </c>
      <c r="I57" s="38">
        <v>994.1</v>
      </c>
      <c r="J57" s="38">
        <v>1008.3000000000001</v>
      </c>
      <c r="K57" s="31">
        <v>979.9</v>
      </c>
      <c r="L57" s="31">
        <v>957.6</v>
      </c>
      <c r="M57" s="31">
        <v>153.29752999999999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4868.7</v>
      </c>
      <c r="D58" s="38">
        <v>4846.583333333333</v>
      </c>
      <c r="E58" s="38">
        <v>4804.1666666666661</v>
      </c>
      <c r="F58" s="38">
        <v>4739.6333333333332</v>
      </c>
      <c r="G58" s="38">
        <v>4697.2166666666662</v>
      </c>
      <c r="H58" s="38">
        <v>4911.1166666666659</v>
      </c>
      <c r="I58" s="38">
        <v>4953.5333333333319</v>
      </c>
      <c r="J58" s="38">
        <v>5018.0666666666657</v>
      </c>
      <c r="K58" s="31">
        <v>4889</v>
      </c>
      <c r="L58" s="31">
        <v>4782.05</v>
      </c>
      <c r="M58" s="31">
        <v>4.5056599999999998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7596.6</v>
      </c>
      <c r="D59" s="38">
        <v>7578.583333333333</v>
      </c>
      <c r="E59" s="38">
        <v>7520.0166666666664</v>
      </c>
      <c r="F59" s="38">
        <v>7443.4333333333334</v>
      </c>
      <c r="G59" s="38">
        <v>7384.8666666666668</v>
      </c>
      <c r="H59" s="38">
        <v>7655.1666666666661</v>
      </c>
      <c r="I59" s="38">
        <v>7713.7333333333336</v>
      </c>
      <c r="J59" s="38">
        <v>7790.3166666666657</v>
      </c>
      <c r="K59" s="31">
        <v>7637.15</v>
      </c>
      <c r="L59" s="31">
        <v>7502</v>
      </c>
      <c r="M59" s="31">
        <v>6.4943600000000004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1635.8</v>
      </c>
      <c r="D60" s="38">
        <v>1639.6833333333334</v>
      </c>
      <c r="E60" s="38">
        <v>1621.1166666666668</v>
      </c>
      <c r="F60" s="38">
        <v>1606.4333333333334</v>
      </c>
      <c r="G60" s="38">
        <v>1587.8666666666668</v>
      </c>
      <c r="H60" s="38">
        <v>1654.3666666666668</v>
      </c>
      <c r="I60" s="38">
        <v>1672.9333333333334</v>
      </c>
      <c r="J60" s="38">
        <v>1687.6166666666668</v>
      </c>
      <c r="K60" s="31">
        <v>1658.25</v>
      </c>
      <c r="L60" s="31">
        <v>1625</v>
      </c>
      <c r="M60" s="31">
        <v>11.59938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7469</v>
      </c>
      <c r="D61" s="38">
        <v>7452.6333333333341</v>
      </c>
      <c r="E61" s="38">
        <v>7405.2666666666682</v>
      </c>
      <c r="F61" s="38">
        <v>7341.5333333333338</v>
      </c>
      <c r="G61" s="38">
        <v>7294.1666666666679</v>
      </c>
      <c r="H61" s="38">
        <v>7516.3666666666686</v>
      </c>
      <c r="I61" s="38">
        <v>7563.7333333333354</v>
      </c>
      <c r="J61" s="38">
        <v>7627.466666666669</v>
      </c>
      <c r="K61" s="31">
        <v>7500</v>
      </c>
      <c r="L61" s="31">
        <v>7388.9</v>
      </c>
      <c r="M61" s="31">
        <v>0.15637999999999999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2214.1</v>
      </c>
      <c r="D62" s="38">
        <v>2218.5166666666669</v>
      </c>
      <c r="E62" s="38">
        <v>2193.0333333333338</v>
      </c>
      <c r="F62" s="38">
        <v>2171.9666666666667</v>
      </c>
      <c r="G62" s="38">
        <v>2146.4833333333336</v>
      </c>
      <c r="H62" s="38">
        <v>2239.5833333333339</v>
      </c>
      <c r="I62" s="38">
        <v>2265.0666666666666</v>
      </c>
      <c r="J62" s="38">
        <v>2286.1333333333341</v>
      </c>
      <c r="K62" s="31">
        <v>2244</v>
      </c>
      <c r="L62" s="31">
        <v>2197.4499999999998</v>
      </c>
      <c r="M62" s="31">
        <v>0.31074000000000002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2409.4499999999998</v>
      </c>
      <c r="D63" s="38">
        <v>2413.5166666666664</v>
      </c>
      <c r="E63" s="38">
        <v>2392.0333333333328</v>
      </c>
      <c r="F63" s="38">
        <v>2374.6166666666663</v>
      </c>
      <c r="G63" s="38">
        <v>2353.1333333333328</v>
      </c>
      <c r="H63" s="38">
        <v>2430.9333333333329</v>
      </c>
      <c r="I63" s="38">
        <v>2452.4166666666665</v>
      </c>
      <c r="J63" s="38">
        <v>2469.833333333333</v>
      </c>
      <c r="K63" s="31">
        <v>2435</v>
      </c>
      <c r="L63" s="31">
        <v>2396.1</v>
      </c>
      <c r="M63" s="31">
        <v>1.7773399999999999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389.95</v>
      </c>
      <c r="D64" s="38">
        <v>389.08333333333331</v>
      </c>
      <c r="E64" s="38">
        <v>382.86666666666662</v>
      </c>
      <c r="F64" s="38">
        <v>375.7833333333333</v>
      </c>
      <c r="G64" s="38">
        <v>369.56666666666661</v>
      </c>
      <c r="H64" s="38">
        <v>396.16666666666663</v>
      </c>
      <c r="I64" s="38">
        <v>402.38333333333333</v>
      </c>
      <c r="J64" s="38">
        <v>409.46666666666664</v>
      </c>
      <c r="K64" s="31">
        <v>395.3</v>
      </c>
      <c r="L64" s="31">
        <v>382</v>
      </c>
      <c r="M64" s="31">
        <v>41.884509999999999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211.65</v>
      </c>
      <c r="D65" s="38">
        <v>212.73333333333335</v>
      </c>
      <c r="E65" s="38">
        <v>210.16666666666669</v>
      </c>
      <c r="F65" s="38">
        <v>208.68333333333334</v>
      </c>
      <c r="G65" s="38">
        <v>206.11666666666667</v>
      </c>
      <c r="H65" s="38">
        <v>214.2166666666667</v>
      </c>
      <c r="I65" s="38">
        <v>216.78333333333336</v>
      </c>
      <c r="J65" s="38">
        <v>218.26666666666671</v>
      </c>
      <c r="K65" s="31">
        <v>215.3</v>
      </c>
      <c r="L65" s="31">
        <v>211.25</v>
      </c>
      <c r="M65" s="31">
        <v>106.56197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199.05</v>
      </c>
      <c r="D66" s="38">
        <v>200.10000000000002</v>
      </c>
      <c r="E66" s="38">
        <v>197.55000000000004</v>
      </c>
      <c r="F66" s="38">
        <v>196.05</v>
      </c>
      <c r="G66" s="38">
        <v>193.50000000000003</v>
      </c>
      <c r="H66" s="38">
        <v>201.60000000000005</v>
      </c>
      <c r="I66" s="38">
        <v>204.15</v>
      </c>
      <c r="J66" s="38">
        <v>205.65000000000006</v>
      </c>
      <c r="K66" s="31">
        <v>202.65</v>
      </c>
      <c r="L66" s="31">
        <v>198.6</v>
      </c>
      <c r="M66" s="31">
        <v>262.24511999999999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83.2</v>
      </c>
      <c r="D67" s="38">
        <v>82.366666666666674</v>
      </c>
      <c r="E67" s="38">
        <v>80.833333333333343</v>
      </c>
      <c r="F67" s="38">
        <v>78.466666666666669</v>
      </c>
      <c r="G67" s="38">
        <v>76.933333333333337</v>
      </c>
      <c r="H67" s="38">
        <v>84.733333333333348</v>
      </c>
      <c r="I67" s="38">
        <v>86.26666666666668</v>
      </c>
      <c r="J67" s="38">
        <v>88.633333333333354</v>
      </c>
      <c r="K67" s="31">
        <v>83.9</v>
      </c>
      <c r="L67" s="31">
        <v>80</v>
      </c>
      <c r="M67" s="31">
        <v>348.70281999999997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32.75</v>
      </c>
      <c r="D68" s="38">
        <v>33.06666666666667</v>
      </c>
      <c r="E68" s="38">
        <v>32.233333333333341</v>
      </c>
      <c r="F68" s="38">
        <v>31.716666666666669</v>
      </c>
      <c r="G68" s="38">
        <v>30.88333333333334</v>
      </c>
      <c r="H68" s="38">
        <v>33.583333333333343</v>
      </c>
      <c r="I68" s="38">
        <v>34.416666666666671</v>
      </c>
      <c r="J68" s="38">
        <v>34.933333333333344</v>
      </c>
      <c r="K68" s="31">
        <v>33.9</v>
      </c>
      <c r="L68" s="31">
        <v>32.549999999999997</v>
      </c>
      <c r="M68" s="31">
        <v>712.06812000000002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2645.7</v>
      </c>
      <c r="D69" s="38">
        <v>2640.1</v>
      </c>
      <c r="E69" s="38">
        <v>2624.6</v>
      </c>
      <c r="F69" s="38">
        <v>2603.5</v>
      </c>
      <c r="G69" s="38">
        <v>2588</v>
      </c>
      <c r="H69" s="38">
        <v>2661.2</v>
      </c>
      <c r="I69" s="38">
        <v>2676.7</v>
      </c>
      <c r="J69" s="38">
        <v>2697.7999999999997</v>
      </c>
      <c r="K69" s="31">
        <v>2655.6</v>
      </c>
      <c r="L69" s="31">
        <v>2619</v>
      </c>
      <c r="M69" s="31">
        <v>0.12435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1698</v>
      </c>
      <c r="D70" s="38">
        <v>1694.2</v>
      </c>
      <c r="E70" s="38">
        <v>1683.9</v>
      </c>
      <c r="F70" s="38">
        <v>1669.8</v>
      </c>
      <c r="G70" s="38">
        <v>1659.5</v>
      </c>
      <c r="H70" s="38">
        <v>1708.3000000000002</v>
      </c>
      <c r="I70" s="38">
        <v>1718.6</v>
      </c>
      <c r="J70" s="38">
        <v>1732.7000000000003</v>
      </c>
      <c r="K70" s="31">
        <v>1704.5</v>
      </c>
      <c r="L70" s="31">
        <v>1680.1</v>
      </c>
      <c r="M70" s="31">
        <v>4.3027300000000004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4681.1000000000004</v>
      </c>
      <c r="D71" s="38">
        <v>4678.3833333333341</v>
      </c>
      <c r="E71" s="38">
        <v>4657.7666666666682</v>
      </c>
      <c r="F71" s="38">
        <v>4634.4333333333343</v>
      </c>
      <c r="G71" s="38">
        <v>4613.8166666666684</v>
      </c>
      <c r="H71" s="38">
        <v>4701.7166666666681</v>
      </c>
      <c r="I71" s="38">
        <v>4722.3333333333348</v>
      </c>
      <c r="J71" s="38">
        <v>4745.6666666666679</v>
      </c>
      <c r="K71" s="31">
        <v>4699</v>
      </c>
      <c r="L71" s="31">
        <v>4655.05</v>
      </c>
      <c r="M71" s="31">
        <v>5.3080000000000002E-2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1605.4</v>
      </c>
      <c r="D72" s="38">
        <v>1612.1166666666668</v>
      </c>
      <c r="E72" s="38">
        <v>1593.2833333333335</v>
      </c>
      <c r="F72" s="38">
        <v>1581.1666666666667</v>
      </c>
      <c r="G72" s="38">
        <v>1562.3333333333335</v>
      </c>
      <c r="H72" s="38">
        <v>1624.2333333333336</v>
      </c>
      <c r="I72" s="38">
        <v>1643.0666666666666</v>
      </c>
      <c r="J72" s="38">
        <v>1655.1833333333336</v>
      </c>
      <c r="K72" s="31">
        <v>1630.95</v>
      </c>
      <c r="L72" s="31">
        <v>1600</v>
      </c>
      <c r="M72" s="31">
        <v>1.1918299999999999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684.5</v>
      </c>
      <c r="D73" s="38">
        <v>683.75</v>
      </c>
      <c r="E73" s="38">
        <v>679.65</v>
      </c>
      <c r="F73" s="38">
        <v>674.8</v>
      </c>
      <c r="G73" s="38">
        <v>670.69999999999993</v>
      </c>
      <c r="H73" s="38">
        <v>688.6</v>
      </c>
      <c r="I73" s="38">
        <v>692.69999999999993</v>
      </c>
      <c r="J73" s="38">
        <v>697.55000000000007</v>
      </c>
      <c r="K73" s="31">
        <v>687.85</v>
      </c>
      <c r="L73" s="31">
        <v>678.9</v>
      </c>
      <c r="M73" s="31">
        <v>3.9732599999999998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1172.8</v>
      </c>
      <c r="D74" s="38">
        <v>1174.1666666666667</v>
      </c>
      <c r="E74" s="38">
        <v>1159.5333333333335</v>
      </c>
      <c r="F74" s="38">
        <v>1146.2666666666669</v>
      </c>
      <c r="G74" s="38">
        <v>1131.6333333333337</v>
      </c>
      <c r="H74" s="38">
        <v>1187.4333333333334</v>
      </c>
      <c r="I74" s="38">
        <v>1202.0666666666666</v>
      </c>
      <c r="J74" s="38">
        <v>1215.3333333333333</v>
      </c>
      <c r="K74" s="31">
        <v>1188.8</v>
      </c>
      <c r="L74" s="31">
        <v>1160.9000000000001</v>
      </c>
      <c r="M74" s="31">
        <v>3.6368800000000001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126</v>
      </c>
      <c r="D75" s="38">
        <v>126.26666666666667</v>
      </c>
      <c r="E75" s="38">
        <v>125.28333333333333</v>
      </c>
      <c r="F75" s="38">
        <v>124.56666666666666</v>
      </c>
      <c r="G75" s="38">
        <v>123.58333333333333</v>
      </c>
      <c r="H75" s="38">
        <v>126.98333333333333</v>
      </c>
      <c r="I75" s="38">
        <v>127.96666666666665</v>
      </c>
      <c r="J75" s="38">
        <v>128.68333333333334</v>
      </c>
      <c r="K75" s="31">
        <v>127.25</v>
      </c>
      <c r="L75" s="31">
        <v>125.55</v>
      </c>
      <c r="M75" s="31">
        <v>101.87179999999999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851.6</v>
      </c>
      <c r="D76" s="38">
        <v>851.9666666666667</v>
      </c>
      <c r="E76" s="38">
        <v>844.88333333333344</v>
      </c>
      <c r="F76" s="38">
        <v>838.16666666666674</v>
      </c>
      <c r="G76" s="38">
        <v>831.08333333333348</v>
      </c>
      <c r="H76" s="38">
        <v>858.68333333333339</v>
      </c>
      <c r="I76" s="38">
        <v>865.76666666666665</v>
      </c>
      <c r="J76" s="38">
        <v>872.48333333333335</v>
      </c>
      <c r="K76" s="31">
        <v>859.05</v>
      </c>
      <c r="L76" s="31">
        <v>845.25</v>
      </c>
      <c r="M76" s="31">
        <v>8.9944799999999994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95.75</v>
      </c>
      <c r="D77" s="38">
        <v>95.8</v>
      </c>
      <c r="E77" s="38">
        <v>94.649999999999991</v>
      </c>
      <c r="F77" s="38">
        <v>93.55</v>
      </c>
      <c r="G77" s="38">
        <v>92.399999999999991</v>
      </c>
      <c r="H77" s="38">
        <v>96.899999999999991</v>
      </c>
      <c r="I77" s="38">
        <v>98.05</v>
      </c>
      <c r="J77" s="38">
        <v>99.149999999999991</v>
      </c>
      <c r="K77" s="31">
        <v>96.95</v>
      </c>
      <c r="L77" s="31">
        <v>94.7</v>
      </c>
      <c r="M77" s="31">
        <v>240.47166000000001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387.95</v>
      </c>
      <c r="D78" s="38">
        <v>386.76666666666665</v>
      </c>
      <c r="E78" s="38">
        <v>384.43333333333328</v>
      </c>
      <c r="F78" s="38">
        <v>380.91666666666663</v>
      </c>
      <c r="G78" s="38">
        <v>378.58333333333326</v>
      </c>
      <c r="H78" s="38">
        <v>390.2833333333333</v>
      </c>
      <c r="I78" s="38">
        <v>392.61666666666667</v>
      </c>
      <c r="J78" s="38">
        <v>396.13333333333333</v>
      </c>
      <c r="K78" s="31">
        <v>389.1</v>
      </c>
      <c r="L78" s="31">
        <v>383.25</v>
      </c>
      <c r="M78" s="31">
        <v>28.95054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884.85</v>
      </c>
      <c r="D79" s="38">
        <v>879.85</v>
      </c>
      <c r="E79" s="38">
        <v>873</v>
      </c>
      <c r="F79" s="38">
        <v>861.15</v>
      </c>
      <c r="G79" s="38">
        <v>854.3</v>
      </c>
      <c r="H79" s="38">
        <v>891.7</v>
      </c>
      <c r="I79" s="38">
        <v>898.55000000000018</v>
      </c>
      <c r="J79" s="38">
        <v>910.40000000000009</v>
      </c>
      <c r="K79" s="31">
        <v>886.7</v>
      </c>
      <c r="L79" s="31">
        <v>868</v>
      </c>
      <c r="M79" s="31">
        <v>37.799590000000002</v>
      </c>
      <c r="N79" s="1"/>
      <c r="O79" s="1"/>
    </row>
    <row r="80" spans="1:15" ht="12.75" customHeight="1">
      <c r="A80" s="33">
        <v>70</v>
      </c>
      <c r="B80" s="58" t="s">
        <v>877</v>
      </c>
      <c r="C80" s="31">
        <v>454.7</v>
      </c>
      <c r="D80" s="38">
        <v>457.4666666666667</v>
      </c>
      <c r="E80" s="38">
        <v>447.23333333333341</v>
      </c>
      <c r="F80" s="38">
        <v>439.76666666666671</v>
      </c>
      <c r="G80" s="38">
        <v>429.53333333333342</v>
      </c>
      <c r="H80" s="38">
        <v>464.93333333333339</v>
      </c>
      <c r="I80" s="38">
        <v>475.16666666666674</v>
      </c>
      <c r="J80" s="38">
        <v>482.63333333333338</v>
      </c>
      <c r="K80" s="31">
        <v>467.7</v>
      </c>
      <c r="L80" s="31">
        <v>450</v>
      </c>
      <c r="M80" s="31">
        <v>13.164350000000001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266.25</v>
      </c>
      <c r="D81" s="38">
        <v>266.63333333333333</v>
      </c>
      <c r="E81" s="38">
        <v>264.51666666666665</v>
      </c>
      <c r="F81" s="38">
        <v>262.7833333333333</v>
      </c>
      <c r="G81" s="38">
        <v>260.66666666666663</v>
      </c>
      <c r="H81" s="38">
        <v>268.36666666666667</v>
      </c>
      <c r="I81" s="38">
        <v>270.48333333333335</v>
      </c>
      <c r="J81" s="38">
        <v>272.2166666666667</v>
      </c>
      <c r="K81" s="31">
        <v>268.75</v>
      </c>
      <c r="L81" s="31">
        <v>264.89999999999998</v>
      </c>
      <c r="M81" s="31">
        <v>35.290990000000001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1210.6500000000001</v>
      </c>
      <c r="D82" s="38">
        <v>1212.6000000000001</v>
      </c>
      <c r="E82" s="38">
        <v>1203.3000000000002</v>
      </c>
      <c r="F82" s="38">
        <v>1195.95</v>
      </c>
      <c r="G82" s="38">
        <v>1186.6500000000001</v>
      </c>
      <c r="H82" s="38">
        <v>1219.9500000000003</v>
      </c>
      <c r="I82" s="38">
        <v>1229.25</v>
      </c>
      <c r="J82" s="38">
        <v>1236.6000000000004</v>
      </c>
      <c r="K82" s="31">
        <v>1221.9000000000001</v>
      </c>
      <c r="L82" s="31">
        <v>1205.25</v>
      </c>
      <c r="M82" s="31">
        <v>0.35682999999999998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392.45</v>
      </c>
      <c r="D83" s="38">
        <v>392.51666666666665</v>
      </c>
      <c r="E83" s="38">
        <v>389.43333333333328</v>
      </c>
      <c r="F83" s="38">
        <v>386.41666666666663</v>
      </c>
      <c r="G83" s="38">
        <v>383.33333333333326</v>
      </c>
      <c r="H83" s="38">
        <v>395.5333333333333</v>
      </c>
      <c r="I83" s="38">
        <v>398.61666666666667</v>
      </c>
      <c r="J83" s="38">
        <v>401.63333333333333</v>
      </c>
      <c r="K83" s="31">
        <v>395.6</v>
      </c>
      <c r="L83" s="31">
        <v>389.5</v>
      </c>
      <c r="M83" s="31">
        <v>20.273129999999998</v>
      </c>
      <c r="N83" s="1"/>
      <c r="O83" s="1"/>
    </row>
    <row r="84" spans="1:15" ht="12.75" customHeight="1">
      <c r="A84" s="33">
        <v>74</v>
      </c>
      <c r="B84" s="58" t="s">
        <v>878</v>
      </c>
      <c r="C84" s="31">
        <v>216.5</v>
      </c>
      <c r="D84" s="38">
        <v>217.46666666666667</v>
      </c>
      <c r="E84" s="38">
        <v>214.63333333333333</v>
      </c>
      <c r="F84" s="38">
        <v>212.76666666666665</v>
      </c>
      <c r="G84" s="38">
        <v>209.93333333333331</v>
      </c>
      <c r="H84" s="38">
        <v>219.33333333333334</v>
      </c>
      <c r="I84" s="38">
        <v>222.16666666666666</v>
      </c>
      <c r="J84" s="38">
        <v>224.03333333333336</v>
      </c>
      <c r="K84" s="31">
        <v>220.3</v>
      </c>
      <c r="L84" s="31">
        <v>215.6</v>
      </c>
      <c r="M84" s="31">
        <v>11.30986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7309.35</v>
      </c>
      <c r="D85" s="38">
        <v>7302.1000000000013</v>
      </c>
      <c r="E85" s="38">
        <v>7257.3500000000022</v>
      </c>
      <c r="F85" s="38">
        <v>7205.3500000000013</v>
      </c>
      <c r="G85" s="38">
        <v>7160.6000000000022</v>
      </c>
      <c r="H85" s="38">
        <v>7354.1000000000022</v>
      </c>
      <c r="I85" s="38">
        <v>7398.85</v>
      </c>
      <c r="J85" s="38">
        <v>7450.8500000000022</v>
      </c>
      <c r="K85" s="31">
        <v>7346.85</v>
      </c>
      <c r="L85" s="31">
        <v>7250.1</v>
      </c>
      <c r="M85" s="31">
        <v>0.10369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791.35</v>
      </c>
      <c r="D86" s="38">
        <v>792.44999999999993</v>
      </c>
      <c r="E86" s="38">
        <v>785.89999999999986</v>
      </c>
      <c r="F86" s="38">
        <v>780.44999999999993</v>
      </c>
      <c r="G86" s="38">
        <v>773.89999999999986</v>
      </c>
      <c r="H86" s="38">
        <v>797.89999999999986</v>
      </c>
      <c r="I86" s="38">
        <v>804.44999999999982</v>
      </c>
      <c r="J86" s="38">
        <v>809.89999999999986</v>
      </c>
      <c r="K86" s="31">
        <v>799</v>
      </c>
      <c r="L86" s="31">
        <v>787</v>
      </c>
      <c r="M86" s="31">
        <v>0.39296999999999999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1107.0999999999999</v>
      </c>
      <c r="D87" s="38">
        <v>1110.8666666666666</v>
      </c>
      <c r="E87" s="38">
        <v>1096.7333333333331</v>
      </c>
      <c r="F87" s="38">
        <v>1086.3666666666666</v>
      </c>
      <c r="G87" s="38">
        <v>1072.2333333333331</v>
      </c>
      <c r="H87" s="38">
        <v>1121.2333333333331</v>
      </c>
      <c r="I87" s="38">
        <v>1135.3666666666668</v>
      </c>
      <c r="J87" s="38">
        <v>1145.7333333333331</v>
      </c>
      <c r="K87" s="31">
        <v>1125</v>
      </c>
      <c r="L87" s="31">
        <v>1100.5</v>
      </c>
      <c r="M87" s="31">
        <v>0.35596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499.8</v>
      </c>
      <c r="D88" s="38">
        <v>492.7166666666667</v>
      </c>
      <c r="E88" s="38">
        <v>480.43333333333339</v>
      </c>
      <c r="F88" s="38">
        <v>461.06666666666672</v>
      </c>
      <c r="G88" s="38">
        <v>448.78333333333342</v>
      </c>
      <c r="H88" s="38">
        <v>512.08333333333337</v>
      </c>
      <c r="I88" s="38">
        <v>524.36666666666667</v>
      </c>
      <c r="J88" s="38">
        <v>543.73333333333335</v>
      </c>
      <c r="K88" s="31">
        <v>505</v>
      </c>
      <c r="L88" s="31">
        <v>473.35</v>
      </c>
      <c r="M88" s="31">
        <v>13.911659999999999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19058.400000000001</v>
      </c>
      <c r="D89" s="38">
        <v>19034.45</v>
      </c>
      <c r="E89" s="38">
        <v>18924.95</v>
      </c>
      <c r="F89" s="38">
        <v>18791.5</v>
      </c>
      <c r="G89" s="38">
        <v>18682</v>
      </c>
      <c r="H89" s="38">
        <v>19167.900000000001</v>
      </c>
      <c r="I89" s="38">
        <v>19277.400000000001</v>
      </c>
      <c r="J89" s="38">
        <v>19410.850000000002</v>
      </c>
      <c r="K89" s="31">
        <v>19143.95</v>
      </c>
      <c r="L89" s="31">
        <v>18901</v>
      </c>
      <c r="M89" s="31">
        <v>0.19877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576.54999999999995</v>
      </c>
      <c r="D90" s="38">
        <v>582.18333333333328</v>
      </c>
      <c r="E90" s="38">
        <v>569.36666666666656</v>
      </c>
      <c r="F90" s="38">
        <v>562.18333333333328</v>
      </c>
      <c r="G90" s="38">
        <v>549.36666666666656</v>
      </c>
      <c r="H90" s="38">
        <v>589.36666666666656</v>
      </c>
      <c r="I90" s="38">
        <v>602.18333333333339</v>
      </c>
      <c r="J90" s="38">
        <v>609.36666666666656</v>
      </c>
      <c r="K90" s="31">
        <v>595</v>
      </c>
      <c r="L90" s="31">
        <v>575</v>
      </c>
      <c r="M90" s="31">
        <v>1.8592900000000001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27.05</v>
      </c>
      <c r="D91" s="38">
        <v>26.716666666666669</v>
      </c>
      <c r="E91" s="38">
        <v>25.933333333333337</v>
      </c>
      <c r="F91" s="38">
        <v>24.81666666666667</v>
      </c>
      <c r="G91" s="38">
        <v>24.033333333333339</v>
      </c>
      <c r="H91" s="38">
        <v>27.833333333333336</v>
      </c>
      <c r="I91" s="38">
        <v>28.616666666666667</v>
      </c>
      <c r="J91" s="38">
        <v>29.733333333333334</v>
      </c>
      <c r="K91" s="31">
        <v>27.5</v>
      </c>
      <c r="L91" s="31">
        <v>25.6</v>
      </c>
      <c r="M91" s="31">
        <v>262.37387000000001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5052.55</v>
      </c>
      <c r="D92" s="38">
        <v>5054.2</v>
      </c>
      <c r="E92" s="38">
        <v>5014.3999999999996</v>
      </c>
      <c r="F92" s="38">
        <v>4976.25</v>
      </c>
      <c r="G92" s="38">
        <v>4936.45</v>
      </c>
      <c r="H92" s="38">
        <v>5092.3499999999995</v>
      </c>
      <c r="I92" s="38">
        <v>5132.1500000000005</v>
      </c>
      <c r="J92" s="38">
        <v>5170.2999999999993</v>
      </c>
      <c r="K92" s="31">
        <v>5094</v>
      </c>
      <c r="L92" s="31">
        <v>5016.05</v>
      </c>
      <c r="M92" s="31">
        <v>3.2712599999999998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738.15</v>
      </c>
      <c r="D93" s="38">
        <v>738.76666666666677</v>
      </c>
      <c r="E93" s="38">
        <v>732.58333333333348</v>
      </c>
      <c r="F93" s="38">
        <v>727.01666666666677</v>
      </c>
      <c r="G93" s="38">
        <v>720.83333333333348</v>
      </c>
      <c r="H93" s="38">
        <v>744.33333333333348</v>
      </c>
      <c r="I93" s="38">
        <v>750.51666666666665</v>
      </c>
      <c r="J93" s="38">
        <v>756.08333333333348</v>
      </c>
      <c r="K93" s="31">
        <v>744.95</v>
      </c>
      <c r="L93" s="31">
        <v>733.2</v>
      </c>
      <c r="M93" s="31">
        <v>7.4313599999999997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1458.75</v>
      </c>
      <c r="D94" s="38">
        <v>1467.3333333333333</v>
      </c>
      <c r="E94" s="38">
        <v>1442.5666666666666</v>
      </c>
      <c r="F94" s="38">
        <v>1426.3833333333334</v>
      </c>
      <c r="G94" s="38">
        <v>1401.6166666666668</v>
      </c>
      <c r="H94" s="38">
        <v>1483.5166666666664</v>
      </c>
      <c r="I94" s="38">
        <v>1508.2833333333333</v>
      </c>
      <c r="J94" s="38">
        <v>1524.4666666666662</v>
      </c>
      <c r="K94" s="31">
        <v>1492.1</v>
      </c>
      <c r="L94" s="31">
        <v>1451.15</v>
      </c>
      <c r="M94" s="31">
        <v>1.10361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309.75</v>
      </c>
      <c r="D95" s="38">
        <v>310.53333333333336</v>
      </c>
      <c r="E95" s="38">
        <v>308.06666666666672</v>
      </c>
      <c r="F95" s="38">
        <v>306.38333333333338</v>
      </c>
      <c r="G95" s="38">
        <v>303.91666666666674</v>
      </c>
      <c r="H95" s="38">
        <v>312.2166666666667</v>
      </c>
      <c r="I95" s="38">
        <v>314.68333333333328</v>
      </c>
      <c r="J95" s="38">
        <v>316.36666666666667</v>
      </c>
      <c r="K95" s="31">
        <v>313</v>
      </c>
      <c r="L95" s="31">
        <v>308.85000000000002</v>
      </c>
      <c r="M95" s="31">
        <v>5.5580600000000002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831.1</v>
      </c>
      <c r="D96" s="38">
        <v>828.05000000000007</v>
      </c>
      <c r="E96" s="38">
        <v>812.70000000000016</v>
      </c>
      <c r="F96" s="38">
        <v>794.30000000000007</v>
      </c>
      <c r="G96" s="38">
        <v>778.95000000000016</v>
      </c>
      <c r="H96" s="38">
        <v>846.45000000000016</v>
      </c>
      <c r="I96" s="38">
        <v>861.80000000000007</v>
      </c>
      <c r="J96" s="38">
        <v>880.20000000000016</v>
      </c>
      <c r="K96" s="31">
        <v>843.4</v>
      </c>
      <c r="L96" s="31">
        <v>809.65</v>
      </c>
      <c r="M96" s="31">
        <v>18.483499999999999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340</v>
      </c>
      <c r="D97" s="38">
        <v>340.8</v>
      </c>
      <c r="E97" s="38">
        <v>336.6</v>
      </c>
      <c r="F97" s="38">
        <v>333.2</v>
      </c>
      <c r="G97" s="38">
        <v>329</v>
      </c>
      <c r="H97" s="38">
        <v>344.20000000000005</v>
      </c>
      <c r="I97" s="38">
        <v>348.4</v>
      </c>
      <c r="J97" s="38">
        <v>351.80000000000007</v>
      </c>
      <c r="K97" s="31">
        <v>345</v>
      </c>
      <c r="L97" s="31">
        <v>337.4</v>
      </c>
      <c r="M97" s="31">
        <v>109.72865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800.15</v>
      </c>
      <c r="D98" s="38">
        <v>800.86666666666667</v>
      </c>
      <c r="E98" s="38">
        <v>789.83333333333337</v>
      </c>
      <c r="F98" s="38">
        <v>779.51666666666665</v>
      </c>
      <c r="G98" s="38">
        <v>768.48333333333335</v>
      </c>
      <c r="H98" s="38">
        <v>811.18333333333339</v>
      </c>
      <c r="I98" s="38">
        <v>822.2166666666667</v>
      </c>
      <c r="J98" s="38">
        <v>832.53333333333342</v>
      </c>
      <c r="K98" s="31">
        <v>811.9</v>
      </c>
      <c r="L98" s="31">
        <v>790.55</v>
      </c>
      <c r="M98" s="31">
        <v>2.1061899999999998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1215.9000000000001</v>
      </c>
      <c r="D99" s="38">
        <v>1217.6166666666668</v>
      </c>
      <c r="E99" s="38">
        <v>1204.2333333333336</v>
      </c>
      <c r="F99" s="38">
        <v>1192.5666666666668</v>
      </c>
      <c r="G99" s="38">
        <v>1179.1833333333336</v>
      </c>
      <c r="H99" s="38">
        <v>1229.2833333333335</v>
      </c>
      <c r="I99" s="38">
        <v>1242.6666666666667</v>
      </c>
      <c r="J99" s="38">
        <v>1254.3333333333335</v>
      </c>
      <c r="K99" s="31">
        <v>1231</v>
      </c>
      <c r="L99" s="31">
        <v>1205.95</v>
      </c>
      <c r="M99" s="31">
        <v>0.88876999999999995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131.05000000000001</v>
      </c>
      <c r="D100" s="38">
        <v>131.51666666666668</v>
      </c>
      <c r="E100" s="38">
        <v>130.03333333333336</v>
      </c>
      <c r="F100" s="38">
        <v>129.01666666666668</v>
      </c>
      <c r="G100" s="38">
        <v>127.53333333333336</v>
      </c>
      <c r="H100" s="38">
        <v>132.53333333333336</v>
      </c>
      <c r="I100" s="38">
        <v>134.01666666666665</v>
      </c>
      <c r="J100" s="38">
        <v>135.03333333333336</v>
      </c>
      <c r="K100" s="31">
        <v>133</v>
      </c>
      <c r="L100" s="31">
        <v>130.5</v>
      </c>
      <c r="M100" s="31">
        <v>6.8729500000000003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611.79999999999995</v>
      </c>
      <c r="D101" s="38">
        <v>615.61666666666667</v>
      </c>
      <c r="E101" s="38">
        <v>605.43333333333339</v>
      </c>
      <c r="F101" s="38">
        <v>599.06666666666672</v>
      </c>
      <c r="G101" s="38">
        <v>588.88333333333344</v>
      </c>
      <c r="H101" s="38">
        <v>621.98333333333335</v>
      </c>
      <c r="I101" s="38">
        <v>632.16666666666652</v>
      </c>
      <c r="J101" s="38">
        <v>638.5333333333333</v>
      </c>
      <c r="K101" s="31">
        <v>625.79999999999995</v>
      </c>
      <c r="L101" s="31">
        <v>609.25</v>
      </c>
      <c r="M101" s="31">
        <v>2.86809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2483.35</v>
      </c>
      <c r="D102" s="38">
        <v>2467.6833333333329</v>
      </c>
      <c r="E102" s="38">
        <v>2380.6666666666661</v>
      </c>
      <c r="F102" s="38">
        <v>2277.9833333333331</v>
      </c>
      <c r="G102" s="38">
        <v>2190.9666666666662</v>
      </c>
      <c r="H102" s="38">
        <v>2570.3666666666659</v>
      </c>
      <c r="I102" s="38">
        <v>2657.3833333333332</v>
      </c>
      <c r="J102" s="38">
        <v>2760.0666666666657</v>
      </c>
      <c r="K102" s="31">
        <v>2554.6999999999998</v>
      </c>
      <c r="L102" s="31">
        <v>2365</v>
      </c>
      <c r="M102" s="31">
        <v>15.498100000000001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30.85</v>
      </c>
      <c r="D103" s="38">
        <v>31.133333333333336</v>
      </c>
      <c r="E103" s="38">
        <v>30.466666666666672</v>
      </c>
      <c r="F103" s="38">
        <v>30.083333333333336</v>
      </c>
      <c r="G103" s="38">
        <v>29.416666666666671</v>
      </c>
      <c r="H103" s="38">
        <v>31.516666666666673</v>
      </c>
      <c r="I103" s="38">
        <v>32.183333333333337</v>
      </c>
      <c r="J103" s="38">
        <v>32.566666666666677</v>
      </c>
      <c r="K103" s="31">
        <v>31.8</v>
      </c>
      <c r="L103" s="31">
        <v>30.75</v>
      </c>
      <c r="M103" s="31">
        <v>137.42563999999999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1198.55</v>
      </c>
      <c r="D104" s="38">
        <v>1203.0833333333333</v>
      </c>
      <c r="E104" s="38">
        <v>1188.4666666666665</v>
      </c>
      <c r="F104" s="38">
        <v>1178.3833333333332</v>
      </c>
      <c r="G104" s="38">
        <v>1163.7666666666664</v>
      </c>
      <c r="H104" s="38">
        <v>1213.1666666666665</v>
      </c>
      <c r="I104" s="38">
        <v>1227.7833333333333</v>
      </c>
      <c r="J104" s="38">
        <v>1237.8666666666666</v>
      </c>
      <c r="K104" s="31">
        <v>1217.7</v>
      </c>
      <c r="L104" s="31">
        <v>1193</v>
      </c>
      <c r="M104" s="31">
        <v>3.7127300000000001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678.4</v>
      </c>
      <c r="D105" s="38">
        <v>679.4</v>
      </c>
      <c r="E105" s="38">
        <v>671.4</v>
      </c>
      <c r="F105" s="38">
        <v>664.4</v>
      </c>
      <c r="G105" s="38">
        <v>656.4</v>
      </c>
      <c r="H105" s="38">
        <v>686.4</v>
      </c>
      <c r="I105" s="38">
        <v>694.4</v>
      </c>
      <c r="J105" s="38">
        <v>701.4</v>
      </c>
      <c r="K105" s="31">
        <v>687.4</v>
      </c>
      <c r="L105" s="31">
        <v>672.4</v>
      </c>
      <c r="M105" s="31">
        <v>1.80437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971.75</v>
      </c>
      <c r="D106" s="38">
        <v>969.2166666666667</v>
      </c>
      <c r="E106" s="38">
        <v>947.53333333333342</v>
      </c>
      <c r="F106" s="38">
        <v>923.31666666666672</v>
      </c>
      <c r="G106" s="38">
        <v>901.63333333333344</v>
      </c>
      <c r="H106" s="38">
        <v>993.43333333333339</v>
      </c>
      <c r="I106" s="38">
        <v>1015.1166666666668</v>
      </c>
      <c r="J106" s="38">
        <v>1039.3333333333335</v>
      </c>
      <c r="K106" s="31">
        <v>990.9</v>
      </c>
      <c r="L106" s="31">
        <v>945</v>
      </c>
      <c r="M106" s="31">
        <v>9.7531099999999995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7728.95</v>
      </c>
      <c r="D107" s="38">
        <v>7741.2666666666664</v>
      </c>
      <c r="E107" s="38">
        <v>7637.833333333333</v>
      </c>
      <c r="F107" s="38">
        <v>7546.7166666666662</v>
      </c>
      <c r="G107" s="38">
        <v>7443.2833333333328</v>
      </c>
      <c r="H107" s="38">
        <v>7832.3833333333332</v>
      </c>
      <c r="I107" s="38">
        <v>7935.8166666666675</v>
      </c>
      <c r="J107" s="38">
        <v>8026.9333333333334</v>
      </c>
      <c r="K107" s="31">
        <v>7844.7</v>
      </c>
      <c r="L107" s="31">
        <v>7650.15</v>
      </c>
      <c r="M107" s="31">
        <v>0.40664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75</v>
      </c>
      <c r="D108" s="38">
        <v>75.166666666666671</v>
      </c>
      <c r="E108" s="38">
        <v>74.733333333333348</v>
      </c>
      <c r="F108" s="38">
        <v>74.466666666666683</v>
      </c>
      <c r="G108" s="38">
        <v>74.03333333333336</v>
      </c>
      <c r="H108" s="38">
        <v>75.433333333333337</v>
      </c>
      <c r="I108" s="38">
        <v>75.866666666666646</v>
      </c>
      <c r="J108" s="38">
        <v>76.133333333333326</v>
      </c>
      <c r="K108" s="31">
        <v>75.599999999999994</v>
      </c>
      <c r="L108" s="31">
        <v>74.900000000000006</v>
      </c>
      <c r="M108" s="31">
        <v>10.15175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412.3</v>
      </c>
      <c r="D109" s="38">
        <v>414.23333333333335</v>
      </c>
      <c r="E109" s="38">
        <v>409.06666666666672</v>
      </c>
      <c r="F109" s="38">
        <v>405.83333333333337</v>
      </c>
      <c r="G109" s="38">
        <v>400.66666666666674</v>
      </c>
      <c r="H109" s="38">
        <v>417.4666666666667</v>
      </c>
      <c r="I109" s="38">
        <v>422.63333333333333</v>
      </c>
      <c r="J109" s="38">
        <v>425.86666666666667</v>
      </c>
      <c r="K109" s="31">
        <v>419.4</v>
      </c>
      <c r="L109" s="31">
        <v>411</v>
      </c>
      <c r="M109" s="31">
        <v>9.3315199999999994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457.85</v>
      </c>
      <c r="D110" s="38">
        <v>455.65000000000003</v>
      </c>
      <c r="E110" s="38">
        <v>448.50000000000006</v>
      </c>
      <c r="F110" s="38">
        <v>439.15000000000003</v>
      </c>
      <c r="G110" s="38">
        <v>432.00000000000006</v>
      </c>
      <c r="H110" s="38">
        <v>465.00000000000006</v>
      </c>
      <c r="I110" s="38">
        <v>472.15000000000003</v>
      </c>
      <c r="J110" s="38">
        <v>481.50000000000006</v>
      </c>
      <c r="K110" s="31">
        <v>462.8</v>
      </c>
      <c r="L110" s="31">
        <v>446.3</v>
      </c>
      <c r="M110" s="31">
        <v>0.97313000000000005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269.8</v>
      </c>
      <c r="D111" s="38">
        <v>268.59999999999997</v>
      </c>
      <c r="E111" s="38">
        <v>266.39999999999992</v>
      </c>
      <c r="F111" s="38">
        <v>262.99999999999994</v>
      </c>
      <c r="G111" s="38">
        <v>260.7999999999999</v>
      </c>
      <c r="H111" s="38">
        <v>271.99999999999994</v>
      </c>
      <c r="I111" s="38">
        <v>274.2</v>
      </c>
      <c r="J111" s="38">
        <v>277.59999999999997</v>
      </c>
      <c r="K111" s="31">
        <v>270.8</v>
      </c>
      <c r="L111" s="31">
        <v>265.2</v>
      </c>
      <c r="M111" s="31">
        <v>18.218990000000002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431.55</v>
      </c>
      <c r="D112" s="38">
        <v>431.7166666666667</v>
      </c>
      <c r="E112" s="38">
        <v>427.43333333333339</v>
      </c>
      <c r="F112" s="38">
        <v>423.31666666666672</v>
      </c>
      <c r="G112" s="38">
        <v>419.03333333333342</v>
      </c>
      <c r="H112" s="38">
        <v>435.83333333333337</v>
      </c>
      <c r="I112" s="38">
        <v>440.11666666666667</v>
      </c>
      <c r="J112" s="38">
        <v>444.23333333333335</v>
      </c>
      <c r="K112" s="31">
        <v>436</v>
      </c>
      <c r="L112" s="31">
        <v>427.6</v>
      </c>
      <c r="M112" s="31">
        <v>0.66251000000000004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932.2</v>
      </c>
      <c r="D113" s="38">
        <v>938.08333333333337</v>
      </c>
      <c r="E113" s="38">
        <v>923.01666666666677</v>
      </c>
      <c r="F113" s="38">
        <v>913.83333333333337</v>
      </c>
      <c r="G113" s="38">
        <v>898.76666666666677</v>
      </c>
      <c r="H113" s="38">
        <v>947.26666666666677</v>
      </c>
      <c r="I113" s="38">
        <v>962.33333333333337</v>
      </c>
      <c r="J113" s="38">
        <v>971.51666666666677</v>
      </c>
      <c r="K113" s="31">
        <v>953.15</v>
      </c>
      <c r="L113" s="31">
        <v>928.9</v>
      </c>
      <c r="M113" s="31">
        <v>3.0784600000000002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1158.55</v>
      </c>
      <c r="D114" s="38">
        <v>1154.75</v>
      </c>
      <c r="E114" s="38">
        <v>1131.7</v>
      </c>
      <c r="F114" s="38">
        <v>1104.8500000000001</v>
      </c>
      <c r="G114" s="38">
        <v>1081.8000000000002</v>
      </c>
      <c r="H114" s="38">
        <v>1181.5999999999999</v>
      </c>
      <c r="I114" s="38">
        <v>1204.6500000000001</v>
      </c>
      <c r="J114" s="38">
        <v>1231.4999999999998</v>
      </c>
      <c r="K114" s="31">
        <v>1177.8</v>
      </c>
      <c r="L114" s="31">
        <v>1127.9000000000001</v>
      </c>
      <c r="M114" s="31">
        <v>26.832740000000001</v>
      </c>
      <c r="N114" s="1"/>
      <c r="O114" s="1"/>
    </row>
    <row r="115" spans="1:15" ht="12.75" customHeight="1">
      <c r="A115" s="33">
        <v>105</v>
      </c>
      <c r="B115" s="58" t="s">
        <v>873</v>
      </c>
      <c r="C115" s="31">
        <v>524.1</v>
      </c>
      <c r="D115" s="38">
        <v>527.05000000000007</v>
      </c>
      <c r="E115" s="38">
        <v>516.30000000000018</v>
      </c>
      <c r="F115" s="38">
        <v>508.50000000000011</v>
      </c>
      <c r="G115" s="38">
        <v>497.75000000000023</v>
      </c>
      <c r="H115" s="38">
        <v>534.85000000000014</v>
      </c>
      <c r="I115" s="38">
        <v>545.59999999999991</v>
      </c>
      <c r="J115" s="38">
        <v>553.40000000000009</v>
      </c>
      <c r="K115" s="31">
        <v>537.79999999999995</v>
      </c>
      <c r="L115" s="31">
        <v>519.25</v>
      </c>
      <c r="M115" s="31">
        <v>13.64467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1056.55</v>
      </c>
      <c r="D116" s="38">
        <v>1047.1499999999999</v>
      </c>
      <c r="E116" s="38">
        <v>1036.3999999999996</v>
      </c>
      <c r="F116" s="38">
        <v>1016.2499999999998</v>
      </c>
      <c r="G116" s="38">
        <v>1005.4999999999995</v>
      </c>
      <c r="H116" s="38">
        <v>1067.2999999999997</v>
      </c>
      <c r="I116" s="38">
        <v>1078.0500000000002</v>
      </c>
      <c r="J116" s="38">
        <v>1098.1999999999998</v>
      </c>
      <c r="K116" s="31">
        <v>1057.9000000000001</v>
      </c>
      <c r="L116" s="31">
        <v>1027</v>
      </c>
      <c r="M116" s="31">
        <v>12.80545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129.80000000000001</v>
      </c>
      <c r="D117" s="38">
        <v>129.88333333333335</v>
      </c>
      <c r="E117" s="38">
        <v>129.1166666666667</v>
      </c>
      <c r="F117" s="38">
        <v>128.43333333333334</v>
      </c>
      <c r="G117" s="38">
        <v>127.66666666666669</v>
      </c>
      <c r="H117" s="38">
        <v>130.56666666666672</v>
      </c>
      <c r="I117" s="38">
        <v>131.33333333333337</v>
      </c>
      <c r="J117" s="38">
        <v>132.01666666666674</v>
      </c>
      <c r="K117" s="31">
        <v>130.65</v>
      </c>
      <c r="L117" s="31">
        <v>129.19999999999999</v>
      </c>
      <c r="M117" s="31">
        <v>15.69425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1317</v>
      </c>
      <c r="D118" s="38">
        <v>1319.7833333333335</v>
      </c>
      <c r="E118" s="38">
        <v>1309.2666666666671</v>
      </c>
      <c r="F118" s="38">
        <v>1301.5333333333335</v>
      </c>
      <c r="G118" s="38">
        <v>1291.0166666666671</v>
      </c>
      <c r="H118" s="38">
        <v>1327.5166666666671</v>
      </c>
      <c r="I118" s="38">
        <v>1338.0333333333335</v>
      </c>
      <c r="J118" s="38">
        <v>1345.7666666666671</v>
      </c>
      <c r="K118" s="31">
        <v>1330.3</v>
      </c>
      <c r="L118" s="31">
        <v>1312.05</v>
      </c>
      <c r="M118" s="31">
        <v>1.29948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229.75</v>
      </c>
      <c r="D119" s="38">
        <v>229.4</v>
      </c>
      <c r="E119" s="38">
        <v>228.10000000000002</v>
      </c>
      <c r="F119" s="38">
        <v>226.45000000000002</v>
      </c>
      <c r="G119" s="38">
        <v>225.15000000000003</v>
      </c>
      <c r="H119" s="38">
        <v>231.05</v>
      </c>
      <c r="I119" s="38">
        <v>232.35000000000002</v>
      </c>
      <c r="J119" s="38">
        <v>234</v>
      </c>
      <c r="K119" s="31">
        <v>230.7</v>
      </c>
      <c r="L119" s="31">
        <v>227.75</v>
      </c>
      <c r="M119" s="31">
        <v>31.956289999999999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667.05</v>
      </c>
      <c r="D120" s="38">
        <v>669.28333333333342</v>
      </c>
      <c r="E120" s="38">
        <v>650.96666666666681</v>
      </c>
      <c r="F120" s="38">
        <v>634.88333333333344</v>
      </c>
      <c r="G120" s="38">
        <v>616.56666666666683</v>
      </c>
      <c r="H120" s="38">
        <v>685.36666666666679</v>
      </c>
      <c r="I120" s="38">
        <v>703.68333333333339</v>
      </c>
      <c r="J120" s="38">
        <v>719.76666666666677</v>
      </c>
      <c r="K120" s="31">
        <v>687.6</v>
      </c>
      <c r="L120" s="31">
        <v>653.20000000000005</v>
      </c>
      <c r="M120" s="31">
        <v>54.991660000000003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4819.45</v>
      </c>
      <c r="D121" s="38">
        <v>4835.4999999999991</v>
      </c>
      <c r="E121" s="38">
        <v>4749.5999999999985</v>
      </c>
      <c r="F121" s="38">
        <v>4679.7499999999991</v>
      </c>
      <c r="G121" s="38">
        <v>4593.8499999999985</v>
      </c>
      <c r="H121" s="38">
        <v>4905.3499999999985</v>
      </c>
      <c r="I121" s="38">
        <v>4991.2499999999982</v>
      </c>
      <c r="J121" s="38">
        <v>5061.0999999999985</v>
      </c>
      <c r="K121" s="31">
        <v>4921.3999999999996</v>
      </c>
      <c r="L121" s="31">
        <v>4765.6499999999996</v>
      </c>
      <c r="M121" s="31">
        <v>3.0082200000000001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1838.2</v>
      </c>
      <c r="D122" s="38">
        <v>1835.5</v>
      </c>
      <c r="E122" s="38">
        <v>1823.5</v>
      </c>
      <c r="F122" s="38">
        <v>1808.8</v>
      </c>
      <c r="G122" s="38">
        <v>1796.8</v>
      </c>
      <c r="H122" s="38">
        <v>1850.2</v>
      </c>
      <c r="I122" s="38">
        <v>1862.2</v>
      </c>
      <c r="J122" s="38">
        <v>1876.9</v>
      </c>
      <c r="K122" s="31">
        <v>1847.5</v>
      </c>
      <c r="L122" s="31">
        <v>1820.8</v>
      </c>
      <c r="M122" s="31">
        <v>1.45356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2273.85</v>
      </c>
      <c r="D123" s="38">
        <v>2278.6666666666665</v>
      </c>
      <c r="E123" s="38">
        <v>2263.333333333333</v>
      </c>
      <c r="F123" s="38">
        <v>2252.8166666666666</v>
      </c>
      <c r="G123" s="38">
        <v>2237.4833333333331</v>
      </c>
      <c r="H123" s="38">
        <v>2289.1833333333329</v>
      </c>
      <c r="I123" s="38">
        <v>2304.516666666666</v>
      </c>
      <c r="J123" s="38">
        <v>2315.0333333333328</v>
      </c>
      <c r="K123" s="31">
        <v>2294</v>
      </c>
      <c r="L123" s="31">
        <v>2268.15</v>
      </c>
      <c r="M123" s="31">
        <v>0.85019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685.7</v>
      </c>
      <c r="D124" s="38">
        <v>691.1</v>
      </c>
      <c r="E124" s="38">
        <v>677.2</v>
      </c>
      <c r="F124" s="38">
        <v>668.7</v>
      </c>
      <c r="G124" s="38">
        <v>654.80000000000007</v>
      </c>
      <c r="H124" s="38">
        <v>699.6</v>
      </c>
      <c r="I124" s="38">
        <v>713.49999999999989</v>
      </c>
      <c r="J124" s="38">
        <v>722</v>
      </c>
      <c r="K124" s="31">
        <v>705</v>
      </c>
      <c r="L124" s="31">
        <v>682.6</v>
      </c>
      <c r="M124" s="31">
        <v>16.983750000000001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964.65</v>
      </c>
      <c r="D125" s="38">
        <v>959.38333333333321</v>
      </c>
      <c r="E125" s="38">
        <v>952.56666666666638</v>
      </c>
      <c r="F125" s="38">
        <v>940.48333333333312</v>
      </c>
      <c r="G125" s="38">
        <v>933.66666666666629</v>
      </c>
      <c r="H125" s="38">
        <v>971.46666666666647</v>
      </c>
      <c r="I125" s="38">
        <v>978.2833333333333</v>
      </c>
      <c r="J125" s="38">
        <v>990.36666666666656</v>
      </c>
      <c r="K125" s="31">
        <v>966.2</v>
      </c>
      <c r="L125" s="31">
        <v>947.3</v>
      </c>
      <c r="M125" s="31">
        <v>3.13158</v>
      </c>
      <c r="N125" s="1"/>
      <c r="O125" s="1"/>
    </row>
    <row r="126" spans="1:15" ht="12.75" customHeight="1">
      <c r="A126" s="33">
        <v>116</v>
      </c>
      <c r="B126" s="58" t="s">
        <v>879</v>
      </c>
      <c r="C126" s="31">
        <v>4581.6000000000004</v>
      </c>
      <c r="D126" s="38">
        <v>4593.6833333333334</v>
      </c>
      <c r="E126" s="38">
        <v>4537.916666666667</v>
      </c>
      <c r="F126" s="38">
        <v>4494.2333333333336</v>
      </c>
      <c r="G126" s="38">
        <v>4438.4666666666672</v>
      </c>
      <c r="H126" s="38">
        <v>4637.3666666666668</v>
      </c>
      <c r="I126" s="38">
        <v>4693.1333333333332</v>
      </c>
      <c r="J126" s="38">
        <v>4736.8166666666666</v>
      </c>
      <c r="K126" s="31">
        <v>4649.45</v>
      </c>
      <c r="L126" s="31">
        <v>4550</v>
      </c>
      <c r="M126" s="31">
        <v>0.36781000000000003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1315.95</v>
      </c>
      <c r="D127" s="38">
        <v>1316.8833333333332</v>
      </c>
      <c r="E127" s="38">
        <v>1301.7666666666664</v>
      </c>
      <c r="F127" s="38">
        <v>1287.5833333333333</v>
      </c>
      <c r="G127" s="38">
        <v>1272.4666666666665</v>
      </c>
      <c r="H127" s="38">
        <v>1331.0666666666664</v>
      </c>
      <c r="I127" s="38">
        <v>1346.1833333333332</v>
      </c>
      <c r="J127" s="38">
        <v>1360.3666666666663</v>
      </c>
      <c r="K127" s="31">
        <v>1332</v>
      </c>
      <c r="L127" s="31">
        <v>1302.7</v>
      </c>
      <c r="M127" s="31">
        <v>2.4972500000000002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3902.9</v>
      </c>
      <c r="D128" s="38">
        <v>3915.7833333333333</v>
      </c>
      <c r="E128" s="38">
        <v>3879.1166666666668</v>
      </c>
      <c r="F128" s="38">
        <v>3855.3333333333335</v>
      </c>
      <c r="G128" s="38">
        <v>3818.666666666667</v>
      </c>
      <c r="H128" s="38">
        <v>3939.5666666666666</v>
      </c>
      <c r="I128" s="38">
        <v>3976.2333333333336</v>
      </c>
      <c r="J128" s="38">
        <v>4000.0166666666664</v>
      </c>
      <c r="K128" s="31">
        <v>3952.45</v>
      </c>
      <c r="L128" s="31">
        <v>3892</v>
      </c>
      <c r="M128" s="31">
        <v>0.1938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295.55</v>
      </c>
      <c r="D129" s="38">
        <v>296.08333333333331</v>
      </c>
      <c r="E129" s="38">
        <v>293.51666666666665</v>
      </c>
      <c r="F129" s="38">
        <v>291.48333333333335</v>
      </c>
      <c r="G129" s="38">
        <v>288.91666666666669</v>
      </c>
      <c r="H129" s="38">
        <v>298.11666666666662</v>
      </c>
      <c r="I129" s="38">
        <v>300.68333333333334</v>
      </c>
      <c r="J129" s="38">
        <v>302.71666666666658</v>
      </c>
      <c r="K129" s="31">
        <v>298.64999999999998</v>
      </c>
      <c r="L129" s="31">
        <v>294.05</v>
      </c>
      <c r="M129" s="31">
        <v>17.642299999999999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289.3</v>
      </c>
      <c r="D130" s="38">
        <v>289.28333333333336</v>
      </c>
      <c r="E130" s="38">
        <v>282.51666666666671</v>
      </c>
      <c r="F130" s="38">
        <v>275.73333333333335</v>
      </c>
      <c r="G130" s="38">
        <v>268.9666666666667</v>
      </c>
      <c r="H130" s="38">
        <v>296.06666666666672</v>
      </c>
      <c r="I130" s="38">
        <v>302.83333333333337</v>
      </c>
      <c r="J130" s="38">
        <v>309.61666666666673</v>
      </c>
      <c r="K130" s="31">
        <v>296.05</v>
      </c>
      <c r="L130" s="31">
        <v>282.5</v>
      </c>
      <c r="M130" s="31">
        <v>10.09125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1916.8</v>
      </c>
      <c r="D131" s="38">
        <v>1921</v>
      </c>
      <c r="E131" s="38">
        <v>1892.15</v>
      </c>
      <c r="F131" s="38">
        <v>1867.5</v>
      </c>
      <c r="G131" s="38">
        <v>1838.65</v>
      </c>
      <c r="H131" s="38">
        <v>1945.65</v>
      </c>
      <c r="I131" s="38">
        <v>1974.5</v>
      </c>
      <c r="J131" s="38">
        <v>1999.15</v>
      </c>
      <c r="K131" s="31">
        <v>1949.85</v>
      </c>
      <c r="L131" s="31">
        <v>1896.35</v>
      </c>
      <c r="M131" s="31">
        <v>4.5452500000000002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1470.2</v>
      </c>
      <c r="D132" s="38">
        <v>1477.5500000000002</v>
      </c>
      <c r="E132" s="38">
        <v>1454.7000000000003</v>
      </c>
      <c r="F132" s="38">
        <v>1439.2</v>
      </c>
      <c r="G132" s="38">
        <v>1416.3500000000001</v>
      </c>
      <c r="H132" s="38">
        <v>1493.0500000000004</v>
      </c>
      <c r="I132" s="38">
        <v>1515.9000000000003</v>
      </c>
      <c r="J132" s="38">
        <v>1531.4000000000005</v>
      </c>
      <c r="K132" s="31">
        <v>1500.4</v>
      </c>
      <c r="L132" s="31">
        <v>1462.05</v>
      </c>
      <c r="M132" s="31">
        <v>2.1220400000000001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578.5</v>
      </c>
      <c r="D133" s="38">
        <v>576.18333333333328</v>
      </c>
      <c r="E133" s="38">
        <v>572.36666666666656</v>
      </c>
      <c r="F133" s="38">
        <v>566.23333333333323</v>
      </c>
      <c r="G133" s="38">
        <v>562.41666666666652</v>
      </c>
      <c r="H133" s="38">
        <v>582.31666666666661</v>
      </c>
      <c r="I133" s="38">
        <v>586.13333333333344</v>
      </c>
      <c r="J133" s="38">
        <v>592.26666666666665</v>
      </c>
      <c r="K133" s="31">
        <v>580</v>
      </c>
      <c r="L133" s="31">
        <v>570.04999999999995</v>
      </c>
      <c r="M133" s="31">
        <v>15.38931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2020.95</v>
      </c>
      <c r="D134" s="38">
        <v>2026.6000000000001</v>
      </c>
      <c r="E134" s="38">
        <v>2008.6000000000004</v>
      </c>
      <c r="F134" s="38">
        <v>1996.2500000000002</v>
      </c>
      <c r="G134" s="38">
        <v>1978.2500000000005</v>
      </c>
      <c r="H134" s="38">
        <v>2038.9500000000003</v>
      </c>
      <c r="I134" s="38">
        <v>2056.9499999999998</v>
      </c>
      <c r="J134" s="38">
        <v>2069.3000000000002</v>
      </c>
      <c r="K134" s="31">
        <v>2044.6</v>
      </c>
      <c r="L134" s="31">
        <v>2014.25</v>
      </c>
      <c r="M134" s="31">
        <v>1.25038</v>
      </c>
      <c r="N134" s="1"/>
      <c r="O134" s="1"/>
    </row>
    <row r="135" spans="1:15" ht="12.75" customHeight="1">
      <c r="A135" s="33">
        <v>125</v>
      </c>
      <c r="B135" s="58" t="s">
        <v>880</v>
      </c>
      <c r="C135" s="31">
        <v>2079.8000000000002</v>
      </c>
      <c r="D135" s="38">
        <v>2073.8166666666671</v>
      </c>
      <c r="E135" s="38">
        <v>2048.6333333333341</v>
      </c>
      <c r="F135" s="38">
        <v>2017.4666666666672</v>
      </c>
      <c r="G135" s="38">
        <v>1992.2833333333342</v>
      </c>
      <c r="H135" s="38">
        <v>2104.983333333334</v>
      </c>
      <c r="I135" s="38">
        <v>2130.1666666666674</v>
      </c>
      <c r="J135" s="38">
        <v>2161.3333333333339</v>
      </c>
      <c r="K135" s="31">
        <v>2099</v>
      </c>
      <c r="L135" s="31">
        <v>2042.65</v>
      </c>
      <c r="M135" s="31">
        <v>1.0638799999999999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905.5</v>
      </c>
      <c r="D136" s="38">
        <v>904.9</v>
      </c>
      <c r="E136" s="38">
        <v>897.84999999999991</v>
      </c>
      <c r="F136" s="38">
        <v>890.19999999999993</v>
      </c>
      <c r="G136" s="38">
        <v>883.14999999999986</v>
      </c>
      <c r="H136" s="38">
        <v>912.55</v>
      </c>
      <c r="I136" s="38">
        <v>919.59999999999991</v>
      </c>
      <c r="J136" s="38">
        <v>927.25</v>
      </c>
      <c r="K136" s="31">
        <v>911.95</v>
      </c>
      <c r="L136" s="31">
        <v>897.25</v>
      </c>
      <c r="M136" s="31">
        <v>0.39282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601.45000000000005</v>
      </c>
      <c r="D137" s="38">
        <v>602.26666666666665</v>
      </c>
      <c r="E137" s="38">
        <v>597.38333333333333</v>
      </c>
      <c r="F137" s="38">
        <v>593.31666666666672</v>
      </c>
      <c r="G137" s="38">
        <v>588.43333333333339</v>
      </c>
      <c r="H137" s="38">
        <v>606.33333333333326</v>
      </c>
      <c r="I137" s="38">
        <v>611.21666666666647</v>
      </c>
      <c r="J137" s="38">
        <v>615.28333333333319</v>
      </c>
      <c r="K137" s="31">
        <v>607.15</v>
      </c>
      <c r="L137" s="31">
        <v>598.20000000000005</v>
      </c>
      <c r="M137" s="31">
        <v>3.1893099999999999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1991.1</v>
      </c>
      <c r="D138" s="38">
        <v>1990.7666666666667</v>
      </c>
      <c r="E138" s="38">
        <v>1978.5333333333333</v>
      </c>
      <c r="F138" s="38">
        <v>1965.9666666666667</v>
      </c>
      <c r="G138" s="38">
        <v>1953.7333333333333</v>
      </c>
      <c r="H138" s="38">
        <v>2003.3333333333333</v>
      </c>
      <c r="I138" s="38">
        <v>2015.5666666666664</v>
      </c>
      <c r="J138" s="38">
        <v>2028.1333333333332</v>
      </c>
      <c r="K138" s="31">
        <v>2003</v>
      </c>
      <c r="L138" s="31">
        <v>1978.2</v>
      </c>
      <c r="M138" s="31">
        <v>3.2715399999999999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419.15</v>
      </c>
      <c r="D139" s="38">
        <v>414.75</v>
      </c>
      <c r="E139" s="38">
        <v>407.5</v>
      </c>
      <c r="F139" s="38">
        <v>395.85</v>
      </c>
      <c r="G139" s="38">
        <v>388.6</v>
      </c>
      <c r="H139" s="38">
        <v>426.4</v>
      </c>
      <c r="I139" s="38">
        <v>433.65</v>
      </c>
      <c r="J139" s="38">
        <v>445.29999999999995</v>
      </c>
      <c r="K139" s="31">
        <v>422</v>
      </c>
      <c r="L139" s="31">
        <v>403.1</v>
      </c>
      <c r="M139" s="31">
        <v>19.59421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189.55</v>
      </c>
      <c r="D140" s="38">
        <v>189.88333333333333</v>
      </c>
      <c r="E140" s="38">
        <v>188.16666666666666</v>
      </c>
      <c r="F140" s="38">
        <v>186.78333333333333</v>
      </c>
      <c r="G140" s="38">
        <v>185.06666666666666</v>
      </c>
      <c r="H140" s="38">
        <v>191.26666666666665</v>
      </c>
      <c r="I140" s="38">
        <v>192.98333333333335</v>
      </c>
      <c r="J140" s="38">
        <v>194.36666666666665</v>
      </c>
      <c r="K140" s="31">
        <v>191.6</v>
      </c>
      <c r="L140" s="31">
        <v>188.5</v>
      </c>
      <c r="M140" s="31">
        <v>56.392000000000003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195.45</v>
      </c>
      <c r="D141" s="38">
        <v>196.75</v>
      </c>
      <c r="E141" s="38">
        <v>192.8</v>
      </c>
      <c r="F141" s="38">
        <v>190.15</v>
      </c>
      <c r="G141" s="38">
        <v>186.20000000000002</v>
      </c>
      <c r="H141" s="38">
        <v>199.4</v>
      </c>
      <c r="I141" s="38">
        <v>203.35</v>
      </c>
      <c r="J141" s="38">
        <v>206</v>
      </c>
      <c r="K141" s="31">
        <v>200.7</v>
      </c>
      <c r="L141" s="31">
        <v>194.1</v>
      </c>
      <c r="M141" s="31">
        <v>14.075670000000001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3666.55</v>
      </c>
      <c r="D142" s="38">
        <v>3655.25</v>
      </c>
      <c r="E142" s="38">
        <v>3631.35</v>
      </c>
      <c r="F142" s="38">
        <v>3596.15</v>
      </c>
      <c r="G142" s="38">
        <v>3572.25</v>
      </c>
      <c r="H142" s="38">
        <v>3690.45</v>
      </c>
      <c r="I142" s="38">
        <v>3714.3499999999995</v>
      </c>
      <c r="J142" s="38">
        <v>3749.5499999999997</v>
      </c>
      <c r="K142" s="31">
        <v>3679.15</v>
      </c>
      <c r="L142" s="31">
        <v>3620.05</v>
      </c>
      <c r="M142" s="31">
        <v>3.3695499999999998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4265.3500000000004</v>
      </c>
      <c r="D143" s="38">
        <v>4295.1166666666668</v>
      </c>
      <c r="E143" s="38">
        <v>4225.2333333333336</v>
      </c>
      <c r="F143" s="38">
        <v>4185.1166666666668</v>
      </c>
      <c r="G143" s="38">
        <v>4115.2333333333336</v>
      </c>
      <c r="H143" s="38">
        <v>4335.2333333333336</v>
      </c>
      <c r="I143" s="38">
        <v>4405.1166666666668</v>
      </c>
      <c r="J143" s="38">
        <v>4445.2333333333336</v>
      </c>
      <c r="K143" s="31">
        <v>4365</v>
      </c>
      <c r="L143" s="31">
        <v>4255</v>
      </c>
      <c r="M143" s="31">
        <v>2.4859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504.9</v>
      </c>
      <c r="D144" s="38">
        <v>505.15000000000003</v>
      </c>
      <c r="E144" s="38">
        <v>501.30000000000007</v>
      </c>
      <c r="F144" s="38">
        <v>497.70000000000005</v>
      </c>
      <c r="G144" s="38">
        <v>493.85000000000008</v>
      </c>
      <c r="H144" s="38">
        <v>508.75000000000006</v>
      </c>
      <c r="I144" s="38">
        <v>512.60000000000014</v>
      </c>
      <c r="J144" s="38">
        <v>516.20000000000005</v>
      </c>
      <c r="K144" s="31">
        <v>509</v>
      </c>
      <c r="L144" s="31">
        <v>501.55</v>
      </c>
      <c r="M144" s="31">
        <v>41.789299999999997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2348.15</v>
      </c>
      <c r="D145" s="38">
        <v>2350.9333333333329</v>
      </c>
      <c r="E145" s="38">
        <v>2331.3666666666659</v>
      </c>
      <c r="F145" s="38">
        <v>2314.583333333333</v>
      </c>
      <c r="G145" s="38">
        <v>2295.016666666666</v>
      </c>
      <c r="H145" s="38">
        <v>2367.7166666666658</v>
      </c>
      <c r="I145" s="38">
        <v>2387.2833333333324</v>
      </c>
      <c r="J145" s="38">
        <v>2404.0666666666657</v>
      </c>
      <c r="K145" s="31">
        <v>2370.5</v>
      </c>
      <c r="L145" s="31">
        <v>2334.15</v>
      </c>
      <c r="M145" s="31">
        <v>0.99673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5339.3</v>
      </c>
      <c r="D146" s="38">
        <v>5324.666666666667</v>
      </c>
      <c r="E146" s="38">
        <v>5254.6333333333341</v>
      </c>
      <c r="F146" s="38">
        <v>5169.9666666666672</v>
      </c>
      <c r="G146" s="38">
        <v>5099.9333333333343</v>
      </c>
      <c r="H146" s="38">
        <v>5409.3333333333339</v>
      </c>
      <c r="I146" s="38">
        <v>5479.3666666666668</v>
      </c>
      <c r="J146" s="38">
        <v>5564.0333333333338</v>
      </c>
      <c r="K146" s="31">
        <v>5394.7</v>
      </c>
      <c r="L146" s="31">
        <v>5240</v>
      </c>
      <c r="M146" s="31">
        <v>12.03206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462.65</v>
      </c>
      <c r="D147" s="38">
        <v>461.48333333333335</v>
      </c>
      <c r="E147" s="38">
        <v>456.91666666666669</v>
      </c>
      <c r="F147" s="38">
        <v>451.18333333333334</v>
      </c>
      <c r="G147" s="38">
        <v>446.61666666666667</v>
      </c>
      <c r="H147" s="38">
        <v>467.2166666666667</v>
      </c>
      <c r="I147" s="38">
        <v>471.7833333333333</v>
      </c>
      <c r="J147" s="38">
        <v>477.51666666666671</v>
      </c>
      <c r="K147" s="31">
        <v>466.05</v>
      </c>
      <c r="L147" s="31">
        <v>455.75</v>
      </c>
      <c r="M147" s="31">
        <v>4.4192799999999997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42.15</v>
      </c>
      <c r="D148" s="38">
        <v>42.31666666666667</v>
      </c>
      <c r="E148" s="38">
        <v>41.783333333333339</v>
      </c>
      <c r="F148" s="38">
        <v>41.416666666666671</v>
      </c>
      <c r="G148" s="38">
        <v>40.88333333333334</v>
      </c>
      <c r="H148" s="38">
        <v>42.683333333333337</v>
      </c>
      <c r="I148" s="38">
        <v>43.216666666666669</v>
      </c>
      <c r="J148" s="38">
        <v>43.583333333333336</v>
      </c>
      <c r="K148" s="31">
        <v>42.85</v>
      </c>
      <c r="L148" s="31">
        <v>41.95</v>
      </c>
      <c r="M148" s="31">
        <v>207.80887000000001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1764.55</v>
      </c>
      <c r="D149" s="38">
        <v>1776.3500000000001</v>
      </c>
      <c r="E149" s="38">
        <v>1747.4500000000003</v>
      </c>
      <c r="F149" s="38">
        <v>1730.3500000000001</v>
      </c>
      <c r="G149" s="38">
        <v>1701.4500000000003</v>
      </c>
      <c r="H149" s="38">
        <v>1793.4500000000003</v>
      </c>
      <c r="I149" s="38">
        <v>1822.3500000000004</v>
      </c>
      <c r="J149" s="38">
        <v>1839.4500000000003</v>
      </c>
      <c r="K149" s="31">
        <v>1805.25</v>
      </c>
      <c r="L149" s="31">
        <v>1759.25</v>
      </c>
      <c r="M149" s="31">
        <v>0.39123000000000002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3317.1</v>
      </c>
      <c r="D150" s="38">
        <v>3319.0333333333333</v>
      </c>
      <c r="E150" s="38">
        <v>3295.0666666666666</v>
      </c>
      <c r="F150" s="38">
        <v>3273.0333333333333</v>
      </c>
      <c r="G150" s="38">
        <v>3249.0666666666666</v>
      </c>
      <c r="H150" s="38">
        <v>3341.0666666666666</v>
      </c>
      <c r="I150" s="38">
        <v>3365.0333333333328</v>
      </c>
      <c r="J150" s="38">
        <v>3387.0666666666666</v>
      </c>
      <c r="K150" s="31">
        <v>3343</v>
      </c>
      <c r="L150" s="31">
        <v>3297</v>
      </c>
      <c r="M150" s="31">
        <v>6.84856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219.4</v>
      </c>
      <c r="D151" s="38">
        <v>219.46666666666667</v>
      </c>
      <c r="E151" s="38">
        <v>216.93333333333334</v>
      </c>
      <c r="F151" s="38">
        <v>214.46666666666667</v>
      </c>
      <c r="G151" s="38">
        <v>211.93333333333334</v>
      </c>
      <c r="H151" s="38">
        <v>221.93333333333334</v>
      </c>
      <c r="I151" s="38">
        <v>224.4666666666667</v>
      </c>
      <c r="J151" s="38">
        <v>226.93333333333334</v>
      </c>
      <c r="K151" s="31">
        <v>222</v>
      </c>
      <c r="L151" s="31">
        <v>217</v>
      </c>
      <c r="M151" s="31">
        <v>11.130850000000001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565.5</v>
      </c>
      <c r="D152" s="38">
        <v>565.5</v>
      </c>
      <c r="E152" s="38">
        <v>559.29999999999995</v>
      </c>
      <c r="F152" s="38">
        <v>553.09999999999991</v>
      </c>
      <c r="G152" s="38">
        <v>546.89999999999986</v>
      </c>
      <c r="H152" s="38">
        <v>571.70000000000005</v>
      </c>
      <c r="I152" s="38">
        <v>577.90000000000009</v>
      </c>
      <c r="J152" s="38">
        <v>584.10000000000014</v>
      </c>
      <c r="K152" s="31">
        <v>571.70000000000005</v>
      </c>
      <c r="L152" s="31">
        <v>559.29999999999995</v>
      </c>
      <c r="M152" s="31">
        <v>1.79633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416.3</v>
      </c>
      <c r="D153" s="38">
        <v>416.81666666666666</v>
      </c>
      <c r="E153" s="38">
        <v>412.18333333333334</v>
      </c>
      <c r="F153" s="38">
        <v>408.06666666666666</v>
      </c>
      <c r="G153" s="38">
        <v>403.43333333333334</v>
      </c>
      <c r="H153" s="38">
        <v>420.93333333333334</v>
      </c>
      <c r="I153" s="38">
        <v>425.56666666666666</v>
      </c>
      <c r="J153" s="38">
        <v>429.68333333333334</v>
      </c>
      <c r="K153" s="31">
        <v>421.45</v>
      </c>
      <c r="L153" s="31">
        <v>412.7</v>
      </c>
      <c r="M153" s="31">
        <v>5.1741799999999998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1684.3</v>
      </c>
      <c r="D154" s="38">
        <v>1688.0333333333335</v>
      </c>
      <c r="E154" s="38">
        <v>1670.616666666667</v>
      </c>
      <c r="F154" s="38">
        <v>1656.9333333333334</v>
      </c>
      <c r="G154" s="38">
        <v>1639.5166666666669</v>
      </c>
      <c r="H154" s="38">
        <v>1701.7166666666672</v>
      </c>
      <c r="I154" s="38">
        <v>1719.1333333333337</v>
      </c>
      <c r="J154" s="38">
        <v>1732.8166666666673</v>
      </c>
      <c r="K154" s="31">
        <v>1705.45</v>
      </c>
      <c r="L154" s="31">
        <v>1674.35</v>
      </c>
      <c r="M154" s="31">
        <v>0.18423999999999999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129.6</v>
      </c>
      <c r="D155" s="38">
        <v>130.01666666666665</v>
      </c>
      <c r="E155" s="38">
        <v>128.68333333333331</v>
      </c>
      <c r="F155" s="38">
        <v>127.76666666666665</v>
      </c>
      <c r="G155" s="38">
        <v>126.43333333333331</v>
      </c>
      <c r="H155" s="38">
        <v>130.93333333333331</v>
      </c>
      <c r="I155" s="38">
        <v>132.26666666666668</v>
      </c>
      <c r="J155" s="38">
        <v>133.18333333333331</v>
      </c>
      <c r="K155" s="31">
        <v>131.35</v>
      </c>
      <c r="L155" s="31">
        <v>129.1</v>
      </c>
      <c r="M155" s="31">
        <v>36.003500000000003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219.1</v>
      </c>
      <c r="D156" s="38">
        <v>219.85</v>
      </c>
      <c r="E156" s="38">
        <v>217.45</v>
      </c>
      <c r="F156" s="38">
        <v>215.79999999999998</v>
      </c>
      <c r="G156" s="38">
        <v>213.39999999999998</v>
      </c>
      <c r="H156" s="38">
        <v>221.5</v>
      </c>
      <c r="I156" s="38">
        <v>223.90000000000003</v>
      </c>
      <c r="J156" s="38">
        <v>225.55</v>
      </c>
      <c r="K156" s="31">
        <v>222.25</v>
      </c>
      <c r="L156" s="31">
        <v>218.2</v>
      </c>
      <c r="M156" s="31">
        <v>3.0619100000000001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96.45</v>
      </c>
      <c r="D157" s="38">
        <v>96.5</v>
      </c>
      <c r="E157" s="38">
        <v>96</v>
      </c>
      <c r="F157" s="38">
        <v>95.55</v>
      </c>
      <c r="G157" s="38">
        <v>95.05</v>
      </c>
      <c r="H157" s="38">
        <v>96.95</v>
      </c>
      <c r="I157" s="38">
        <v>97.45</v>
      </c>
      <c r="J157" s="38">
        <v>97.9</v>
      </c>
      <c r="K157" s="31">
        <v>97</v>
      </c>
      <c r="L157" s="31">
        <v>96.05</v>
      </c>
      <c r="M157" s="31">
        <v>18.775099999999998</v>
      </c>
      <c r="N157" s="1"/>
      <c r="O157" s="1"/>
    </row>
    <row r="158" spans="1:15" ht="12.75" customHeight="1">
      <c r="A158" s="33">
        <v>148</v>
      </c>
      <c r="B158" s="58" t="s">
        <v>881</v>
      </c>
      <c r="C158" s="31">
        <v>738.1</v>
      </c>
      <c r="D158" s="38">
        <v>736.69999999999993</v>
      </c>
      <c r="E158" s="38">
        <v>728.39999999999986</v>
      </c>
      <c r="F158" s="38">
        <v>718.69999999999993</v>
      </c>
      <c r="G158" s="38">
        <v>710.39999999999986</v>
      </c>
      <c r="H158" s="38">
        <v>746.39999999999986</v>
      </c>
      <c r="I158" s="38">
        <v>754.69999999999982</v>
      </c>
      <c r="J158" s="38">
        <v>764.39999999999986</v>
      </c>
      <c r="K158" s="31">
        <v>745</v>
      </c>
      <c r="L158" s="31">
        <v>727</v>
      </c>
      <c r="M158" s="31">
        <v>1.3744000000000001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2344.6999999999998</v>
      </c>
      <c r="D159" s="38">
        <v>2336</v>
      </c>
      <c r="E159" s="38">
        <v>2319</v>
      </c>
      <c r="F159" s="38">
        <v>2293.3000000000002</v>
      </c>
      <c r="G159" s="38">
        <v>2276.3000000000002</v>
      </c>
      <c r="H159" s="38">
        <v>2361.6999999999998</v>
      </c>
      <c r="I159" s="38">
        <v>2378.6999999999998</v>
      </c>
      <c r="J159" s="38">
        <v>2404.3999999999996</v>
      </c>
      <c r="K159" s="31">
        <v>2353</v>
      </c>
      <c r="L159" s="31">
        <v>2310.3000000000002</v>
      </c>
      <c r="M159" s="31">
        <v>1.3980600000000001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251</v>
      </c>
      <c r="D160" s="38">
        <v>249.81666666666669</v>
      </c>
      <c r="E160" s="38">
        <v>248.23333333333338</v>
      </c>
      <c r="F160" s="38">
        <v>245.4666666666667</v>
      </c>
      <c r="G160" s="38">
        <v>243.88333333333338</v>
      </c>
      <c r="H160" s="38">
        <v>252.58333333333337</v>
      </c>
      <c r="I160" s="38">
        <v>254.16666666666669</v>
      </c>
      <c r="J160" s="38">
        <v>256.93333333333339</v>
      </c>
      <c r="K160" s="31">
        <v>251.4</v>
      </c>
      <c r="L160" s="31">
        <v>247.05</v>
      </c>
      <c r="M160" s="31">
        <v>23.248809999999999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328.25</v>
      </c>
      <c r="D161" s="38">
        <v>327.96666666666664</v>
      </c>
      <c r="E161" s="38">
        <v>325.2833333333333</v>
      </c>
      <c r="F161" s="38">
        <v>322.31666666666666</v>
      </c>
      <c r="G161" s="38">
        <v>319.63333333333333</v>
      </c>
      <c r="H161" s="38">
        <v>330.93333333333328</v>
      </c>
      <c r="I161" s="38">
        <v>333.61666666666656</v>
      </c>
      <c r="J161" s="38">
        <v>336.58333333333326</v>
      </c>
      <c r="K161" s="31">
        <v>330.65</v>
      </c>
      <c r="L161" s="31">
        <v>325</v>
      </c>
      <c r="M161" s="31">
        <v>1.0259499999999999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136.85</v>
      </c>
      <c r="D162" s="38">
        <v>137.18333333333334</v>
      </c>
      <c r="E162" s="38">
        <v>135.11666666666667</v>
      </c>
      <c r="F162" s="38">
        <v>133.38333333333333</v>
      </c>
      <c r="G162" s="38">
        <v>131.31666666666666</v>
      </c>
      <c r="H162" s="38">
        <v>138.91666666666669</v>
      </c>
      <c r="I162" s="38">
        <v>140.98333333333335</v>
      </c>
      <c r="J162" s="38">
        <v>142.7166666666667</v>
      </c>
      <c r="K162" s="31">
        <v>139.25</v>
      </c>
      <c r="L162" s="31">
        <v>135.44999999999999</v>
      </c>
      <c r="M162" s="31">
        <v>391.28766999999999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491.55</v>
      </c>
      <c r="D163" s="38">
        <v>492.51666666666665</v>
      </c>
      <c r="E163" s="38">
        <v>484.0333333333333</v>
      </c>
      <c r="F163" s="38">
        <v>476.51666666666665</v>
      </c>
      <c r="G163" s="38">
        <v>468.0333333333333</v>
      </c>
      <c r="H163" s="38">
        <v>500.0333333333333</v>
      </c>
      <c r="I163" s="38">
        <v>508.51666666666665</v>
      </c>
      <c r="J163" s="38">
        <v>516.0333333333333</v>
      </c>
      <c r="K163" s="31">
        <v>501</v>
      </c>
      <c r="L163" s="31">
        <v>485</v>
      </c>
      <c r="M163" s="31">
        <v>12.52801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4743.1000000000004</v>
      </c>
      <c r="D164" s="38">
        <v>4754.333333333333</v>
      </c>
      <c r="E164" s="38">
        <v>4728.7666666666664</v>
      </c>
      <c r="F164" s="38">
        <v>4714.4333333333334</v>
      </c>
      <c r="G164" s="38">
        <v>4688.8666666666668</v>
      </c>
      <c r="H164" s="38">
        <v>4768.6666666666661</v>
      </c>
      <c r="I164" s="38">
        <v>4794.2333333333336</v>
      </c>
      <c r="J164" s="38">
        <v>4808.5666666666657</v>
      </c>
      <c r="K164" s="31">
        <v>4779.8999999999996</v>
      </c>
      <c r="L164" s="31">
        <v>4740</v>
      </c>
      <c r="M164" s="31">
        <v>0.15282999999999999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996.95</v>
      </c>
      <c r="D165" s="38">
        <v>991.76666666666677</v>
      </c>
      <c r="E165" s="38">
        <v>979.38333333333355</v>
      </c>
      <c r="F165" s="38">
        <v>961.81666666666683</v>
      </c>
      <c r="G165" s="38">
        <v>949.43333333333362</v>
      </c>
      <c r="H165" s="38">
        <v>1009.3333333333335</v>
      </c>
      <c r="I165" s="38">
        <v>1021.7166666666667</v>
      </c>
      <c r="J165" s="38">
        <v>1039.2833333333333</v>
      </c>
      <c r="K165" s="31">
        <v>1004.15</v>
      </c>
      <c r="L165" s="31">
        <v>974.2</v>
      </c>
      <c r="M165" s="31">
        <v>17.582000000000001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184.45</v>
      </c>
      <c r="D166" s="38">
        <v>183.75</v>
      </c>
      <c r="E166" s="38">
        <v>180.9</v>
      </c>
      <c r="F166" s="38">
        <v>177.35</v>
      </c>
      <c r="G166" s="38">
        <v>174.5</v>
      </c>
      <c r="H166" s="38">
        <v>187.3</v>
      </c>
      <c r="I166" s="38">
        <v>190.15000000000003</v>
      </c>
      <c r="J166" s="38">
        <v>193.70000000000002</v>
      </c>
      <c r="K166" s="31">
        <v>186.6</v>
      </c>
      <c r="L166" s="31">
        <v>180.2</v>
      </c>
      <c r="M166" s="31">
        <v>24.548089999999998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136.80000000000001</v>
      </c>
      <c r="D167" s="38">
        <v>137.31666666666669</v>
      </c>
      <c r="E167" s="38">
        <v>135.73333333333338</v>
      </c>
      <c r="F167" s="38">
        <v>134.66666666666669</v>
      </c>
      <c r="G167" s="38">
        <v>133.08333333333337</v>
      </c>
      <c r="H167" s="38">
        <v>138.38333333333338</v>
      </c>
      <c r="I167" s="38">
        <v>139.9666666666667</v>
      </c>
      <c r="J167" s="38">
        <v>141.03333333333339</v>
      </c>
      <c r="K167" s="31">
        <v>138.9</v>
      </c>
      <c r="L167" s="31">
        <v>136.25</v>
      </c>
      <c r="M167" s="31">
        <v>20.0853</v>
      </c>
      <c r="N167" s="1"/>
      <c r="O167" s="1"/>
    </row>
    <row r="168" spans="1:15" ht="12.75" customHeight="1">
      <c r="A168" s="33">
        <v>158</v>
      </c>
      <c r="B168" s="58" t="s">
        <v>882</v>
      </c>
      <c r="C168" s="31">
        <v>661.65</v>
      </c>
      <c r="D168" s="38">
        <v>660.21666666666658</v>
      </c>
      <c r="E168" s="38">
        <v>652.48333333333312</v>
      </c>
      <c r="F168" s="38">
        <v>643.31666666666649</v>
      </c>
      <c r="G168" s="38">
        <v>635.58333333333303</v>
      </c>
      <c r="H168" s="38">
        <v>669.38333333333321</v>
      </c>
      <c r="I168" s="38">
        <v>677.11666666666656</v>
      </c>
      <c r="J168" s="38">
        <v>686.2833333333333</v>
      </c>
      <c r="K168" s="31">
        <v>667.95</v>
      </c>
      <c r="L168" s="31">
        <v>651.04999999999995</v>
      </c>
      <c r="M168" s="31">
        <v>2.26003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334.95</v>
      </c>
      <c r="D169" s="38">
        <v>333.93333333333334</v>
      </c>
      <c r="E169" s="38">
        <v>330.36666666666667</v>
      </c>
      <c r="F169" s="38">
        <v>325.78333333333336</v>
      </c>
      <c r="G169" s="38">
        <v>322.2166666666667</v>
      </c>
      <c r="H169" s="38">
        <v>338.51666666666665</v>
      </c>
      <c r="I169" s="38">
        <v>342.08333333333337</v>
      </c>
      <c r="J169" s="38">
        <v>346.66666666666663</v>
      </c>
      <c r="K169" s="31">
        <v>337.5</v>
      </c>
      <c r="L169" s="31">
        <v>329.35</v>
      </c>
      <c r="M169" s="31">
        <v>59.267380000000003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145.05000000000001</v>
      </c>
      <c r="D170" s="38">
        <v>145.25</v>
      </c>
      <c r="E170" s="38">
        <v>143.80000000000001</v>
      </c>
      <c r="F170" s="38">
        <v>142.55000000000001</v>
      </c>
      <c r="G170" s="38">
        <v>141.10000000000002</v>
      </c>
      <c r="H170" s="38">
        <v>146.5</v>
      </c>
      <c r="I170" s="38">
        <v>147.94999999999999</v>
      </c>
      <c r="J170" s="38">
        <v>149.19999999999999</v>
      </c>
      <c r="K170" s="31">
        <v>146.69999999999999</v>
      </c>
      <c r="L170" s="31">
        <v>144</v>
      </c>
      <c r="M170" s="31">
        <v>21.644939999999998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1298.75</v>
      </c>
      <c r="D171" s="38">
        <v>1303.25</v>
      </c>
      <c r="E171" s="38">
        <v>1288.5</v>
      </c>
      <c r="F171" s="38">
        <v>1278.25</v>
      </c>
      <c r="G171" s="38">
        <v>1263.5</v>
      </c>
      <c r="H171" s="38">
        <v>1313.5</v>
      </c>
      <c r="I171" s="38">
        <v>1328.25</v>
      </c>
      <c r="J171" s="38">
        <v>1338.5</v>
      </c>
      <c r="K171" s="31">
        <v>1318</v>
      </c>
      <c r="L171" s="31">
        <v>1293</v>
      </c>
      <c r="M171" s="31">
        <v>0.14394000000000001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110.45</v>
      </c>
      <c r="D172" s="38">
        <v>110.56666666666668</v>
      </c>
      <c r="E172" s="38">
        <v>109.48333333333335</v>
      </c>
      <c r="F172" s="38">
        <v>108.51666666666667</v>
      </c>
      <c r="G172" s="38">
        <v>107.43333333333334</v>
      </c>
      <c r="H172" s="38">
        <v>111.53333333333336</v>
      </c>
      <c r="I172" s="38">
        <v>112.6166666666667</v>
      </c>
      <c r="J172" s="38">
        <v>113.58333333333337</v>
      </c>
      <c r="K172" s="31">
        <v>111.65</v>
      </c>
      <c r="L172" s="31">
        <v>109.6</v>
      </c>
      <c r="M172" s="31">
        <v>105.0038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2705.25</v>
      </c>
      <c r="D173" s="38">
        <v>2692.4666666666667</v>
      </c>
      <c r="E173" s="38">
        <v>2662.9333333333334</v>
      </c>
      <c r="F173" s="38">
        <v>2620.6166666666668</v>
      </c>
      <c r="G173" s="38">
        <v>2591.0833333333335</v>
      </c>
      <c r="H173" s="38">
        <v>2734.7833333333333</v>
      </c>
      <c r="I173" s="38">
        <v>2764.3166666666671</v>
      </c>
      <c r="J173" s="38">
        <v>2806.6333333333332</v>
      </c>
      <c r="K173" s="31">
        <v>2722</v>
      </c>
      <c r="L173" s="31">
        <v>2650.15</v>
      </c>
      <c r="M173" s="31">
        <v>0.16019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3095.8</v>
      </c>
      <c r="D174" s="38">
        <v>3113.6166666666668</v>
      </c>
      <c r="E174" s="38">
        <v>3067.1833333333334</v>
      </c>
      <c r="F174" s="38">
        <v>3038.5666666666666</v>
      </c>
      <c r="G174" s="38">
        <v>2992.1333333333332</v>
      </c>
      <c r="H174" s="38">
        <v>3142.2333333333336</v>
      </c>
      <c r="I174" s="38">
        <v>3188.666666666667</v>
      </c>
      <c r="J174" s="38">
        <v>3217.2833333333338</v>
      </c>
      <c r="K174" s="31">
        <v>3160.05</v>
      </c>
      <c r="L174" s="31">
        <v>3085</v>
      </c>
      <c r="M174" s="31">
        <v>9.1649999999999995E-2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187.3</v>
      </c>
      <c r="D175" s="38">
        <v>187.20000000000002</v>
      </c>
      <c r="E175" s="38">
        <v>185.40000000000003</v>
      </c>
      <c r="F175" s="38">
        <v>183.50000000000003</v>
      </c>
      <c r="G175" s="38">
        <v>181.70000000000005</v>
      </c>
      <c r="H175" s="38">
        <v>189.10000000000002</v>
      </c>
      <c r="I175" s="38">
        <v>190.90000000000003</v>
      </c>
      <c r="J175" s="38">
        <v>192.8</v>
      </c>
      <c r="K175" s="31">
        <v>189</v>
      </c>
      <c r="L175" s="31">
        <v>185.3</v>
      </c>
      <c r="M175" s="31">
        <v>3.82084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1237.05</v>
      </c>
      <c r="D176" s="38">
        <v>1226.2333333333333</v>
      </c>
      <c r="E176" s="38">
        <v>1209.3166666666666</v>
      </c>
      <c r="F176" s="38">
        <v>1181.5833333333333</v>
      </c>
      <c r="G176" s="38">
        <v>1164.6666666666665</v>
      </c>
      <c r="H176" s="38">
        <v>1253.9666666666667</v>
      </c>
      <c r="I176" s="38">
        <v>1270.8833333333332</v>
      </c>
      <c r="J176" s="38">
        <v>1298.6166666666668</v>
      </c>
      <c r="K176" s="31">
        <v>1243.1500000000001</v>
      </c>
      <c r="L176" s="31">
        <v>1198.5</v>
      </c>
      <c r="M176" s="31">
        <v>16.580079999999999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1393.7</v>
      </c>
      <c r="D177" s="38">
        <v>1397.5500000000002</v>
      </c>
      <c r="E177" s="38">
        <v>1386.2000000000003</v>
      </c>
      <c r="F177" s="38">
        <v>1378.7</v>
      </c>
      <c r="G177" s="38">
        <v>1367.3500000000001</v>
      </c>
      <c r="H177" s="38">
        <v>1405.0500000000004</v>
      </c>
      <c r="I177" s="38">
        <v>1416.4000000000003</v>
      </c>
      <c r="J177" s="38">
        <v>1423.9000000000005</v>
      </c>
      <c r="K177" s="31">
        <v>1408.9</v>
      </c>
      <c r="L177" s="31">
        <v>1390.05</v>
      </c>
      <c r="M177" s="31">
        <v>0.26689000000000002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740.65</v>
      </c>
      <c r="D178" s="38">
        <v>734.08333333333337</v>
      </c>
      <c r="E178" s="38">
        <v>721.76666666666677</v>
      </c>
      <c r="F178" s="38">
        <v>702.88333333333344</v>
      </c>
      <c r="G178" s="38">
        <v>690.56666666666683</v>
      </c>
      <c r="H178" s="38">
        <v>752.9666666666667</v>
      </c>
      <c r="I178" s="38">
        <v>765.2833333333333</v>
      </c>
      <c r="J178" s="38">
        <v>784.16666666666663</v>
      </c>
      <c r="K178" s="31">
        <v>746.4</v>
      </c>
      <c r="L178" s="31">
        <v>715.2</v>
      </c>
      <c r="M178" s="31">
        <v>21.546959999999999</v>
      </c>
      <c r="N178" s="1"/>
      <c r="O178" s="1"/>
    </row>
    <row r="179" spans="1:15" ht="12.75" customHeight="1">
      <c r="A179" s="33">
        <v>169</v>
      </c>
      <c r="B179" s="58" t="s">
        <v>888</v>
      </c>
      <c r="C179" s="31">
        <v>711.1</v>
      </c>
      <c r="D179" s="38">
        <v>713.0333333333333</v>
      </c>
      <c r="E179" s="38">
        <v>697.06666666666661</v>
      </c>
      <c r="F179" s="38">
        <v>683.0333333333333</v>
      </c>
      <c r="G179" s="38">
        <v>667.06666666666661</v>
      </c>
      <c r="H179" s="38">
        <v>727.06666666666661</v>
      </c>
      <c r="I179" s="38">
        <v>743.0333333333333</v>
      </c>
      <c r="J179" s="38">
        <v>757.06666666666661</v>
      </c>
      <c r="K179" s="31">
        <v>729</v>
      </c>
      <c r="L179" s="31">
        <v>699</v>
      </c>
      <c r="M179" s="31">
        <v>5.5521200000000004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1457.95</v>
      </c>
      <c r="D180" s="38">
        <v>1461.9833333333333</v>
      </c>
      <c r="E180" s="38">
        <v>1450.9666666666667</v>
      </c>
      <c r="F180" s="38">
        <v>1443.9833333333333</v>
      </c>
      <c r="G180" s="38">
        <v>1432.9666666666667</v>
      </c>
      <c r="H180" s="38">
        <v>1468.9666666666667</v>
      </c>
      <c r="I180" s="38">
        <v>1479.9833333333336</v>
      </c>
      <c r="J180" s="38">
        <v>1486.9666666666667</v>
      </c>
      <c r="K180" s="31">
        <v>1473</v>
      </c>
      <c r="L180" s="31">
        <v>1455</v>
      </c>
      <c r="M180" s="31">
        <v>0.48814999999999997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44.35</v>
      </c>
      <c r="D181" s="38">
        <v>44.6</v>
      </c>
      <c r="E181" s="38">
        <v>44.050000000000004</v>
      </c>
      <c r="F181" s="38">
        <v>43.75</v>
      </c>
      <c r="G181" s="38">
        <v>43.2</v>
      </c>
      <c r="H181" s="38">
        <v>44.900000000000006</v>
      </c>
      <c r="I181" s="38">
        <v>45.45</v>
      </c>
      <c r="J181" s="38">
        <v>45.750000000000007</v>
      </c>
      <c r="K181" s="31">
        <v>45.15</v>
      </c>
      <c r="L181" s="31">
        <v>44.3</v>
      </c>
      <c r="M181" s="31">
        <v>61.09957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1148.4000000000001</v>
      </c>
      <c r="D182" s="38">
        <v>1154.1666666666667</v>
      </c>
      <c r="E182" s="38">
        <v>1134.2333333333336</v>
      </c>
      <c r="F182" s="38">
        <v>1120.0666666666668</v>
      </c>
      <c r="G182" s="38">
        <v>1100.1333333333337</v>
      </c>
      <c r="H182" s="38">
        <v>1168.3333333333335</v>
      </c>
      <c r="I182" s="38">
        <v>1188.2666666666664</v>
      </c>
      <c r="J182" s="38">
        <v>1202.4333333333334</v>
      </c>
      <c r="K182" s="31">
        <v>1174.0999999999999</v>
      </c>
      <c r="L182" s="31">
        <v>1140</v>
      </c>
      <c r="M182" s="31">
        <v>0.47310000000000002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1643.45</v>
      </c>
      <c r="D183" s="38">
        <v>1643.0999999999997</v>
      </c>
      <c r="E183" s="38">
        <v>1632.1999999999994</v>
      </c>
      <c r="F183" s="38">
        <v>1620.9499999999996</v>
      </c>
      <c r="G183" s="38">
        <v>1610.0499999999993</v>
      </c>
      <c r="H183" s="38">
        <v>1654.3499999999995</v>
      </c>
      <c r="I183" s="38">
        <v>1665.2499999999995</v>
      </c>
      <c r="J183" s="38">
        <v>1676.4999999999995</v>
      </c>
      <c r="K183" s="31">
        <v>1654</v>
      </c>
      <c r="L183" s="31">
        <v>1631.85</v>
      </c>
      <c r="M183" s="31">
        <v>0.52453000000000005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491</v>
      </c>
      <c r="D184" s="38">
        <v>494.8</v>
      </c>
      <c r="E184" s="38">
        <v>485.40000000000003</v>
      </c>
      <c r="F184" s="38">
        <v>479.8</v>
      </c>
      <c r="G184" s="38">
        <v>470.40000000000003</v>
      </c>
      <c r="H184" s="38">
        <v>500.40000000000003</v>
      </c>
      <c r="I184" s="38">
        <v>509.8</v>
      </c>
      <c r="J184" s="38">
        <v>515.40000000000009</v>
      </c>
      <c r="K184" s="31">
        <v>504.2</v>
      </c>
      <c r="L184" s="31">
        <v>489.2</v>
      </c>
      <c r="M184" s="31">
        <v>1.61267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1060.4000000000001</v>
      </c>
      <c r="D185" s="38">
        <v>1054.2666666666667</v>
      </c>
      <c r="E185" s="38">
        <v>1046.5333333333333</v>
      </c>
      <c r="F185" s="38">
        <v>1032.6666666666667</v>
      </c>
      <c r="G185" s="38">
        <v>1024.9333333333334</v>
      </c>
      <c r="H185" s="38">
        <v>1068.1333333333332</v>
      </c>
      <c r="I185" s="38">
        <v>1075.8666666666663</v>
      </c>
      <c r="J185" s="38">
        <v>1089.7333333333331</v>
      </c>
      <c r="K185" s="31">
        <v>1062</v>
      </c>
      <c r="L185" s="31">
        <v>1040.4000000000001</v>
      </c>
      <c r="M185" s="31">
        <v>13.321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476.7</v>
      </c>
      <c r="D186" s="38">
        <v>479.23333333333335</v>
      </c>
      <c r="E186" s="38">
        <v>473.4666666666667</v>
      </c>
      <c r="F186" s="38">
        <v>470.23333333333335</v>
      </c>
      <c r="G186" s="38">
        <v>464.4666666666667</v>
      </c>
      <c r="H186" s="38">
        <v>482.4666666666667</v>
      </c>
      <c r="I186" s="38">
        <v>488.23333333333335</v>
      </c>
      <c r="J186" s="38">
        <v>491.4666666666667</v>
      </c>
      <c r="K186" s="31">
        <v>485</v>
      </c>
      <c r="L186" s="31">
        <v>476</v>
      </c>
      <c r="M186" s="31">
        <v>1.14364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1622.2</v>
      </c>
      <c r="D187" s="38">
        <v>1616.7833333333335</v>
      </c>
      <c r="E187" s="38">
        <v>1606.5666666666671</v>
      </c>
      <c r="F187" s="38">
        <v>1590.9333333333336</v>
      </c>
      <c r="G187" s="38">
        <v>1580.7166666666672</v>
      </c>
      <c r="H187" s="38">
        <v>1632.416666666667</v>
      </c>
      <c r="I187" s="38">
        <v>1642.6333333333337</v>
      </c>
      <c r="J187" s="38">
        <v>1658.2666666666669</v>
      </c>
      <c r="K187" s="31">
        <v>1627</v>
      </c>
      <c r="L187" s="31">
        <v>1601.15</v>
      </c>
      <c r="M187" s="31">
        <v>3.09558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311.45</v>
      </c>
      <c r="D188" s="38">
        <v>312.41666666666669</v>
      </c>
      <c r="E188" s="38">
        <v>309.73333333333335</v>
      </c>
      <c r="F188" s="38">
        <v>308.01666666666665</v>
      </c>
      <c r="G188" s="38">
        <v>305.33333333333331</v>
      </c>
      <c r="H188" s="38">
        <v>314.13333333333338</v>
      </c>
      <c r="I188" s="38">
        <v>316.81666666666666</v>
      </c>
      <c r="J188" s="38">
        <v>318.53333333333342</v>
      </c>
      <c r="K188" s="31">
        <v>315.10000000000002</v>
      </c>
      <c r="L188" s="31">
        <v>310.7</v>
      </c>
      <c r="M188" s="31">
        <v>8.9584499999999991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410.7</v>
      </c>
      <c r="D189" s="38">
        <v>411.06666666666666</v>
      </c>
      <c r="E189" s="38">
        <v>407.63333333333333</v>
      </c>
      <c r="F189" s="38">
        <v>404.56666666666666</v>
      </c>
      <c r="G189" s="38">
        <v>401.13333333333333</v>
      </c>
      <c r="H189" s="38">
        <v>414.13333333333333</v>
      </c>
      <c r="I189" s="38">
        <v>417.56666666666661</v>
      </c>
      <c r="J189" s="38">
        <v>420.63333333333333</v>
      </c>
      <c r="K189" s="31">
        <v>414.5</v>
      </c>
      <c r="L189" s="31">
        <v>408</v>
      </c>
      <c r="M189" s="31">
        <v>5.4047099999999997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1819.45</v>
      </c>
      <c r="D190" s="38">
        <v>1806.5333333333335</v>
      </c>
      <c r="E190" s="38">
        <v>1789.9666666666672</v>
      </c>
      <c r="F190" s="38">
        <v>1760.4833333333336</v>
      </c>
      <c r="G190" s="38">
        <v>1743.9166666666672</v>
      </c>
      <c r="H190" s="38">
        <v>1836.0166666666671</v>
      </c>
      <c r="I190" s="38">
        <v>1852.5833333333333</v>
      </c>
      <c r="J190" s="38">
        <v>1882.0666666666671</v>
      </c>
      <c r="K190" s="31">
        <v>1823.1</v>
      </c>
      <c r="L190" s="31">
        <v>1777.05</v>
      </c>
      <c r="M190" s="31">
        <v>8.5309600000000003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771.85</v>
      </c>
      <c r="D191" s="38">
        <v>776.15000000000009</v>
      </c>
      <c r="E191" s="38">
        <v>763.85000000000014</v>
      </c>
      <c r="F191" s="38">
        <v>755.85</v>
      </c>
      <c r="G191" s="38">
        <v>743.55000000000007</v>
      </c>
      <c r="H191" s="38">
        <v>784.1500000000002</v>
      </c>
      <c r="I191" s="38">
        <v>796.45000000000016</v>
      </c>
      <c r="J191" s="38">
        <v>804.45000000000027</v>
      </c>
      <c r="K191" s="31">
        <v>788.45</v>
      </c>
      <c r="L191" s="31">
        <v>768.15</v>
      </c>
      <c r="M191" s="31">
        <v>1.8337399999999999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357.85</v>
      </c>
      <c r="D192" s="38">
        <v>357.3</v>
      </c>
      <c r="E192" s="38">
        <v>353.5</v>
      </c>
      <c r="F192" s="38">
        <v>349.15</v>
      </c>
      <c r="G192" s="38">
        <v>345.34999999999997</v>
      </c>
      <c r="H192" s="38">
        <v>361.65000000000003</v>
      </c>
      <c r="I192" s="38">
        <v>365.4500000000001</v>
      </c>
      <c r="J192" s="38">
        <v>369.80000000000007</v>
      </c>
      <c r="K192" s="31">
        <v>361.1</v>
      </c>
      <c r="L192" s="31">
        <v>352.95</v>
      </c>
      <c r="M192" s="31">
        <v>1.84327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2203.85</v>
      </c>
      <c r="D193" s="38">
        <v>2193.15</v>
      </c>
      <c r="E193" s="38">
        <v>2176.3000000000002</v>
      </c>
      <c r="F193" s="38">
        <v>2148.75</v>
      </c>
      <c r="G193" s="38">
        <v>2131.9</v>
      </c>
      <c r="H193" s="38">
        <v>2220.7000000000003</v>
      </c>
      <c r="I193" s="38">
        <v>2237.5499999999997</v>
      </c>
      <c r="J193" s="38">
        <v>2265.1000000000004</v>
      </c>
      <c r="K193" s="31">
        <v>2210</v>
      </c>
      <c r="L193" s="31">
        <v>2165.6</v>
      </c>
      <c r="M193" s="31">
        <v>0.34500999999999998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672.45</v>
      </c>
      <c r="D194" s="38">
        <v>674.31666666666672</v>
      </c>
      <c r="E194" s="38">
        <v>668.63333333333344</v>
      </c>
      <c r="F194" s="38">
        <v>664.81666666666672</v>
      </c>
      <c r="G194" s="38">
        <v>659.13333333333344</v>
      </c>
      <c r="H194" s="38">
        <v>678.13333333333344</v>
      </c>
      <c r="I194" s="38">
        <v>683.81666666666661</v>
      </c>
      <c r="J194" s="38">
        <v>687.63333333333344</v>
      </c>
      <c r="K194" s="31">
        <v>680</v>
      </c>
      <c r="L194" s="31">
        <v>670.5</v>
      </c>
      <c r="M194" s="31">
        <v>0.47865999999999997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260.8</v>
      </c>
      <c r="D195" s="38">
        <v>257.31666666666666</v>
      </c>
      <c r="E195" s="38">
        <v>252.2833333333333</v>
      </c>
      <c r="F195" s="38">
        <v>243.76666666666665</v>
      </c>
      <c r="G195" s="38">
        <v>238.73333333333329</v>
      </c>
      <c r="H195" s="38">
        <v>265.83333333333331</v>
      </c>
      <c r="I195" s="38">
        <v>270.86666666666673</v>
      </c>
      <c r="J195" s="38">
        <v>279.38333333333333</v>
      </c>
      <c r="K195" s="31">
        <v>262.35000000000002</v>
      </c>
      <c r="L195" s="31">
        <v>248.8</v>
      </c>
      <c r="M195" s="31">
        <v>16.334879999999998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2782.05</v>
      </c>
      <c r="D196" s="38">
        <v>2796.2333333333336</v>
      </c>
      <c r="E196" s="38">
        <v>2761.8166666666671</v>
      </c>
      <c r="F196" s="38">
        <v>2741.5833333333335</v>
      </c>
      <c r="G196" s="38">
        <v>2707.166666666667</v>
      </c>
      <c r="H196" s="38">
        <v>2816.4666666666672</v>
      </c>
      <c r="I196" s="38">
        <v>2850.8833333333332</v>
      </c>
      <c r="J196" s="38">
        <v>2871.1166666666672</v>
      </c>
      <c r="K196" s="31">
        <v>2830.65</v>
      </c>
      <c r="L196" s="31">
        <v>2776</v>
      </c>
      <c r="M196" s="31">
        <v>0.75236000000000003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466.9</v>
      </c>
      <c r="D197" s="38">
        <v>467.15000000000003</v>
      </c>
      <c r="E197" s="38">
        <v>465.00000000000006</v>
      </c>
      <c r="F197" s="38">
        <v>463.1</v>
      </c>
      <c r="G197" s="38">
        <v>460.95000000000005</v>
      </c>
      <c r="H197" s="38">
        <v>469.05000000000007</v>
      </c>
      <c r="I197" s="38">
        <v>471.20000000000005</v>
      </c>
      <c r="J197" s="38">
        <v>473.10000000000008</v>
      </c>
      <c r="K197" s="31">
        <v>469.3</v>
      </c>
      <c r="L197" s="31">
        <v>465.25</v>
      </c>
      <c r="M197" s="31">
        <v>14.47453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599.25</v>
      </c>
      <c r="D198" s="38">
        <v>599.7833333333333</v>
      </c>
      <c r="E198" s="38">
        <v>595.76666666666665</v>
      </c>
      <c r="F198" s="38">
        <v>592.2833333333333</v>
      </c>
      <c r="G198" s="38">
        <v>588.26666666666665</v>
      </c>
      <c r="H198" s="38">
        <v>603.26666666666665</v>
      </c>
      <c r="I198" s="38">
        <v>607.2833333333333</v>
      </c>
      <c r="J198" s="38">
        <v>610.76666666666665</v>
      </c>
      <c r="K198" s="31">
        <v>603.79999999999995</v>
      </c>
      <c r="L198" s="31">
        <v>596.29999999999995</v>
      </c>
      <c r="M198" s="31">
        <v>7.2890499999999996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120.75</v>
      </c>
      <c r="D199" s="38">
        <v>121.18333333333334</v>
      </c>
      <c r="E199" s="38">
        <v>120.06666666666668</v>
      </c>
      <c r="F199" s="38">
        <v>119.38333333333334</v>
      </c>
      <c r="G199" s="38">
        <v>118.26666666666668</v>
      </c>
      <c r="H199" s="38">
        <v>121.86666666666667</v>
      </c>
      <c r="I199" s="38">
        <v>122.98333333333335</v>
      </c>
      <c r="J199" s="38">
        <v>123.66666666666667</v>
      </c>
      <c r="K199" s="31">
        <v>122.3</v>
      </c>
      <c r="L199" s="31">
        <v>120.5</v>
      </c>
      <c r="M199" s="31">
        <v>5.8058899999999998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167.45</v>
      </c>
      <c r="D200" s="38">
        <v>168.11666666666667</v>
      </c>
      <c r="E200" s="38">
        <v>166.33333333333334</v>
      </c>
      <c r="F200" s="38">
        <v>165.21666666666667</v>
      </c>
      <c r="G200" s="38">
        <v>163.43333333333334</v>
      </c>
      <c r="H200" s="38">
        <v>169.23333333333335</v>
      </c>
      <c r="I200" s="38">
        <v>171.01666666666665</v>
      </c>
      <c r="J200" s="38">
        <v>172.13333333333335</v>
      </c>
      <c r="K200" s="31">
        <v>169.9</v>
      </c>
      <c r="L200" s="31">
        <v>167</v>
      </c>
      <c r="M200" s="31">
        <v>13.796340000000001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289.3</v>
      </c>
      <c r="D201" s="38">
        <v>290.76666666666665</v>
      </c>
      <c r="E201" s="38">
        <v>286.0333333333333</v>
      </c>
      <c r="F201" s="38">
        <v>282.76666666666665</v>
      </c>
      <c r="G201" s="38">
        <v>278.0333333333333</v>
      </c>
      <c r="H201" s="38">
        <v>294.0333333333333</v>
      </c>
      <c r="I201" s="38">
        <v>298.76666666666665</v>
      </c>
      <c r="J201" s="38">
        <v>302.0333333333333</v>
      </c>
      <c r="K201" s="31">
        <v>295.5</v>
      </c>
      <c r="L201" s="31">
        <v>287.5</v>
      </c>
      <c r="M201" s="31">
        <v>2.5965799999999999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1592.8</v>
      </c>
      <c r="D202" s="38">
        <v>1606.8833333333332</v>
      </c>
      <c r="E202" s="38">
        <v>1567.4166666666665</v>
      </c>
      <c r="F202" s="38">
        <v>1542.0333333333333</v>
      </c>
      <c r="G202" s="38">
        <v>1502.5666666666666</v>
      </c>
      <c r="H202" s="38">
        <v>1632.2666666666664</v>
      </c>
      <c r="I202" s="38">
        <v>1671.7333333333331</v>
      </c>
      <c r="J202" s="38">
        <v>1697.1166666666663</v>
      </c>
      <c r="K202" s="31">
        <v>1646.35</v>
      </c>
      <c r="L202" s="31">
        <v>1581.5</v>
      </c>
      <c r="M202" s="31">
        <v>2.95092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942</v>
      </c>
      <c r="D203" s="38">
        <v>945.28333333333342</v>
      </c>
      <c r="E203" s="38">
        <v>935.66666666666686</v>
      </c>
      <c r="F203" s="38">
        <v>929.33333333333348</v>
      </c>
      <c r="G203" s="38">
        <v>919.71666666666692</v>
      </c>
      <c r="H203" s="38">
        <v>951.61666666666679</v>
      </c>
      <c r="I203" s="38">
        <v>961.23333333333335</v>
      </c>
      <c r="J203" s="38">
        <v>967.56666666666672</v>
      </c>
      <c r="K203" s="31">
        <v>954.9</v>
      </c>
      <c r="L203" s="31">
        <v>938.95</v>
      </c>
      <c r="M203" s="31">
        <v>5.5104800000000003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1348.05</v>
      </c>
      <c r="D204" s="38">
        <v>1364.7166666666665</v>
      </c>
      <c r="E204" s="38">
        <v>1321.133333333333</v>
      </c>
      <c r="F204" s="38">
        <v>1294.2166666666665</v>
      </c>
      <c r="G204" s="38">
        <v>1250.633333333333</v>
      </c>
      <c r="H204" s="38">
        <v>1391.633333333333</v>
      </c>
      <c r="I204" s="38">
        <v>1435.2166666666665</v>
      </c>
      <c r="J204" s="38">
        <v>1462.133333333333</v>
      </c>
      <c r="K204" s="31">
        <v>1408.3</v>
      </c>
      <c r="L204" s="31">
        <v>1337.8</v>
      </c>
      <c r="M204" s="31">
        <v>43.102359999999997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1155.8</v>
      </c>
      <c r="D205" s="38">
        <v>1155.5333333333333</v>
      </c>
      <c r="E205" s="38">
        <v>1148.2666666666667</v>
      </c>
      <c r="F205" s="38">
        <v>1140.7333333333333</v>
      </c>
      <c r="G205" s="38">
        <v>1133.4666666666667</v>
      </c>
      <c r="H205" s="38">
        <v>1163.0666666666666</v>
      </c>
      <c r="I205" s="38">
        <v>1170.333333333333</v>
      </c>
      <c r="J205" s="38">
        <v>1177.8666666666666</v>
      </c>
      <c r="K205" s="31">
        <v>1162.8</v>
      </c>
      <c r="L205" s="31">
        <v>1148</v>
      </c>
      <c r="M205" s="31">
        <v>19.900010000000002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2520.15</v>
      </c>
      <c r="D206" s="38">
        <v>2504.9833333333331</v>
      </c>
      <c r="E206" s="38">
        <v>2420.6166666666663</v>
      </c>
      <c r="F206" s="38">
        <v>2321.083333333333</v>
      </c>
      <c r="G206" s="38">
        <v>2236.7166666666662</v>
      </c>
      <c r="H206" s="38">
        <v>2604.5166666666664</v>
      </c>
      <c r="I206" s="38">
        <v>2688.8833333333332</v>
      </c>
      <c r="J206" s="38">
        <v>2788.4166666666665</v>
      </c>
      <c r="K206" s="31">
        <v>2589.35</v>
      </c>
      <c r="L206" s="31">
        <v>2405.4499999999998</v>
      </c>
      <c r="M206" s="31">
        <v>18.160720000000001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1688.75</v>
      </c>
      <c r="D207" s="38">
        <v>1686.9166666666667</v>
      </c>
      <c r="E207" s="38">
        <v>1681.8333333333335</v>
      </c>
      <c r="F207" s="38">
        <v>1674.9166666666667</v>
      </c>
      <c r="G207" s="38">
        <v>1669.8333333333335</v>
      </c>
      <c r="H207" s="38">
        <v>1693.8333333333335</v>
      </c>
      <c r="I207" s="38">
        <v>1698.916666666667</v>
      </c>
      <c r="J207" s="38">
        <v>1705.8333333333335</v>
      </c>
      <c r="K207" s="31">
        <v>1692</v>
      </c>
      <c r="L207" s="31">
        <v>1680</v>
      </c>
      <c r="M207" s="31">
        <v>281.05473999999998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661.05</v>
      </c>
      <c r="D208" s="38">
        <v>658.48333333333335</v>
      </c>
      <c r="E208" s="38">
        <v>654.11666666666667</v>
      </c>
      <c r="F208" s="38">
        <v>647.18333333333328</v>
      </c>
      <c r="G208" s="38">
        <v>642.81666666666661</v>
      </c>
      <c r="H208" s="38">
        <v>665.41666666666674</v>
      </c>
      <c r="I208" s="38">
        <v>669.78333333333353</v>
      </c>
      <c r="J208" s="38">
        <v>676.71666666666681</v>
      </c>
      <c r="K208" s="31">
        <v>662.85</v>
      </c>
      <c r="L208" s="31">
        <v>651.54999999999995</v>
      </c>
      <c r="M208" s="31">
        <v>27.543279999999999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3087.15</v>
      </c>
      <c r="D209" s="38">
        <v>3079.4500000000003</v>
      </c>
      <c r="E209" s="38">
        <v>3058.7000000000007</v>
      </c>
      <c r="F209" s="38">
        <v>3030.2500000000005</v>
      </c>
      <c r="G209" s="38">
        <v>3009.5000000000009</v>
      </c>
      <c r="H209" s="38">
        <v>3107.9000000000005</v>
      </c>
      <c r="I209" s="38">
        <v>3128.6499999999996</v>
      </c>
      <c r="J209" s="38">
        <v>3157.1000000000004</v>
      </c>
      <c r="K209" s="31">
        <v>3100.2</v>
      </c>
      <c r="L209" s="31">
        <v>3051</v>
      </c>
      <c r="M209" s="31">
        <v>7.3551099999999998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65.25</v>
      </c>
      <c r="D210" s="38">
        <v>65.75</v>
      </c>
      <c r="E210" s="38">
        <v>64.599999999999994</v>
      </c>
      <c r="F210" s="38">
        <v>63.949999999999989</v>
      </c>
      <c r="G210" s="38">
        <v>62.799999999999983</v>
      </c>
      <c r="H210" s="38">
        <v>66.400000000000006</v>
      </c>
      <c r="I210" s="38">
        <v>67.550000000000011</v>
      </c>
      <c r="J210" s="38">
        <v>68.200000000000017</v>
      </c>
      <c r="K210" s="31">
        <v>66.900000000000006</v>
      </c>
      <c r="L210" s="31">
        <v>65.099999999999994</v>
      </c>
      <c r="M210" s="31">
        <v>34.111939999999997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305.8</v>
      </c>
      <c r="D211" s="38">
        <v>307.13333333333338</v>
      </c>
      <c r="E211" s="38">
        <v>303.66666666666674</v>
      </c>
      <c r="F211" s="38">
        <v>301.53333333333336</v>
      </c>
      <c r="G211" s="38">
        <v>298.06666666666672</v>
      </c>
      <c r="H211" s="38">
        <v>309.26666666666677</v>
      </c>
      <c r="I211" s="38">
        <v>312.73333333333335</v>
      </c>
      <c r="J211" s="38">
        <v>314.86666666666679</v>
      </c>
      <c r="K211" s="31">
        <v>310.60000000000002</v>
      </c>
      <c r="L211" s="31">
        <v>305</v>
      </c>
      <c r="M211" s="31">
        <v>1.03386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441.55</v>
      </c>
      <c r="D212" s="38">
        <v>440.90000000000003</v>
      </c>
      <c r="E212" s="38">
        <v>438.90000000000009</v>
      </c>
      <c r="F212" s="38">
        <v>436.25000000000006</v>
      </c>
      <c r="G212" s="38">
        <v>434.25000000000011</v>
      </c>
      <c r="H212" s="38">
        <v>443.55000000000007</v>
      </c>
      <c r="I212" s="38">
        <v>445.54999999999995</v>
      </c>
      <c r="J212" s="38">
        <v>448.20000000000005</v>
      </c>
      <c r="K212" s="31">
        <v>442.9</v>
      </c>
      <c r="L212" s="31">
        <v>438.25</v>
      </c>
      <c r="M212" s="31">
        <v>51.560380000000002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1068.8</v>
      </c>
      <c r="D213" s="38">
        <v>1070.95</v>
      </c>
      <c r="E213" s="38">
        <v>1062.95</v>
      </c>
      <c r="F213" s="38">
        <v>1057.0999999999999</v>
      </c>
      <c r="G213" s="38">
        <v>1049.0999999999999</v>
      </c>
      <c r="H213" s="38">
        <v>1076.8000000000002</v>
      </c>
      <c r="I213" s="38">
        <v>1084.8000000000002</v>
      </c>
      <c r="J213" s="38">
        <v>1090.6500000000003</v>
      </c>
      <c r="K213" s="31">
        <v>1078.95</v>
      </c>
      <c r="L213" s="31">
        <v>1065.0999999999999</v>
      </c>
      <c r="M213" s="31">
        <v>0.10621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3836.95</v>
      </c>
      <c r="D214" s="38">
        <v>3839.8166666666671</v>
      </c>
      <c r="E214" s="38">
        <v>3812.6833333333343</v>
      </c>
      <c r="F214" s="38">
        <v>3788.4166666666674</v>
      </c>
      <c r="G214" s="38">
        <v>3761.2833333333347</v>
      </c>
      <c r="H214" s="38">
        <v>3864.0833333333339</v>
      </c>
      <c r="I214" s="38">
        <v>3891.2166666666662</v>
      </c>
      <c r="J214" s="38">
        <v>3915.4833333333336</v>
      </c>
      <c r="K214" s="31">
        <v>3866.95</v>
      </c>
      <c r="L214" s="31">
        <v>3815.55</v>
      </c>
      <c r="M214" s="31">
        <v>5.3699199999999996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119.7</v>
      </c>
      <c r="D215" s="38">
        <v>119.81666666666666</v>
      </c>
      <c r="E215" s="38">
        <v>118.68333333333332</v>
      </c>
      <c r="F215" s="38">
        <v>117.66666666666666</v>
      </c>
      <c r="G215" s="38">
        <v>116.53333333333332</v>
      </c>
      <c r="H215" s="38">
        <v>120.83333333333333</v>
      </c>
      <c r="I215" s="38">
        <v>121.96666666666665</v>
      </c>
      <c r="J215" s="38">
        <v>122.98333333333333</v>
      </c>
      <c r="K215" s="31">
        <v>120.95</v>
      </c>
      <c r="L215" s="31">
        <v>118.8</v>
      </c>
      <c r="M215" s="31">
        <v>33.208390000000001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300.39999999999998</v>
      </c>
      <c r="D216" s="38">
        <v>301.33333333333331</v>
      </c>
      <c r="E216" s="38">
        <v>297.06666666666661</v>
      </c>
      <c r="F216" s="38">
        <v>293.73333333333329</v>
      </c>
      <c r="G216" s="38">
        <v>289.46666666666658</v>
      </c>
      <c r="H216" s="38">
        <v>304.66666666666663</v>
      </c>
      <c r="I216" s="38">
        <v>308.93333333333339</v>
      </c>
      <c r="J216" s="38">
        <v>312.26666666666665</v>
      </c>
      <c r="K216" s="31">
        <v>305.60000000000002</v>
      </c>
      <c r="L216" s="31">
        <v>298</v>
      </c>
      <c r="M216" s="31">
        <v>44.079349999999998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2703.25</v>
      </c>
      <c r="D217" s="38">
        <v>2692.5833333333335</v>
      </c>
      <c r="E217" s="38">
        <v>2668.8666666666668</v>
      </c>
      <c r="F217" s="38">
        <v>2634.4833333333331</v>
      </c>
      <c r="G217" s="38">
        <v>2610.7666666666664</v>
      </c>
      <c r="H217" s="38">
        <v>2726.9666666666672</v>
      </c>
      <c r="I217" s="38">
        <v>2750.6833333333334</v>
      </c>
      <c r="J217" s="38">
        <v>2785.0666666666675</v>
      </c>
      <c r="K217" s="31">
        <v>2716.3</v>
      </c>
      <c r="L217" s="31">
        <v>2658.2</v>
      </c>
      <c r="M217" s="31">
        <v>14.307639999999999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323.14999999999998</v>
      </c>
      <c r="D218" s="38">
        <v>323.26666666666665</v>
      </c>
      <c r="E218" s="38">
        <v>321.88333333333333</v>
      </c>
      <c r="F218" s="38">
        <v>320.61666666666667</v>
      </c>
      <c r="G218" s="38">
        <v>319.23333333333335</v>
      </c>
      <c r="H218" s="38">
        <v>324.5333333333333</v>
      </c>
      <c r="I218" s="38">
        <v>325.91666666666663</v>
      </c>
      <c r="J218" s="38">
        <v>327.18333333333328</v>
      </c>
      <c r="K218" s="31">
        <v>324.64999999999998</v>
      </c>
      <c r="L218" s="31">
        <v>322</v>
      </c>
      <c r="M218" s="31">
        <v>2.0868099999999998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4168.25</v>
      </c>
      <c r="D219" s="38">
        <v>4185.25</v>
      </c>
      <c r="E219" s="38">
        <v>4129.05</v>
      </c>
      <c r="F219" s="38">
        <v>4089.8500000000004</v>
      </c>
      <c r="G219" s="38">
        <v>4033.6500000000005</v>
      </c>
      <c r="H219" s="38">
        <v>4224.45</v>
      </c>
      <c r="I219" s="38">
        <v>4280.6500000000005</v>
      </c>
      <c r="J219" s="38">
        <v>4319.8499999999995</v>
      </c>
      <c r="K219" s="31">
        <v>4241.45</v>
      </c>
      <c r="L219" s="31">
        <v>4146.05</v>
      </c>
      <c r="M219" s="31">
        <v>0.15079999999999999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656</v>
      </c>
      <c r="D220" s="38">
        <v>658.1</v>
      </c>
      <c r="E220" s="38">
        <v>650.40000000000009</v>
      </c>
      <c r="F220" s="38">
        <v>644.80000000000007</v>
      </c>
      <c r="G220" s="38">
        <v>637.10000000000014</v>
      </c>
      <c r="H220" s="38">
        <v>663.7</v>
      </c>
      <c r="I220" s="38">
        <v>671.40000000000009</v>
      </c>
      <c r="J220" s="38">
        <v>677</v>
      </c>
      <c r="K220" s="31">
        <v>665.8</v>
      </c>
      <c r="L220" s="31">
        <v>652.5</v>
      </c>
      <c r="M220" s="31">
        <v>0.25442999999999999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810.35</v>
      </c>
      <c r="D221" s="38">
        <v>808.44999999999993</v>
      </c>
      <c r="E221" s="38">
        <v>801.89999999999986</v>
      </c>
      <c r="F221" s="38">
        <v>793.44999999999993</v>
      </c>
      <c r="G221" s="38">
        <v>786.89999999999986</v>
      </c>
      <c r="H221" s="38">
        <v>816.89999999999986</v>
      </c>
      <c r="I221" s="38">
        <v>823.44999999999982</v>
      </c>
      <c r="J221" s="38">
        <v>831.89999999999986</v>
      </c>
      <c r="K221" s="31">
        <v>815</v>
      </c>
      <c r="L221" s="31">
        <v>800</v>
      </c>
      <c r="M221" s="31">
        <v>2.6062799999999999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42582.35</v>
      </c>
      <c r="D222" s="38">
        <v>42685.833333333336</v>
      </c>
      <c r="E222" s="38">
        <v>42396.51666666667</v>
      </c>
      <c r="F222" s="38">
        <v>42210.683333333334</v>
      </c>
      <c r="G222" s="38">
        <v>41921.366666666669</v>
      </c>
      <c r="H222" s="38">
        <v>42871.666666666672</v>
      </c>
      <c r="I222" s="38">
        <v>43160.983333333337</v>
      </c>
      <c r="J222" s="38">
        <v>43346.816666666673</v>
      </c>
      <c r="K222" s="31">
        <v>42975.15</v>
      </c>
      <c r="L222" s="31">
        <v>42500</v>
      </c>
      <c r="M222" s="31">
        <v>9.92E-3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59.9</v>
      </c>
      <c r="D223" s="38">
        <v>59.9</v>
      </c>
      <c r="E223" s="38">
        <v>59.3</v>
      </c>
      <c r="F223" s="38">
        <v>58.699999999999996</v>
      </c>
      <c r="G223" s="38">
        <v>58.099999999999994</v>
      </c>
      <c r="H223" s="38">
        <v>60.5</v>
      </c>
      <c r="I223" s="38">
        <v>61.100000000000009</v>
      </c>
      <c r="J223" s="38">
        <v>61.7</v>
      </c>
      <c r="K223" s="31">
        <v>60.5</v>
      </c>
      <c r="L223" s="31">
        <v>59.3</v>
      </c>
      <c r="M223" s="31">
        <v>57.181040000000003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995.6</v>
      </c>
      <c r="D224" s="38">
        <v>988.61666666666667</v>
      </c>
      <c r="E224" s="38">
        <v>979.08333333333337</v>
      </c>
      <c r="F224" s="38">
        <v>962.56666666666672</v>
      </c>
      <c r="G224" s="38">
        <v>953.03333333333342</v>
      </c>
      <c r="H224" s="38">
        <v>1005.1333333333333</v>
      </c>
      <c r="I224" s="38">
        <v>1014.6666666666666</v>
      </c>
      <c r="J224" s="38">
        <v>1031.1833333333334</v>
      </c>
      <c r="K224" s="31">
        <v>998.15</v>
      </c>
      <c r="L224" s="31">
        <v>972.1</v>
      </c>
      <c r="M224" s="31">
        <v>264.87837999999999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1398.7</v>
      </c>
      <c r="D225" s="38">
        <v>1384.2166666666669</v>
      </c>
      <c r="E225" s="38">
        <v>1361.5333333333338</v>
      </c>
      <c r="F225" s="38">
        <v>1324.3666666666668</v>
      </c>
      <c r="G225" s="38">
        <v>1301.6833333333336</v>
      </c>
      <c r="H225" s="38">
        <v>1421.3833333333339</v>
      </c>
      <c r="I225" s="38">
        <v>1444.0666666666668</v>
      </c>
      <c r="J225" s="38">
        <v>1481.233333333334</v>
      </c>
      <c r="K225" s="31">
        <v>1406.9</v>
      </c>
      <c r="L225" s="31">
        <v>1347.05</v>
      </c>
      <c r="M225" s="31">
        <v>13.630369999999999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547.75</v>
      </c>
      <c r="D226" s="38">
        <v>552.18333333333328</v>
      </c>
      <c r="E226" s="38">
        <v>540.86666666666656</v>
      </c>
      <c r="F226" s="38">
        <v>533.98333333333323</v>
      </c>
      <c r="G226" s="38">
        <v>522.66666666666652</v>
      </c>
      <c r="H226" s="38">
        <v>559.06666666666661</v>
      </c>
      <c r="I226" s="38">
        <v>570.38333333333344</v>
      </c>
      <c r="J226" s="38">
        <v>577.26666666666665</v>
      </c>
      <c r="K226" s="31">
        <v>563.5</v>
      </c>
      <c r="L226" s="31">
        <v>545.29999999999995</v>
      </c>
      <c r="M226" s="31">
        <v>29.033750000000001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631.75</v>
      </c>
      <c r="D227" s="38">
        <v>626.1</v>
      </c>
      <c r="E227" s="38">
        <v>618.75</v>
      </c>
      <c r="F227" s="38">
        <v>605.75</v>
      </c>
      <c r="G227" s="38">
        <v>598.4</v>
      </c>
      <c r="H227" s="38">
        <v>639.1</v>
      </c>
      <c r="I227" s="38">
        <v>646.45000000000016</v>
      </c>
      <c r="J227" s="38">
        <v>659.45</v>
      </c>
      <c r="K227" s="31">
        <v>633.45000000000005</v>
      </c>
      <c r="L227" s="31">
        <v>613.1</v>
      </c>
      <c r="M227" s="31">
        <v>4.97363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57.3</v>
      </c>
      <c r="D228" s="38">
        <v>57.65</v>
      </c>
      <c r="E228" s="38">
        <v>56.349999999999994</v>
      </c>
      <c r="F228" s="38">
        <v>55.4</v>
      </c>
      <c r="G228" s="38">
        <v>54.099999999999994</v>
      </c>
      <c r="H228" s="38">
        <v>58.599999999999994</v>
      </c>
      <c r="I228" s="38">
        <v>59.899999999999991</v>
      </c>
      <c r="J228" s="38">
        <v>60.849999999999994</v>
      </c>
      <c r="K228" s="31">
        <v>58.95</v>
      </c>
      <c r="L228" s="31">
        <v>56.7</v>
      </c>
      <c r="M228" s="31">
        <v>81.050970000000007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81.400000000000006</v>
      </c>
      <c r="D229" s="38">
        <v>81.36666666666666</v>
      </c>
      <c r="E229" s="38">
        <v>80.933333333333323</v>
      </c>
      <c r="F229" s="38">
        <v>80.466666666666669</v>
      </c>
      <c r="G229" s="38">
        <v>80.033333333333331</v>
      </c>
      <c r="H229" s="38">
        <v>81.833333333333314</v>
      </c>
      <c r="I229" s="38">
        <v>82.266666666666652</v>
      </c>
      <c r="J229" s="38">
        <v>82.733333333333306</v>
      </c>
      <c r="K229" s="31">
        <v>81.8</v>
      </c>
      <c r="L229" s="31">
        <v>80.900000000000006</v>
      </c>
      <c r="M229" s="31">
        <v>220.78998000000001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112.1</v>
      </c>
      <c r="D230" s="38">
        <v>112</v>
      </c>
      <c r="E230" s="38">
        <v>111.45</v>
      </c>
      <c r="F230" s="38">
        <v>110.8</v>
      </c>
      <c r="G230" s="38">
        <v>110.25</v>
      </c>
      <c r="H230" s="38">
        <v>112.65</v>
      </c>
      <c r="I230" s="38">
        <v>113.20000000000002</v>
      </c>
      <c r="J230" s="38">
        <v>113.85000000000001</v>
      </c>
      <c r="K230" s="31">
        <v>112.55</v>
      </c>
      <c r="L230" s="31">
        <v>111.35</v>
      </c>
      <c r="M230" s="31">
        <v>47.980719999999998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832.15</v>
      </c>
      <c r="D231" s="38">
        <v>835</v>
      </c>
      <c r="E231" s="38">
        <v>825.1</v>
      </c>
      <c r="F231" s="38">
        <v>818.05000000000007</v>
      </c>
      <c r="G231" s="38">
        <v>808.15000000000009</v>
      </c>
      <c r="H231" s="38">
        <v>842.05</v>
      </c>
      <c r="I231" s="38">
        <v>851.95</v>
      </c>
      <c r="J231" s="38">
        <v>858.99999999999989</v>
      </c>
      <c r="K231" s="31">
        <v>844.9</v>
      </c>
      <c r="L231" s="31">
        <v>827.95</v>
      </c>
      <c r="M231" s="31">
        <v>0.22370999999999999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562.15</v>
      </c>
      <c r="D232" s="38">
        <v>560.76666666666677</v>
      </c>
      <c r="E232" s="38">
        <v>555.53333333333353</v>
      </c>
      <c r="F232" s="38">
        <v>548.91666666666674</v>
      </c>
      <c r="G232" s="38">
        <v>543.68333333333351</v>
      </c>
      <c r="H232" s="38">
        <v>567.38333333333355</v>
      </c>
      <c r="I232" s="38">
        <v>572.6166666666669</v>
      </c>
      <c r="J232" s="38">
        <v>579.23333333333358</v>
      </c>
      <c r="K232" s="31">
        <v>566</v>
      </c>
      <c r="L232" s="31">
        <v>554.15</v>
      </c>
      <c r="M232" s="31">
        <v>2.5641400000000001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211.4</v>
      </c>
      <c r="D233" s="38">
        <v>212.16666666666666</v>
      </c>
      <c r="E233" s="38">
        <v>209.93333333333331</v>
      </c>
      <c r="F233" s="38">
        <v>208.46666666666664</v>
      </c>
      <c r="G233" s="38">
        <v>206.23333333333329</v>
      </c>
      <c r="H233" s="38">
        <v>213.63333333333333</v>
      </c>
      <c r="I233" s="38">
        <v>215.86666666666667</v>
      </c>
      <c r="J233" s="38">
        <v>217.33333333333334</v>
      </c>
      <c r="K233" s="31">
        <v>214.4</v>
      </c>
      <c r="L233" s="31">
        <v>210.7</v>
      </c>
      <c r="M233" s="31">
        <v>14.30888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123.55</v>
      </c>
      <c r="D234" s="38">
        <v>122.86666666666667</v>
      </c>
      <c r="E234" s="38">
        <v>121.73333333333335</v>
      </c>
      <c r="F234" s="38">
        <v>119.91666666666667</v>
      </c>
      <c r="G234" s="38">
        <v>118.78333333333335</v>
      </c>
      <c r="H234" s="38">
        <v>124.68333333333335</v>
      </c>
      <c r="I234" s="38">
        <v>125.81666666666668</v>
      </c>
      <c r="J234" s="38">
        <v>127.63333333333335</v>
      </c>
      <c r="K234" s="31">
        <v>124</v>
      </c>
      <c r="L234" s="31">
        <v>121.05</v>
      </c>
      <c r="M234" s="31">
        <v>58.23807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67.099999999999994</v>
      </c>
      <c r="D235" s="38">
        <v>67.166666666666671</v>
      </c>
      <c r="E235" s="38">
        <v>65.433333333333337</v>
      </c>
      <c r="F235" s="38">
        <v>63.766666666666666</v>
      </c>
      <c r="G235" s="38">
        <v>62.033333333333331</v>
      </c>
      <c r="H235" s="38">
        <v>68.833333333333343</v>
      </c>
      <c r="I235" s="38">
        <v>70.566666666666663</v>
      </c>
      <c r="J235" s="38">
        <v>72.233333333333348</v>
      </c>
      <c r="K235" s="31">
        <v>68.900000000000006</v>
      </c>
      <c r="L235" s="31">
        <v>65.5</v>
      </c>
      <c r="M235" s="31">
        <v>127.98077000000001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2900.5</v>
      </c>
      <c r="D236" s="38">
        <v>2892.7166666666667</v>
      </c>
      <c r="E236" s="38">
        <v>2860.7833333333333</v>
      </c>
      <c r="F236" s="38">
        <v>2821.0666666666666</v>
      </c>
      <c r="G236" s="38">
        <v>2789.1333333333332</v>
      </c>
      <c r="H236" s="38">
        <v>2932.4333333333334</v>
      </c>
      <c r="I236" s="38">
        <v>2964.3666666666668</v>
      </c>
      <c r="J236" s="38">
        <v>3004.0833333333335</v>
      </c>
      <c r="K236" s="31">
        <v>2924.65</v>
      </c>
      <c r="L236" s="31">
        <v>2853</v>
      </c>
      <c r="M236" s="31">
        <v>3.1622599999999998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328.6</v>
      </c>
      <c r="D237" s="38">
        <v>328.01666666666665</v>
      </c>
      <c r="E237" s="38">
        <v>325.58333333333331</v>
      </c>
      <c r="F237" s="38">
        <v>322.56666666666666</v>
      </c>
      <c r="G237" s="38">
        <v>320.13333333333333</v>
      </c>
      <c r="H237" s="38">
        <v>331.0333333333333</v>
      </c>
      <c r="I237" s="38">
        <v>333.4666666666667</v>
      </c>
      <c r="J237" s="38">
        <v>336.48333333333329</v>
      </c>
      <c r="K237" s="31">
        <v>330.45</v>
      </c>
      <c r="L237" s="31">
        <v>325</v>
      </c>
      <c r="M237" s="31">
        <v>15.758279999999999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124.1</v>
      </c>
      <c r="D238" s="38">
        <v>124.68333333333332</v>
      </c>
      <c r="E238" s="38">
        <v>123.31666666666665</v>
      </c>
      <c r="F238" s="38">
        <v>122.53333333333333</v>
      </c>
      <c r="G238" s="38">
        <v>121.16666666666666</v>
      </c>
      <c r="H238" s="38">
        <v>125.46666666666664</v>
      </c>
      <c r="I238" s="38">
        <v>126.83333333333331</v>
      </c>
      <c r="J238" s="38">
        <v>127.61666666666663</v>
      </c>
      <c r="K238" s="31">
        <v>126.05</v>
      </c>
      <c r="L238" s="31">
        <v>123.9</v>
      </c>
      <c r="M238" s="31">
        <v>46.854019999999998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398.6</v>
      </c>
      <c r="D239" s="38">
        <v>400.28333333333336</v>
      </c>
      <c r="E239" s="38">
        <v>394.76666666666671</v>
      </c>
      <c r="F239" s="38">
        <v>390.93333333333334</v>
      </c>
      <c r="G239" s="38">
        <v>385.41666666666669</v>
      </c>
      <c r="H239" s="38">
        <v>404.11666666666673</v>
      </c>
      <c r="I239" s="38">
        <v>409.63333333333338</v>
      </c>
      <c r="J239" s="38">
        <v>413.46666666666675</v>
      </c>
      <c r="K239" s="31">
        <v>405.8</v>
      </c>
      <c r="L239" s="31">
        <v>396.45</v>
      </c>
      <c r="M239" s="31">
        <v>45.675150000000002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98.75</v>
      </c>
      <c r="D240" s="38">
        <v>98.833333333333329</v>
      </c>
      <c r="E240" s="38">
        <v>98.36666666666666</v>
      </c>
      <c r="F240" s="38">
        <v>97.983333333333334</v>
      </c>
      <c r="G240" s="38">
        <v>97.516666666666666</v>
      </c>
      <c r="H240" s="38">
        <v>99.216666666666654</v>
      </c>
      <c r="I240" s="38">
        <v>99.683333333333323</v>
      </c>
      <c r="J240" s="38">
        <v>100.06666666666665</v>
      </c>
      <c r="K240" s="31">
        <v>99.3</v>
      </c>
      <c r="L240" s="31">
        <v>98.45</v>
      </c>
      <c r="M240" s="31">
        <v>89.401309999999995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26.7</v>
      </c>
      <c r="D241" s="38">
        <v>26.633333333333336</v>
      </c>
      <c r="E241" s="38">
        <v>26.166666666666671</v>
      </c>
      <c r="F241" s="38">
        <v>25.633333333333336</v>
      </c>
      <c r="G241" s="38">
        <v>25.166666666666671</v>
      </c>
      <c r="H241" s="38">
        <v>27.166666666666671</v>
      </c>
      <c r="I241" s="38">
        <v>27.633333333333333</v>
      </c>
      <c r="J241" s="38">
        <v>28.166666666666671</v>
      </c>
      <c r="K241" s="31">
        <v>27.1</v>
      </c>
      <c r="L241" s="31">
        <v>26.1</v>
      </c>
      <c r="M241" s="31">
        <v>209.64186000000001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625.15</v>
      </c>
      <c r="D242" s="38">
        <v>624.76666666666665</v>
      </c>
      <c r="E242" s="38">
        <v>622.58333333333326</v>
      </c>
      <c r="F242" s="38">
        <v>620.01666666666665</v>
      </c>
      <c r="G242" s="38">
        <v>617.83333333333326</v>
      </c>
      <c r="H242" s="38">
        <v>627.33333333333326</v>
      </c>
      <c r="I242" s="38">
        <v>629.51666666666665</v>
      </c>
      <c r="J242" s="38">
        <v>632.08333333333326</v>
      </c>
      <c r="K242" s="31">
        <v>626.95000000000005</v>
      </c>
      <c r="L242" s="31">
        <v>622.20000000000005</v>
      </c>
      <c r="M242" s="31">
        <v>6.3539300000000001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33.25</v>
      </c>
      <c r="D243" s="38">
        <v>33.233333333333334</v>
      </c>
      <c r="E243" s="38">
        <v>32.81666666666667</v>
      </c>
      <c r="F243" s="38">
        <v>32.383333333333333</v>
      </c>
      <c r="G243" s="38">
        <v>31.966666666666669</v>
      </c>
      <c r="H243" s="38">
        <v>33.666666666666671</v>
      </c>
      <c r="I243" s="38">
        <v>34.083333333333329</v>
      </c>
      <c r="J243" s="38">
        <v>34.516666666666673</v>
      </c>
      <c r="K243" s="31">
        <v>33.65</v>
      </c>
      <c r="L243" s="31">
        <v>32.799999999999997</v>
      </c>
      <c r="M243" s="31">
        <v>420.35133000000002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1501.7</v>
      </c>
      <c r="D244" s="38">
        <v>1506.2</v>
      </c>
      <c r="E244" s="38">
        <v>1487.5</v>
      </c>
      <c r="F244" s="38">
        <v>1473.3</v>
      </c>
      <c r="G244" s="38">
        <v>1454.6</v>
      </c>
      <c r="H244" s="38">
        <v>1520.4</v>
      </c>
      <c r="I244" s="38">
        <v>1539.1000000000004</v>
      </c>
      <c r="J244" s="38">
        <v>1553.3000000000002</v>
      </c>
      <c r="K244" s="31">
        <v>1524.9</v>
      </c>
      <c r="L244" s="31">
        <v>1492</v>
      </c>
      <c r="M244" s="31">
        <v>1.79115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491.3</v>
      </c>
      <c r="D245" s="38">
        <v>493.36666666666662</v>
      </c>
      <c r="E245" s="38">
        <v>487.98333333333323</v>
      </c>
      <c r="F245" s="38">
        <v>484.66666666666663</v>
      </c>
      <c r="G245" s="38">
        <v>479.28333333333325</v>
      </c>
      <c r="H245" s="38">
        <v>496.68333333333322</v>
      </c>
      <c r="I245" s="38">
        <v>502.06666666666655</v>
      </c>
      <c r="J245" s="38">
        <v>505.38333333333321</v>
      </c>
      <c r="K245" s="31">
        <v>498.75</v>
      </c>
      <c r="L245" s="31">
        <v>490.05</v>
      </c>
      <c r="M245" s="31">
        <v>8.0105500000000003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168.15</v>
      </c>
      <c r="D246" s="38">
        <v>168.83333333333334</v>
      </c>
      <c r="E246" s="38">
        <v>165.66666666666669</v>
      </c>
      <c r="F246" s="38">
        <v>163.18333333333334</v>
      </c>
      <c r="G246" s="38">
        <v>160.01666666666668</v>
      </c>
      <c r="H246" s="38">
        <v>171.31666666666669</v>
      </c>
      <c r="I246" s="38">
        <v>174.48333333333338</v>
      </c>
      <c r="J246" s="38">
        <v>176.9666666666667</v>
      </c>
      <c r="K246" s="31">
        <v>172</v>
      </c>
      <c r="L246" s="31">
        <v>166.35</v>
      </c>
      <c r="M246" s="31">
        <v>48.947389999999999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1425.15</v>
      </c>
      <c r="D247" s="38">
        <v>1425.6166666666668</v>
      </c>
      <c r="E247" s="38">
        <v>1417.7333333333336</v>
      </c>
      <c r="F247" s="38">
        <v>1410.3166666666668</v>
      </c>
      <c r="G247" s="38">
        <v>1402.4333333333336</v>
      </c>
      <c r="H247" s="38">
        <v>1433.0333333333335</v>
      </c>
      <c r="I247" s="38">
        <v>1440.9166666666667</v>
      </c>
      <c r="J247" s="38">
        <v>1448.3333333333335</v>
      </c>
      <c r="K247" s="31">
        <v>1433.5</v>
      </c>
      <c r="L247" s="31">
        <v>1418.2</v>
      </c>
      <c r="M247" s="31">
        <v>44.915309999999998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14.95</v>
      </c>
      <c r="D248" s="38">
        <v>15.066666666666668</v>
      </c>
      <c r="E248" s="38">
        <v>14.733333333333336</v>
      </c>
      <c r="F248" s="38">
        <v>14.516666666666667</v>
      </c>
      <c r="G248" s="38">
        <v>14.183333333333335</v>
      </c>
      <c r="H248" s="38">
        <v>15.283333333333337</v>
      </c>
      <c r="I248" s="38">
        <v>15.616666666666669</v>
      </c>
      <c r="J248" s="38">
        <v>15.833333333333337</v>
      </c>
      <c r="K248" s="31">
        <v>15.4</v>
      </c>
      <c r="L248" s="31">
        <v>14.85</v>
      </c>
      <c r="M248" s="31">
        <v>92.091470000000001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4652.75</v>
      </c>
      <c r="D249" s="38">
        <v>4661.3166666666666</v>
      </c>
      <c r="E249" s="38">
        <v>4615.2333333333336</v>
      </c>
      <c r="F249" s="38">
        <v>4577.7166666666672</v>
      </c>
      <c r="G249" s="38">
        <v>4531.6333333333341</v>
      </c>
      <c r="H249" s="38">
        <v>4698.833333333333</v>
      </c>
      <c r="I249" s="38">
        <v>4744.916666666667</v>
      </c>
      <c r="J249" s="38">
        <v>4782.4333333333325</v>
      </c>
      <c r="K249" s="31">
        <v>4707.3999999999996</v>
      </c>
      <c r="L249" s="31">
        <v>4623.8</v>
      </c>
      <c r="M249" s="31">
        <v>1.4912399999999999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1449.5</v>
      </c>
      <c r="D250" s="38">
        <v>1453.7333333333333</v>
      </c>
      <c r="E250" s="38">
        <v>1436.4666666666667</v>
      </c>
      <c r="F250" s="38">
        <v>1423.4333333333334</v>
      </c>
      <c r="G250" s="38">
        <v>1406.1666666666667</v>
      </c>
      <c r="H250" s="38">
        <v>1466.7666666666667</v>
      </c>
      <c r="I250" s="38">
        <v>1484.0333333333335</v>
      </c>
      <c r="J250" s="38">
        <v>1497.0666666666666</v>
      </c>
      <c r="K250" s="31">
        <v>1471</v>
      </c>
      <c r="L250" s="31">
        <v>1440.7</v>
      </c>
      <c r="M250" s="31">
        <v>83.472210000000004</v>
      </c>
      <c r="N250" s="1"/>
      <c r="O250" s="1"/>
    </row>
    <row r="251" spans="1:15" ht="12.75" customHeight="1">
      <c r="A251" s="33">
        <v>241</v>
      </c>
      <c r="B251" s="58" t="s">
        <v>883</v>
      </c>
      <c r="C251" s="31">
        <v>2809.15</v>
      </c>
      <c r="D251" s="38">
        <v>2830.7666666666664</v>
      </c>
      <c r="E251" s="38">
        <v>2778.5333333333328</v>
      </c>
      <c r="F251" s="38">
        <v>2747.9166666666665</v>
      </c>
      <c r="G251" s="38">
        <v>2695.6833333333329</v>
      </c>
      <c r="H251" s="38">
        <v>2861.3833333333328</v>
      </c>
      <c r="I251" s="38">
        <v>2913.6166666666663</v>
      </c>
      <c r="J251" s="38">
        <v>2944.2333333333327</v>
      </c>
      <c r="K251" s="31">
        <v>2883</v>
      </c>
      <c r="L251" s="31">
        <v>2800.15</v>
      </c>
      <c r="M251" s="31">
        <v>0.11196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635.75</v>
      </c>
      <c r="D252" s="38">
        <v>638.0333333333333</v>
      </c>
      <c r="E252" s="38">
        <v>632.06666666666661</v>
      </c>
      <c r="F252" s="38">
        <v>628.38333333333333</v>
      </c>
      <c r="G252" s="38">
        <v>622.41666666666663</v>
      </c>
      <c r="H252" s="38">
        <v>641.71666666666658</v>
      </c>
      <c r="I252" s="38">
        <v>647.68333333333328</v>
      </c>
      <c r="J252" s="38">
        <v>651.36666666666656</v>
      </c>
      <c r="K252" s="31">
        <v>644</v>
      </c>
      <c r="L252" s="31">
        <v>634.35</v>
      </c>
      <c r="M252" s="31">
        <v>2.77956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2730.65</v>
      </c>
      <c r="D253" s="38">
        <v>2716.8833333333332</v>
      </c>
      <c r="E253" s="38">
        <v>2698.7666666666664</v>
      </c>
      <c r="F253" s="38">
        <v>2666.8833333333332</v>
      </c>
      <c r="G253" s="38">
        <v>2648.7666666666664</v>
      </c>
      <c r="H253" s="38">
        <v>2748.7666666666664</v>
      </c>
      <c r="I253" s="38">
        <v>2766.8833333333332</v>
      </c>
      <c r="J253" s="38">
        <v>2798.7666666666664</v>
      </c>
      <c r="K253" s="31">
        <v>2735</v>
      </c>
      <c r="L253" s="31">
        <v>2685</v>
      </c>
      <c r="M253" s="31">
        <v>4.7862999999999998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785.25</v>
      </c>
      <c r="D254" s="38">
        <v>789.18333333333339</v>
      </c>
      <c r="E254" s="38">
        <v>778.36666666666679</v>
      </c>
      <c r="F254" s="38">
        <v>771.48333333333335</v>
      </c>
      <c r="G254" s="38">
        <v>760.66666666666674</v>
      </c>
      <c r="H254" s="38">
        <v>796.06666666666683</v>
      </c>
      <c r="I254" s="38">
        <v>806.88333333333344</v>
      </c>
      <c r="J254" s="38">
        <v>813.76666666666688</v>
      </c>
      <c r="K254" s="31">
        <v>800</v>
      </c>
      <c r="L254" s="31">
        <v>782.3</v>
      </c>
      <c r="M254" s="31">
        <v>3.1524800000000002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26.1</v>
      </c>
      <c r="D255" s="38">
        <v>26.150000000000002</v>
      </c>
      <c r="E255" s="38">
        <v>25.950000000000003</v>
      </c>
      <c r="F255" s="38">
        <v>25.8</v>
      </c>
      <c r="G255" s="38">
        <v>25.6</v>
      </c>
      <c r="H255" s="38">
        <v>26.300000000000004</v>
      </c>
      <c r="I255" s="38">
        <v>26.5</v>
      </c>
      <c r="J255" s="38">
        <v>26.650000000000006</v>
      </c>
      <c r="K255" s="31">
        <v>26.35</v>
      </c>
      <c r="L255" s="31">
        <v>26</v>
      </c>
      <c r="M255" s="31">
        <v>53.19003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492.15</v>
      </c>
      <c r="D256" s="38">
        <v>487.38333333333327</v>
      </c>
      <c r="E256" s="38">
        <v>481.06666666666655</v>
      </c>
      <c r="F256" s="38">
        <v>469.98333333333329</v>
      </c>
      <c r="G256" s="38">
        <v>463.66666666666657</v>
      </c>
      <c r="H256" s="38">
        <v>498.46666666666653</v>
      </c>
      <c r="I256" s="38">
        <v>504.78333333333325</v>
      </c>
      <c r="J256" s="38">
        <v>515.86666666666656</v>
      </c>
      <c r="K256" s="31">
        <v>493.7</v>
      </c>
      <c r="L256" s="31">
        <v>476.3</v>
      </c>
      <c r="M256" s="31">
        <v>202.50206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108.9</v>
      </c>
      <c r="D257" s="38">
        <v>109.26666666666665</v>
      </c>
      <c r="E257" s="38">
        <v>108.23333333333331</v>
      </c>
      <c r="F257" s="38">
        <v>107.56666666666665</v>
      </c>
      <c r="G257" s="38">
        <v>106.5333333333333</v>
      </c>
      <c r="H257" s="38">
        <v>109.93333333333331</v>
      </c>
      <c r="I257" s="38">
        <v>110.96666666666667</v>
      </c>
      <c r="J257" s="38">
        <v>111.63333333333331</v>
      </c>
      <c r="K257" s="31">
        <v>110.3</v>
      </c>
      <c r="L257" s="31">
        <v>108.6</v>
      </c>
      <c r="M257" s="31">
        <v>2.0626799999999998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2502.5500000000002</v>
      </c>
      <c r="D258" s="38">
        <v>2506.5833333333335</v>
      </c>
      <c r="E258" s="38">
        <v>2489.8166666666671</v>
      </c>
      <c r="F258" s="38">
        <v>2477.0833333333335</v>
      </c>
      <c r="G258" s="38">
        <v>2460.3166666666671</v>
      </c>
      <c r="H258" s="38">
        <v>2519.3166666666671</v>
      </c>
      <c r="I258" s="38">
        <v>2536.0833333333335</v>
      </c>
      <c r="J258" s="38">
        <v>2548.8166666666671</v>
      </c>
      <c r="K258" s="31">
        <v>2523.35</v>
      </c>
      <c r="L258" s="31">
        <v>2493.85</v>
      </c>
      <c r="M258" s="31">
        <v>0.11643000000000001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3211</v>
      </c>
      <c r="D259" s="38">
        <v>3234.2833333333333</v>
      </c>
      <c r="E259" s="38">
        <v>3176.8666666666668</v>
      </c>
      <c r="F259" s="38">
        <v>3142.7333333333336</v>
      </c>
      <c r="G259" s="38">
        <v>3085.3166666666671</v>
      </c>
      <c r="H259" s="38">
        <v>3268.4166666666665</v>
      </c>
      <c r="I259" s="38">
        <v>3325.8333333333335</v>
      </c>
      <c r="J259" s="38">
        <v>3359.9666666666662</v>
      </c>
      <c r="K259" s="31">
        <v>3291.7</v>
      </c>
      <c r="L259" s="31">
        <v>3200.15</v>
      </c>
      <c r="M259" s="31">
        <v>0.55588000000000004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109.9</v>
      </c>
      <c r="D260" s="38">
        <v>110.36666666666667</v>
      </c>
      <c r="E260" s="38">
        <v>109.03333333333335</v>
      </c>
      <c r="F260" s="38">
        <v>108.16666666666667</v>
      </c>
      <c r="G260" s="38">
        <v>106.83333333333334</v>
      </c>
      <c r="H260" s="38">
        <v>111.23333333333335</v>
      </c>
      <c r="I260" s="38">
        <v>112.56666666666666</v>
      </c>
      <c r="J260" s="38">
        <v>113.43333333333335</v>
      </c>
      <c r="K260" s="31">
        <v>111.7</v>
      </c>
      <c r="L260" s="31">
        <v>109.5</v>
      </c>
      <c r="M260" s="31">
        <v>18.126349999999999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1402</v>
      </c>
      <c r="D261" s="38">
        <v>1406.9833333333333</v>
      </c>
      <c r="E261" s="38">
        <v>1390.0166666666667</v>
      </c>
      <c r="F261" s="38">
        <v>1378.0333333333333</v>
      </c>
      <c r="G261" s="38">
        <v>1361.0666666666666</v>
      </c>
      <c r="H261" s="38">
        <v>1418.9666666666667</v>
      </c>
      <c r="I261" s="38">
        <v>1435.9333333333334</v>
      </c>
      <c r="J261" s="38">
        <v>1447.9166666666667</v>
      </c>
      <c r="K261" s="31">
        <v>1423.95</v>
      </c>
      <c r="L261" s="31">
        <v>1395</v>
      </c>
      <c r="M261" s="31">
        <v>1.66984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367.55</v>
      </c>
      <c r="D262" s="38">
        <v>364.18333333333339</v>
      </c>
      <c r="E262" s="38">
        <v>359.51666666666677</v>
      </c>
      <c r="F262" s="38">
        <v>351.48333333333335</v>
      </c>
      <c r="G262" s="38">
        <v>346.81666666666672</v>
      </c>
      <c r="H262" s="38">
        <v>372.21666666666681</v>
      </c>
      <c r="I262" s="38">
        <v>376.88333333333344</v>
      </c>
      <c r="J262" s="38">
        <v>384.91666666666686</v>
      </c>
      <c r="K262" s="31">
        <v>368.85</v>
      </c>
      <c r="L262" s="31">
        <v>356.15</v>
      </c>
      <c r="M262" s="31">
        <v>6.8627000000000002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637.35</v>
      </c>
      <c r="D263" s="38">
        <v>638.76666666666677</v>
      </c>
      <c r="E263" s="38">
        <v>634.68333333333351</v>
      </c>
      <c r="F263" s="38">
        <v>632.01666666666677</v>
      </c>
      <c r="G263" s="38">
        <v>627.93333333333351</v>
      </c>
      <c r="H263" s="38">
        <v>641.43333333333351</v>
      </c>
      <c r="I263" s="38">
        <v>645.51666666666677</v>
      </c>
      <c r="J263" s="38">
        <v>648.18333333333351</v>
      </c>
      <c r="K263" s="31">
        <v>642.85</v>
      </c>
      <c r="L263" s="31">
        <v>636.1</v>
      </c>
      <c r="M263" s="31">
        <v>10.745329999999999</v>
      </c>
      <c r="N263" s="1"/>
      <c r="O263" s="1"/>
    </row>
    <row r="264" spans="1:15" ht="12.75" customHeight="1">
      <c r="A264" s="33">
        <v>254</v>
      </c>
      <c r="B264" s="58" t="s">
        <v>884</v>
      </c>
      <c r="C264" s="31">
        <v>319.75</v>
      </c>
      <c r="D264" s="38">
        <v>319.76666666666665</v>
      </c>
      <c r="E264" s="38">
        <v>316.5333333333333</v>
      </c>
      <c r="F264" s="38">
        <v>313.31666666666666</v>
      </c>
      <c r="G264" s="38">
        <v>310.08333333333331</v>
      </c>
      <c r="H264" s="38">
        <v>322.98333333333329</v>
      </c>
      <c r="I264" s="38">
        <v>326.21666666666664</v>
      </c>
      <c r="J264" s="38">
        <v>329.43333333333328</v>
      </c>
      <c r="K264" s="31">
        <v>323</v>
      </c>
      <c r="L264" s="31">
        <v>316.55</v>
      </c>
      <c r="M264" s="31">
        <v>0.34376000000000001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670.35</v>
      </c>
      <c r="D265" s="38">
        <v>673.73333333333335</v>
      </c>
      <c r="E265" s="38">
        <v>664.56666666666672</v>
      </c>
      <c r="F265" s="38">
        <v>658.78333333333342</v>
      </c>
      <c r="G265" s="38">
        <v>649.61666666666679</v>
      </c>
      <c r="H265" s="38">
        <v>679.51666666666665</v>
      </c>
      <c r="I265" s="38">
        <v>688.68333333333317</v>
      </c>
      <c r="J265" s="38">
        <v>694.46666666666658</v>
      </c>
      <c r="K265" s="31">
        <v>682.9</v>
      </c>
      <c r="L265" s="31">
        <v>667.95</v>
      </c>
      <c r="M265" s="31">
        <v>0.93962000000000001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320.35000000000002</v>
      </c>
      <c r="D266" s="38">
        <v>323.03333333333336</v>
      </c>
      <c r="E266" s="38">
        <v>317.31666666666672</v>
      </c>
      <c r="F266" s="38">
        <v>314.28333333333336</v>
      </c>
      <c r="G266" s="38">
        <v>308.56666666666672</v>
      </c>
      <c r="H266" s="38">
        <v>326.06666666666672</v>
      </c>
      <c r="I266" s="38">
        <v>331.7833333333333</v>
      </c>
      <c r="J266" s="38">
        <v>334.81666666666672</v>
      </c>
      <c r="K266" s="31">
        <v>328.75</v>
      </c>
      <c r="L266" s="31">
        <v>320</v>
      </c>
      <c r="M266" s="31">
        <v>5.1083800000000004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74.099999999999994</v>
      </c>
      <c r="D267" s="38">
        <v>74.366666666666674</v>
      </c>
      <c r="E267" s="38">
        <v>73.533333333333346</v>
      </c>
      <c r="F267" s="38">
        <v>72.966666666666669</v>
      </c>
      <c r="G267" s="38">
        <v>72.13333333333334</v>
      </c>
      <c r="H267" s="38">
        <v>74.933333333333351</v>
      </c>
      <c r="I267" s="38">
        <v>75.766666666666666</v>
      </c>
      <c r="J267" s="38">
        <v>76.333333333333357</v>
      </c>
      <c r="K267" s="31">
        <v>75.2</v>
      </c>
      <c r="L267" s="31">
        <v>73.8</v>
      </c>
      <c r="M267" s="31">
        <v>9.9868699999999997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294.60000000000002</v>
      </c>
      <c r="D268" s="38">
        <v>295.76666666666671</v>
      </c>
      <c r="E268" s="38">
        <v>290.23333333333341</v>
      </c>
      <c r="F268" s="38">
        <v>285.86666666666667</v>
      </c>
      <c r="G268" s="38">
        <v>280.33333333333337</v>
      </c>
      <c r="H268" s="38">
        <v>300.13333333333344</v>
      </c>
      <c r="I268" s="38">
        <v>305.66666666666674</v>
      </c>
      <c r="J268" s="38">
        <v>310.03333333333347</v>
      </c>
      <c r="K268" s="31">
        <v>301.3</v>
      </c>
      <c r="L268" s="31">
        <v>291.39999999999998</v>
      </c>
      <c r="M268" s="31">
        <v>54.477220000000003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799.05</v>
      </c>
      <c r="D269" s="38">
        <v>795.41666666666663</v>
      </c>
      <c r="E269" s="38">
        <v>789.38333333333321</v>
      </c>
      <c r="F269" s="38">
        <v>779.71666666666658</v>
      </c>
      <c r="G269" s="38">
        <v>773.68333333333317</v>
      </c>
      <c r="H269" s="38">
        <v>805.08333333333326</v>
      </c>
      <c r="I269" s="38">
        <v>811.11666666666679</v>
      </c>
      <c r="J269" s="38">
        <v>820.7833333333333</v>
      </c>
      <c r="K269" s="31">
        <v>801.45</v>
      </c>
      <c r="L269" s="31">
        <v>785.75</v>
      </c>
      <c r="M269" s="31">
        <v>17.8001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473.05</v>
      </c>
      <c r="D270" s="38">
        <v>473.64999999999992</v>
      </c>
      <c r="E270" s="38">
        <v>469.54999999999984</v>
      </c>
      <c r="F270" s="38">
        <v>466.0499999999999</v>
      </c>
      <c r="G270" s="38">
        <v>461.94999999999982</v>
      </c>
      <c r="H270" s="38">
        <v>477.14999999999986</v>
      </c>
      <c r="I270" s="38">
        <v>481.24999999999989</v>
      </c>
      <c r="J270" s="38">
        <v>484.74999999999989</v>
      </c>
      <c r="K270" s="31">
        <v>477.75</v>
      </c>
      <c r="L270" s="31">
        <v>470.15</v>
      </c>
      <c r="M270" s="31">
        <v>10.53824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411.7</v>
      </c>
      <c r="D271" s="38">
        <v>413.06666666666666</v>
      </c>
      <c r="E271" s="38">
        <v>407.43333333333334</v>
      </c>
      <c r="F271" s="38">
        <v>403.16666666666669</v>
      </c>
      <c r="G271" s="38">
        <v>397.53333333333336</v>
      </c>
      <c r="H271" s="38">
        <v>417.33333333333331</v>
      </c>
      <c r="I271" s="38">
        <v>422.96666666666664</v>
      </c>
      <c r="J271" s="38">
        <v>427.23333333333329</v>
      </c>
      <c r="K271" s="31">
        <v>418.7</v>
      </c>
      <c r="L271" s="31">
        <v>408.8</v>
      </c>
      <c r="M271" s="31">
        <v>2.6041400000000001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380.15</v>
      </c>
      <c r="D272" s="38">
        <v>383.34999999999997</v>
      </c>
      <c r="E272" s="38">
        <v>374.79999999999995</v>
      </c>
      <c r="F272" s="38">
        <v>369.45</v>
      </c>
      <c r="G272" s="38">
        <v>360.9</v>
      </c>
      <c r="H272" s="38">
        <v>388.69999999999993</v>
      </c>
      <c r="I272" s="38">
        <v>397.25</v>
      </c>
      <c r="J272" s="38">
        <v>402.59999999999991</v>
      </c>
      <c r="K272" s="31">
        <v>391.9</v>
      </c>
      <c r="L272" s="31">
        <v>378</v>
      </c>
      <c r="M272" s="31">
        <v>1.7529999999999999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802.95</v>
      </c>
      <c r="D273" s="38">
        <v>803.35</v>
      </c>
      <c r="E273" s="38">
        <v>793.7</v>
      </c>
      <c r="F273" s="38">
        <v>784.45</v>
      </c>
      <c r="G273" s="38">
        <v>774.80000000000007</v>
      </c>
      <c r="H273" s="38">
        <v>812.6</v>
      </c>
      <c r="I273" s="38">
        <v>822.24999999999989</v>
      </c>
      <c r="J273" s="38">
        <v>831.5</v>
      </c>
      <c r="K273" s="31">
        <v>813</v>
      </c>
      <c r="L273" s="31">
        <v>794.1</v>
      </c>
      <c r="M273" s="31">
        <v>2.81392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248.4</v>
      </c>
      <c r="D274" s="38">
        <v>245.56666666666669</v>
      </c>
      <c r="E274" s="38">
        <v>239.13333333333338</v>
      </c>
      <c r="F274" s="38">
        <v>229.8666666666667</v>
      </c>
      <c r="G274" s="38">
        <v>223.43333333333339</v>
      </c>
      <c r="H274" s="38">
        <v>254.83333333333337</v>
      </c>
      <c r="I274" s="38">
        <v>261.26666666666671</v>
      </c>
      <c r="J274" s="38">
        <v>270.53333333333336</v>
      </c>
      <c r="K274" s="31">
        <v>252</v>
      </c>
      <c r="L274" s="31">
        <v>236.3</v>
      </c>
      <c r="M274" s="31">
        <v>29.612770000000001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647.70000000000005</v>
      </c>
      <c r="D275" s="38">
        <v>651.23333333333335</v>
      </c>
      <c r="E275" s="38">
        <v>642.4666666666667</v>
      </c>
      <c r="F275" s="38">
        <v>637.23333333333335</v>
      </c>
      <c r="G275" s="38">
        <v>628.4666666666667</v>
      </c>
      <c r="H275" s="38">
        <v>656.4666666666667</v>
      </c>
      <c r="I275" s="38">
        <v>665.23333333333335</v>
      </c>
      <c r="J275" s="38">
        <v>670.4666666666667</v>
      </c>
      <c r="K275" s="31">
        <v>660</v>
      </c>
      <c r="L275" s="31">
        <v>646</v>
      </c>
      <c r="M275" s="31">
        <v>1.32464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1463.5</v>
      </c>
      <c r="D276" s="38">
        <v>1458.8333333333333</v>
      </c>
      <c r="E276" s="38">
        <v>1427.6666666666665</v>
      </c>
      <c r="F276" s="38">
        <v>1391.8333333333333</v>
      </c>
      <c r="G276" s="38">
        <v>1360.6666666666665</v>
      </c>
      <c r="H276" s="38">
        <v>1494.6666666666665</v>
      </c>
      <c r="I276" s="38">
        <v>1525.833333333333</v>
      </c>
      <c r="J276" s="38">
        <v>1561.6666666666665</v>
      </c>
      <c r="K276" s="31">
        <v>1490</v>
      </c>
      <c r="L276" s="31">
        <v>1423</v>
      </c>
      <c r="M276" s="31">
        <v>5.5626499999999997</v>
      </c>
      <c r="N276" s="1"/>
      <c r="O276" s="1"/>
    </row>
    <row r="277" spans="1:15" ht="12.75" customHeight="1">
      <c r="A277" s="33">
        <v>267</v>
      </c>
      <c r="B277" s="58" t="s">
        <v>871</v>
      </c>
      <c r="C277" s="31">
        <v>564.20000000000005</v>
      </c>
      <c r="D277" s="38">
        <v>564.05000000000007</v>
      </c>
      <c r="E277" s="38">
        <v>558.15000000000009</v>
      </c>
      <c r="F277" s="38">
        <v>552.1</v>
      </c>
      <c r="G277" s="38">
        <v>546.20000000000005</v>
      </c>
      <c r="H277" s="38">
        <v>570.10000000000014</v>
      </c>
      <c r="I277" s="38">
        <v>576</v>
      </c>
      <c r="J277" s="38">
        <v>582.05000000000018</v>
      </c>
      <c r="K277" s="31">
        <v>569.95000000000005</v>
      </c>
      <c r="L277" s="31">
        <v>558</v>
      </c>
      <c r="M277" s="31">
        <v>2.27765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170.85</v>
      </c>
      <c r="D278" s="38">
        <v>171.78333333333333</v>
      </c>
      <c r="E278" s="38">
        <v>169.16666666666666</v>
      </c>
      <c r="F278" s="38">
        <v>167.48333333333332</v>
      </c>
      <c r="G278" s="38">
        <v>164.86666666666665</v>
      </c>
      <c r="H278" s="38">
        <v>173.46666666666667</v>
      </c>
      <c r="I278" s="38">
        <v>176.08333333333334</v>
      </c>
      <c r="J278" s="38">
        <v>177.76666666666668</v>
      </c>
      <c r="K278" s="31">
        <v>174.4</v>
      </c>
      <c r="L278" s="31">
        <v>170.1</v>
      </c>
      <c r="M278" s="31">
        <v>33.753599999999999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318.39999999999998</v>
      </c>
      <c r="D279" s="38">
        <v>317.21666666666664</v>
      </c>
      <c r="E279" s="38">
        <v>314.2833333333333</v>
      </c>
      <c r="F279" s="38">
        <v>310.16666666666669</v>
      </c>
      <c r="G279" s="38">
        <v>307.23333333333335</v>
      </c>
      <c r="H279" s="38">
        <v>321.33333333333326</v>
      </c>
      <c r="I279" s="38">
        <v>324.26666666666654</v>
      </c>
      <c r="J279" s="38">
        <v>328.38333333333321</v>
      </c>
      <c r="K279" s="31">
        <v>320.14999999999998</v>
      </c>
      <c r="L279" s="31">
        <v>313.10000000000002</v>
      </c>
      <c r="M279" s="31">
        <v>2.6463299999999998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129.75</v>
      </c>
      <c r="D280" s="38">
        <v>129.06666666666666</v>
      </c>
      <c r="E280" s="38">
        <v>127.18333333333334</v>
      </c>
      <c r="F280" s="38">
        <v>124.61666666666667</v>
      </c>
      <c r="G280" s="38">
        <v>122.73333333333335</v>
      </c>
      <c r="H280" s="38">
        <v>131.63333333333333</v>
      </c>
      <c r="I280" s="38">
        <v>133.51666666666665</v>
      </c>
      <c r="J280" s="38">
        <v>136.08333333333331</v>
      </c>
      <c r="K280" s="31">
        <v>130.94999999999999</v>
      </c>
      <c r="L280" s="31">
        <v>126.5</v>
      </c>
      <c r="M280" s="31">
        <v>28.645810000000001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600.20000000000005</v>
      </c>
      <c r="D281" s="38">
        <v>600.30000000000007</v>
      </c>
      <c r="E281" s="38">
        <v>593.10000000000014</v>
      </c>
      <c r="F281" s="38">
        <v>586.00000000000011</v>
      </c>
      <c r="G281" s="38">
        <v>578.80000000000018</v>
      </c>
      <c r="H281" s="38">
        <v>607.40000000000009</v>
      </c>
      <c r="I281" s="38">
        <v>614.60000000000014</v>
      </c>
      <c r="J281" s="38">
        <v>621.70000000000005</v>
      </c>
      <c r="K281" s="31">
        <v>607.5</v>
      </c>
      <c r="L281" s="31">
        <v>593.20000000000005</v>
      </c>
      <c r="M281" s="31">
        <v>2.17665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2570.75</v>
      </c>
      <c r="D282" s="38">
        <v>2579.8833333333332</v>
      </c>
      <c r="E282" s="38">
        <v>2535.7666666666664</v>
      </c>
      <c r="F282" s="38">
        <v>2500.7833333333333</v>
      </c>
      <c r="G282" s="38">
        <v>2456.6666666666665</v>
      </c>
      <c r="H282" s="38">
        <v>2614.8666666666663</v>
      </c>
      <c r="I282" s="38">
        <v>2658.9833333333331</v>
      </c>
      <c r="J282" s="38">
        <v>2693.9666666666662</v>
      </c>
      <c r="K282" s="31">
        <v>2624</v>
      </c>
      <c r="L282" s="31">
        <v>2544.9</v>
      </c>
      <c r="M282" s="31">
        <v>4.4008500000000002</v>
      </c>
      <c r="N282" s="1"/>
      <c r="O282" s="1"/>
    </row>
    <row r="283" spans="1:15" ht="12.75" customHeight="1">
      <c r="A283" s="33">
        <v>273</v>
      </c>
      <c r="B283" s="58" t="s">
        <v>885</v>
      </c>
      <c r="C283" s="31">
        <v>2611.4499999999998</v>
      </c>
      <c r="D283" s="38">
        <v>2615.5833333333335</v>
      </c>
      <c r="E283" s="38">
        <v>2591.4666666666672</v>
      </c>
      <c r="F283" s="38">
        <v>2571.4833333333336</v>
      </c>
      <c r="G283" s="38">
        <v>2547.3666666666672</v>
      </c>
      <c r="H283" s="38">
        <v>2635.5666666666671</v>
      </c>
      <c r="I283" s="38">
        <v>2659.6833333333329</v>
      </c>
      <c r="J283" s="38">
        <v>2679.666666666667</v>
      </c>
      <c r="K283" s="31">
        <v>2639.7</v>
      </c>
      <c r="L283" s="31">
        <v>2595.6</v>
      </c>
      <c r="M283" s="31">
        <v>4.7890000000000002E-2</v>
      </c>
      <c r="N283" s="1"/>
      <c r="O283" s="1"/>
    </row>
    <row r="284" spans="1:15" ht="12.75" customHeight="1">
      <c r="A284" s="33">
        <v>274</v>
      </c>
      <c r="B284" s="58" t="s">
        <v>891</v>
      </c>
      <c r="C284" s="31">
        <v>601.79999999999995</v>
      </c>
      <c r="D284" s="38">
        <v>604.75</v>
      </c>
      <c r="E284" s="38">
        <v>597.15</v>
      </c>
      <c r="F284" s="38">
        <v>592.5</v>
      </c>
      <c r="G284" s="38">
        <v>584.9</v>
      </c>
      <c r="H284" s="38">
        <v>609.4</v>
      </c>
      <c r="I284" s="38">
        <v>616.99999999999989</v>
      </c>
      <c r="J284" s="38">
        <v>621.65</v>
      </c>
      <c r="K284" s="31">
        <v>612.35</v>
      </c>
      <c r="L284" s="31">
        <v>600.1</v>
      </c>
      <c r="M284" s="31">
        <v>0.26417000000000002</v>
      </c>
      <c r="N284" s="1"/>
      <c r="O284" s="1"/>
    </row>
    <row r="285" spans="1:15" ht="12.75" customHeight="1">
      <c r="A285" s="33">
        <v>275</v>
      </c>
      <c r="B285" s="58" t="s">
        <v>886</v>
      </c>
      <c r="C285" s="31">
        <v>381.85</v>
      </c>
      <c r="D285" s="38">
        <v>381.85000000000008</v>
      </c>
      <c r="E285" s="38">
        <v>377.10000000000014</v>
      </c>
      <c r="F285" s="38">
        <v>372.35000000000008</v>
      </c>
      <c r="G285" s="38">
        <v>367.60000000000014</v>
      </c>
      <c r="H285" s="38">
        <v>386.60000000000014</v>
      </c>
      <c r="I285" s="38">
        <v>391.35</v>
      </c>
      <c r="J285" s="38">
        <v>396.10000000000014</v>
      </c>
      <c r="K285" s="31">
        <v>386.6</v>
      </c>
      <c r="L285" s="31">
        <v>377.1</v>
      </c>
      <c r="M285" s="31">
        <v>4.4291200000000002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243.85</v>
      </c>
      <c r="D286" s="38">
        <v>244.29999999999998</v>
      </c>
      <c r="E286" s="38">
        <v>242.14999999999998</v>
      </c>
      <c r="F286" s="38">
        <v>240.45</v>
      </c>
      <c r="G286" s="38">
        <v>238.29999999999998</v>
      </c>
      <c r="H286" s="38">
        <v>245.99999999999997</v>
      </c>
      <c r="I286" s="38">
        <v>248.15</v>
      </c>
      <c r="J286" s="38">
        <v>249.84999999999997</v>
      </c>
      <c r="K286" s="31">
        <v>246.45</v>
      </c>
      <c r="L286" s="31">
        <v>242.6</v>
      </c>
      <c r="M286" s="31">
        <v>2.2379600000000002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1956.9</v>
      </c>
      <c r="D287" s="38">
        <v>1937.4000000000003</v>
      </c>
      <c r="E287" s="38">
        <v>1912.4000000000005</v>
      </c>
      <c r="F287" s="38">
        <v>1867.9000000000003</v>
      </c>
      <c r="G287" s="38">
        <v>1842.9000000000005</v>
      </c>
      <c r="H287" s="38">
        <v>1981.9000000000005</v>
      </c>
      <c r="I287" s="38">
        <v>2006.9</v>
      </c>
      <c r="J287" s="38">
        <v>2051.4000000000005</v>
      </c>
      <c r="K287" s="31">
        <v>1962.4</v>
      </c>
      <c r="L287" s="31">
        <v>1892.9</v>
      </c>
      <c r="M287" s="31">
        <v>93.055850000000007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1060.7</v>
      </c>
      <c r="D288" s="38">
        <v>1066.8333333333335</v>
      </c>
      <c r="E288" s="38">
        <v>1051.2666666666669</v>
      </c>
      <c r="F288" s="38">
        <v>1041.8333333333335</v>
      </c>
      <c r="G288" s="38">
        <v>1026.2666666666669</v>
      </c>
      <c r="H288" s="38">
        <v>1076.2666666666669</v>
      </c>
      <c r="I288" s="38">
        <v>1091.8333333333335</v>
      </c>
      <c r="J288" s="38">
        <v>1101.2666666666669</v>
      </c>
      <c r="K288" s="31">
        <v>1082.4000000000001</v>
      </c>
      <c r="L288" s="31">
        <v>1057.4000000000001</v>
      </c>
      <c r="M288" s="31">
        <v>8.2021700000000006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378.15</v>
      </c>
      <c r="D289" s="38">
        <v>378.16666666666669</v>
      </c>
      <c r="E289" s="38">
        <v>374.13333333333338</v>
      </c>
      <c r="F289" s="38">
        <v>370.11666666666667</v>
      </c>
      <c r="G289" s="38">
        <v>366.08333333333337</v>
      </c>
      <c r="H289" s="38">
        <v>382.18333333333339</v>
      </c>
      <c r="I289" s="38">
        <v>386.2166666666667</v>
      </c>
      <c r="J289" s="38">
        <v>390.23333333333341</v>
      </c>
      <c r="K289" s="31">
        <v>382.2</v>
      </c>
      <c r="L289" s="31">
        <v>374.15</v>
      </c>
      <c r="M289" s="31">
        <v>10.00211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1911.65</v>
      </c>
      <c r="D290" s="38">
        <v>1916.0833333333333</v>
      </c>
      <c r="E290" s="38">
        <v>1898.7666666666664</v>
      </c>
      <c r="F290" s="38">
        <v>1885.8833333333332</v>
      </c>
      <c r="G290" s="38">
        <v>1868.5666666666664</v>
      </c>
      <c r="H290" s="38">
        <v>1928.9666666666665</v>
      </c>
      <c r="I290" s="38">
        <v>1946.2833333333335</v>
      </c>
      <c r="J290" s="38">
        <v>1959.1666666666665</v>
      </c>
      <c r="K290" s="31">
        <v>1933.4</v>
      </c>
      <c r="L290" s="31">
        <v>1903.2</v>
      </c>
      <c r="M290" s="31">
        <v>0.17258999999999999</v>
      </c>
      <c r="N290" s="1"/>
      <c r="O290" s="1"/>
    </row>
    <row r="291" spans="1:15" ht="12.75" customHeight="1">
      <c r="A291" s="33">
        <v>281</v>
      </c>
      <c r="B291" s="58" t="s">
        <v>887</v>
      </c>
      <c r="C291" s="31">
        <v>2203.3000000000002</v>
      </c>
      <c r="D291" s="38">
        <v>2188.3166666666671</v>
      </c>
      <c r="E291" s="38">
        <v>2166.733333333334</v>
      </c>
      <c r="F291" s="38">
        <v>2130.166666666667</v>
      </c>
      <c r="G291" s="38">
        <v>2108.5833333333339</v>
      </c>
      <c r="H291" s="38">
        <v>2224.8833333333341</v>
      </c>
      <c r="I291" s="38">
        <v>2246.4666666666672</v>
      </c>
      <c r="J291" s="38">
        <v>2283.0333333333342</v>
      </c>
      <c r="K291" s="31">
        <v>2209.9</v>
      </c>
      <c r="L291" s="31">
        <v>2151.75</v>
      </c>
      <c r="M291" s="31">
        <v>0.23583999999999999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131.15</v>
      </c>
      <c r="D292" s="38">
        <v>133.04999999999998</v>
      </c>
      <c r="E292" s="38">
        <v>127.59999999999997</v>
      </c>
      <c r="F292" s="38">
        <v>124.04999999999998</v>
      </c>
      <c r="G292" s="38">
        <v>118.59999999999997</v>
      </c>
      <c r="H292" s="38">
        <v>136.59999999999997</v>
      </c>
      <c r="I292" s="38">
        <v>142.04999999999995</v>
      </c>
      <c r="J292" s="38">
        <v>145.59999999999997</v>
      </c>
      <c r="K292" s="31">
        <v>138.5</v>
      </c>
      <c r="L292" s="31">
        <v>129.5</v>
      </c>
      <c r="M292" s="31">
        <v>292.65269000000001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4090.55</v>
      </c>
      <c r="D293" s="38">
        <v>4094</v>
      </c>
      <c r="E293" s="38">
        <v>4029.5</v>
      </c>
      <c r="F293" s="38">
        <v>3968.45</v>
      </c>
      <c r="G293" s="38">
        <v>3903.95</v>
      </c>
      <c r="H293" s="38">
        <v>4155.05</v>
      </c>
      <c r="I293" s="38">
        <v>4219.55</v>
      </c>
      <c r="J293" s="38">
        <v>4280.6000000000004</v>
      </c>
      <c r="K293" s="31">
        <v>4158.5</v>
      </c>
      <c r="L293" s="31">
        <v>4032.95</v>
      </c>
      <c r="M293" s="31">
        <v>3.7743000000000002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13611.65</v>
      </c>
      <c r="D294" s="38">
        <v>13800.550000000001</v>
      </c>
      <c r="E294" s="38">
        <v>13351.100000000002</v>
      </c>
      <c r="F294" s="38">
        <v>13090.550000000001</v>
      </c>
      <c r="G294" s="38">
        <v>12641.100000000002</v>
      </c>
      <c r="H294" s="38">
        <v>14061.100000000002</v>
      </c>
      <c r="I294" s="38">
        <v>14510.550000000003</v>
      </c>
      <c r="J294" s="38">
        <v>14771.100000000002</v>
      </c>
      <c r="K294" s="31">
        <v>14250</v>
      </c>
      <c r="L294" s="31">
        <v>13540</v>
      </c>
      <c r="M294" s="31">
        <v>0.12984999999999999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2489.6999999999998</v>
      </c>
      <c r="D295" s="38">
        <v>2484.8166666666666</v>
      </c>
      <c r="E295" s="38">
        <v>2473.9333333333334</v>
      </c>
      <c r="F295" s="38">
        <v>2458.166666666667</v>
      </c>
      <c r="G295" s="38">
        <v>2447.2833333333338</v>
      </c>
      <c r="H295" s="38">
        <v>2500.583333333333</v>
      </c>
      <c r="I295" s="38">
        <v>2511.4666666666662</v>
      </c>
      <c r="J295" s="38">
        <v>2527.2333333333327</v>
      </c>
      <c r="K295" s="31">
        <v>2495.6999999999998</v>
      </c>
      <c r="L295" s="31">
        <v>2469.0500000000002</v>
      </c>
      <c r="M295" s="31">
        <v>10.457039999999999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387.85</v>
      </c>
      <c r="D296" s="38">
        <v>388.55</v>
      </c>
      <c r="E296" s="38">
        <v>380.3</v>
      </c>
      <c r="F296" s="38">
        <v>372.75</v>
      </c>
      <c r="G296" s="38">
        <v>364.5</v>
      </c>
      <c r="H296" s="38">
        <v>396.1</v>
      </c>
      <c r="I296" s="38">
        <v>404.35</v>
      </c>
      <c r="J296" s="38">
        <v>411.90000000000003</v>
      </c>
      <c r="K296" s="31">
        <v>396.8</v>
      </c>
      <c r="L296" s="31">
        <v>381</v>
      </c>
      <c r="M296" s="31">
        <v>10.10473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350.8</v>
      </c>
      <c r="D297" s="38">
        <v>351.33333333333331</v>
      </c>
      <c r="E297" s="38">
        <v>347.06666666666661</v>
      </c>
      <c r="F297" s="38">
        <v>343.33333333333331</v>
      </c>
      <c r="G297" s="38">
        <v>339.06666666666661</v>
      </c>
      <c r="H297" s="38">
        <v>355.06666666666661</v>
      </c>
      <c r="I297" s="38">
        <v>359.33333333333337</v>
      </c>
      <c r="J297" s="38">
        <v>363.06666666666661</v>
      </c>
      <c r="K297" s="31">
        <v>355.6</v>
      </c>
      <c r="L297" s="31">
        <v>347.6</v>
      </c>
      <c r="M297" s="31">
        <v>15.38823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255.35</v>
      </c>
      <c r="D298" s="38">
        <v>256.45</v>
      </c>
      <c r="E298" s="38">
        <v>253.89999999999998</v>
      </c>
      <c r="F298" s="38">
        <v>252.45</v>
      </c>
      <c r="G298" s="38">
        <v>249.89999999999998</v>
      </c>
      <c r="H298" s="38">
        <v>257.89999999999998</v>
      </c>
      <c r="I298" s="38">
        <v>260.45000000000005</v>
      </c>
      <c r="J298" s="38">
        <v>261.89999999999998</v>
      </c>
      <c r="K298" s="31">
        <v>259</v>
      </c>
      <c r="L298" s="31">
        <v>255</v>
      </c>
      <c r="M298" s="31">
        <v>2.2917700000000001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92.45</v>
      </c>
      <c r="D299" s="38">
        <v>92.516666666666666</v>
      </c>
      <c r="E299" s="38">
        <v>92.133333333333326</v>
      </c>
      <c r="F299" s="38">
        <v>91.816666666666663</v>
      </c>
      <c r="G299" s="38">
        <v>91.433333333333323</v>
      </c>
      <c r="H299" s="38">
        <v>92.833333333333329</v>
      </c>
      <c r="I299" s="38">
        <v>93.216666666666683</v>
      </c>
      <c r="J299" s="38">
        <v>93.533333333333331</v>
      </c>
      <c r="K299" s="31">
        <v>92.9</v>
      </c>
      <c r="L299" s="31">
        <v>92.2</v>
      </c>
      <c r="M299" s="31">
        <v>14.25268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388</v>
      </c>
      <c r="D300" s="38">
        <v>386.98333333333329</v>
      </c>
      <c r="E300" s="38">
        <v>384.41666666666657</v>
      </c>
      <c r="F300" s="38">
        <v>380.83333333333326</v>
      </c>
      <c r="G300" s="38">
        <v>378.26666666666654</v>
      </c>
      <c r="H300" s="38">
        <v>390.56666666666661</v>
      </c>
      <c r="I300" s="38">
        <v>393.13333333333333</v>
      </c>
      <c r="J300" s="38">
        <v>396.71666666666664</v>
      </c>
      <c r="K300" s="31">
        <v>389.55</v>
      </c>
      <c r="L300" s="31">
        <v>383.4</v>
      </c>
      <c r="M300" s="31">
        <v>11.754049999999999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628.25</v>
      </c>
      <c r="D301" s="38">
        <v>625.58333333333337</v>
      </c>
      <c r="E301" s="38">
        <v>621.7166666666667</v>
      </c>
      <c r="F301" s="38">
        <v>615.18333333333328</v>
      </c>
      <c r="G301" s="38">
        <v>611.31666666666661</v>
      </c>
      <c r="H301" s="38">
        <v>632.11666666666679</v>
      </c>
      <c r="I301" s="38">
        <v>635.98333333333335</v>
      </c>
      <c r="J301" s="38">
        <v>642.51666666666688</v>
      </c>
      <c r="K301" s="31">
        <v>629.45000000000005</v>
      </c>
      <c r="L301" s="31">
        <v>619.04999999999995</v>
      </c>
      <c r="M301" s="31">
        <v>11.665290000000001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4593.95</v>
      </c>
      <c r="D302" s="38">
        <v>4520.8</v>
      </c>
      <c r="E302" s="38">
        <v>4423.6500000000005</v>
      </c>
      <c r="F302" s="38">
        <v>4253.3500000000004</v>
      </c>
      <c r="G302" s="38">
        <v>4156.2000000000007</v>
      </c>
      <c r="H302" s="38">
        <v>4691.1000000000004</v>
      </c>
      <c r="I302" s="38">
        <v>4788.25</v>
      </c>
      <c r="J302" s="38">
        <v>4958.55</v>
      </c>
      <c r="K302" s="31">
        <v>4617.95</v>
      </c>
      <c r="L302" s="31">
        <v>4350.5</v>
      </c>
      <c r="M302" s="31">
        <v>0.89627999999999997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4985.05</v>
      </c>
      <c r="D303" s="38">
        <v>4986.25</v>
      </c>
      <c r="E303" s="38">
        <v>4954.5</v>
      </c>
      <c r="F303" s="38">
        <v>4923.95</v>
      </c>
      <c r="G303" s="38">
        <v>4892.2</v>
      </c>
      <c r="H303" s="38">
        <v>5016.8</v>
      </c>
      <c r="I303" s="38">
        <v>5048.55</v>
      </c>
      <c r="J303" s="38">
        <v>5079.1000000000004</v>
      </c>
      <c r="K303" s="31">
        <v>5018</v>
      </c>
      <c r="L303" s="31">
        <v>4955.7</v>
      </c>
      <c r="M303" s="31">
        <v>3.6190099999999998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946.1</v>
      </c>
      <c r="D304" s="38">
        <v>942.38333333333333</v>
      </c>
      <c r="E304" s="38">
        <v>937.31666666666661</v>
      </c>
      <c r="F304" s="38">
        <v>928.5333333333333</v>
      </c>
      <c r="G304" s="38">
        <v>923.46666666666658</v>
      </c>
      <c r="H304" s="38">
        <v>951.16666666666663</v>
      </c>
      <c r="I304" s="38">
        <v>956.23333333333346</v>
      </c>
      <c r="J304" s="38">
        <v>965.01666666666665</v>
      </c>
      <c r="K304" s="31">
        <v>947.45</v>
      </c>
      <c r="L304" s="31">
        <v>933.6</v>
      </c>
      <c r="M304" s="31">
        <v>7.0712299999999999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1478</v>
      </c>
      <c r="D305" s="38">
        <v>1480.95</v>
      </c>
      <c r="E305" s="38">
        <v>1467.0500000000002</v>
      </c>
      <c r="F305" s="38">
        <v>1456.1000000000001</v>
      </c>
      <c r="G305" s="38">
        <v>1442.2000000000003</v>
      </c>
      <c r="H305" s="38">
        <v>1491.9</v>
      </c>
      <c r="I305" s="38">
        <v>1505.8000000000002</v>
      </c>
      <c r="J305" s="38">
        <v>1516.75</v>
      </c>
      <c r="K305" s="31">
        <v>1494.85</v>
      </c>
      <c r="L305" s="31">
        <v>1470</v>
      </c>
      <c r="M305" s="31">
        <v>0.20902000000000001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685</v>
      </c>
      <c r="D306" s="38">
        <v>689.85</v>
      </c>
      <c r="E306" s="38">
        <v>674.15000000000009</v>
      </c>
      <c r="F306" s="38">
        <v>663.30000000000007</v>
      </c>
      <c r="G306" s="38">
        <v>647.60000000000014</v>
      </c>
      <c r="H306" s="38">
        <v>700.7</v>
      </c>
      <c r="I306" s="38">
        <v>716.40000000000009</v>
      </c>
      <c r="J306" s="38">
        <v>727.25</v>
      </c>
      <c r="K306" s="31">
        <v>705.55</v>
      </c>
      <c r="L306" s="31">
        <v>679</v>
      </c>
      <c r="M306" s="31">
        <v>5.0485600000000002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1065.95</v>
      </c>
      <c r="D307" s="38">
        <v>1067.6333333333334</v>
      </c>
      <c r="E307" s="38">
        <v>1060.9666666666669</v>
      </c>
      <c r="F307" s="38">
        <v>1055.9833333333336</v>
      </c>
      <c r="G307" s="38">
        <v>1049.3166666666671</v>
      </c>
      <c r="H307" s="38">
        <v>1072.6166666666668</v>
      </c>
      <c r="I307" s="38">
        <v>1079.2833333333333</v>
      </c>
      <c r="J307" s="38">
        <v>1084.2666666666667</v>
      </c>
      <c r="K307" s="31">
        <v>1074.3</v>
      </c>
      <c r="L307" s="31">
        <v>1062.6500000000001</v>
      </c>
      <c r="M307" s="31">
        <v>1.2387999999999999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321.35000000000002</v>
      </c>
      <c r="D308" s="38">
        <v>321.15000000000003</v>
      </c>
      <c r="E308" s="38">
        <v>318.80000000000007</v>
      </c>
      <c r="F308" s="38">
        <v>316.25000000000006</v>
      </c>
      <c r="G308" s="38">
        <v>313.90000000000009</v>
      </c>
      <c r="H308" s="38">
        <v>323.70000000000005</v>
      </c>
      <c r="I308" s="38">
        <v>326.05000000000007</v>
      </c>
      <c r="J308" s="38">
        <v>328.6</v>
      </c>
      <c r="K308" s="31">
        <v>323.5</v>
      </c>
      <c r="L308" s="31">
        <v>318.60000000000002</v>
      </c>
      <c r="M308" s="31">
        <v>38.238379999999999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1545.35</v>
      </c>
      <c r="D309" s="38">
        <v>1543.2166666666665</v>
      </c>
      <c r="E309" s="38">
        <v>1532.6833333333329</v>
      </c>
      <c r="F309" s="38">
        <v>1520.0166666666664</v>
      </c>
      <c r="G309" s="38">
        <v>1509.4833333333329</v>
      </c>
      <c r="H309" s="38">
        <v>1555.883333333333</v>
      </c>
      <c r="I309" s="38">
        <v>1566.4166666666663</v>
      </c>
      <c r="J309" s="38">
        <v>1579.083333333333</v>
      </c>
      <c r="K309" s="31">
        <v>1553.75</v>
      </c>
      <c r="L309" s="31">
        <v>1530.55</v>
      </c>
      <c r="M309" s="31">
        <v>15.382630000000001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355.2</v>
      </c>
      <c r="D310" s="38">
        <v>357.05</v>
      </c>
      <c r="E310" s="38">
        <v>352.15000000000003</v>
      </c>
      <c r="F310" s="38">
        <v>349.1</v>
      </c>
      <c r="G310" s="38">
        <v>344.20000000000005</v>
      </c>
      <c r="H310" s="38">
        <v>360.1</v>
      </c>
      <c r="I310" s="38">
        <v>365</v>
      </c>
      <c r="J310" s="38">
        <v>368.05</v>
      </c>
      <c r="K310" s="31">
        <v>361.95</v>
      </c>
      <c r="L310" s="31">
        <v>354</v>
      </c>
      <c r="M310" s="31">
        <v>7.8397899999999998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482.05</v>
      </c>
      <c r="D311" s="38">
        <v>482.36666666666662</v>
      </c>
      <c r="E311" s="38">
        <v>477.68333333333322</v>
      </c>
      <c r="F311" s="38">
        <v>473.31666666666661</v>
      </c>
      <c r="G311" s="38">
        <v>468.63333333333321</v>
      </c>
      <c r="H311" s="38">
        <v>486.73333333333323</v>
      </c>
      <c r="I311" s="38">
        <v>491.41666666666663</v>
      </c>
      <c r="J311" s="38">
        <v>495.78333333333325</v>
      </c>
      <c r="K311" s="31">
        <v>487.05</v>
      </c>
      <c r="L311" s="31">
        <v>478</v>
      </c>
      <c r="M311" s="31">
        <v>0.47098000000000001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408.45</v>
      </c>
      <c r="D312" s="38">
        <v>400.09999999999997</v>
      </c>
      <c r="E312" s="38">
        <v>387.49999999999994</v>
      </c>
      <c r="F312" s="38">
        <v>366.54999999999995</v>
      </c>
      <c r="G312" s="38">
        <v>353.94999999999993</v>
      </c>
      <c r="H312" s="38">
        <v>421.04999999999995</v>
      </c>
      <c r="I312" s="38">
        <v>433.65</v>
      </c>
      <c r="J312" s="38">
        <v>454.59999999999997</v>
      </c>
      <c r="K312" s="31">
        <v>412.7</v>
      </c>
      <c r="L312" s="31">
        <v>379.15</v>
      </c>
      <c r="M312" s="31">
        <v>5.0532500000000002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126.35</v>
      </c>
      <c r="D313" s="38">
        <v>126.26666666666665</v>
      </c>
      <c r="E313" s="38">
        <v>124.93333333333331</v>
      </c>
      <c r="F313" s="38">
        <v>123.51666666666665</v>
      </c>
      <c r="G313" s="38">
        <v>122.18333333333331</v>
      </c>
      <c r="H313" s="38">
        <v>127.68333333333331</v>
      </c>
      <c r="I313" s="38">
        <v>129.01666666666665</v>
      </c>
      <c r="J313" s="38">
        <v>130.43333333333331</v>
      </c>
      <c r="K313" s="31">
        <v>127.6</v>
      </c>
      <c r="L313" s="31">
        <v>124.85</v>
      </c>
      <c r="M313" s="31">
        <v>45.787170000000003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86.45</v>
      </c>
      <c r="D314" s="38">
        <v>87.066666666666677</v>
      </c>
      <c r="E314" s="38">
        <v>85.53333333333336</v>
      </c>
      <c r="F314" s="38">
        <v>84.616666666666688</v>
      </c>
      <c r="G314" s="38">
        <v>83.083333333333371</v>
      </c>
      <c r="H314" s="38">
        <v>87.983333333333348</v>
      </c>
      <c r="I314" s="38">
        <v>89.51666666666668</v>
      </c>
      <c r="J314" s="38">
        <v>90.433333333333337</v>
      </c>
      <c r="K314" s="31">
        <v>88.6</v>
      </c>
      <c r="L314" s="31">
        <v>86.15</v>
      </c>
      <c r="M314" s="31">
        <v>37.970329999999997</v>
      </c>
      <c r="N314" s="1"/>
      <c r="O314" s="1"/>
    </row>
    <row r="315" spans="1:15" ht="12.75" customHeight="1">
      <c r="A315" s="33">
        <v>305</v>
      </c>
      <c r="B315" s="58" t="s">
        <v>1083</v>
      </c>
      <c r="C315" s="31">
        <v>1888.6</v>
      </c>
      <c r="D315" s="38">
        <v>1904.2</v>
      </c>
      <c r="E315" s="38">
        <v>1864.4</v>
      </c>
      <c r="F315" s="38">
        <v>1840.2</v>
      </c>
      <c r="G315" s="38">
        <v>1800.4</v>
      </c>
      <c r="H315" s="38">
        <v>1928.4</v>
      </c>
      <c r="I315" s="38">
        <v>1968.1999999999998</v>
      </c>
      <c r="J315" s="38">
        <v>1992.4</v>
      </c>
      <c r="K315" s="31">
        <v>1944</v>
      </c>
      <c r="L315" s="31">
        <v>1880</v>
      </c>
      <c r="M315" s="31">
        <v>7.0077199999999999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539.15</v>
      </c>
      <c r="D316" s="38">
        <v>536.75</v>
      </c>
      <c r="E316" s="38">
        <v>532.5</v>
      </c>
      <c r="F316" s="38">
        <v>525.85</v>
      </c>
      <c r="G316" s="38">
        <v>521.6</v>
      </c>
      <c r="H316" s="38">
        <v>543.4</v>
      </c>
      <c r="I316" s="38">
        <v>547.65</v>
      </c>
      <c r="J316" s="38">
        <v>554.29999999999995</v>
      </c>
      <c r="K316" s="31">
        <v>541</v>
      </c>
      <c r="L316" s="31">
        <v>530.1</v>
      </c>
      <c r="M316" s="31">
        <v>12.717560000000001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9772.5</v>
      </c>
      <c r="D317" s="38">
        <v>9710.9833333333336</v>
      </c>
      <c r="E317" s="38">
        <v>9636.9666666666672</v>
      </c>
      <c r="F317" s="38">
        <v>9501.4333333333343</v>
      </c>
      <c r="G317" s="38">
        <v>9427.4166666666679</v>
      </c>
      <c r="H317" s="38">
        <v>9846.5166666666664</v>
      </c>
      <c r="I317" s="38">
        <v>9920.5333333333328</v>
      </c>
      <c r="J317" s="38">
        <v>10056.066666666666</v>
      </c>
      <c r="K317" s="31">
        <v>9785</v>
      </c>
      <c r="L317" s="31">
        <v>9575.4500000000007</v>
      </c>
      <c r="M317" s="31">
        <v>4.6681299999999997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2217.1</v>
      </c>
      <c r="D318" s="38">
        <v>2204.4</v>
      </c>
      <c r="E318" s="38">
        <v>2163.8000000000002</v>
      </c>
      <c r="F318" s="38">
        <v>2110.5</v>
      </c>
      <c r="G318" s="38">
        <v>2069.9</v>
      </c>
      <c r="H318" s="38">
        <v>2257.7000000000003</v>
      </c>
      <c r="I318" s="38">
        <v>2298.2999999999997</v>
      </c>
      <c r="J318" s="38">
        <v>2351.6000000000004</v>
      </c>
      <c r="K318" s="31">
        <v>2245</v>
      </c>
      <c r="L318" s="31">
        <v>2151.1</v>
      </c>
      <c r="M318" s="31">
        <v>3.35297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817.1</v>
      </c>
      <c r="D319" s="38">
        <v>819.5333333333333</v>
      </c>
      <c r="E319" s="38">
        <v>811.56666666666661</v>
      </c>
      <c r="F319" s="38">
        <v>806.0333333333333</v>
      </c>
      <c r="G319" s="38">
        <v>798.06666666666661</v>
      </c>
      <c r="H319" s="38">
        <v>825.06666666666661</v>
      </c>
      <c r="I319" s="38">
        <v>833.0333333333333</v>
      </c>
      <c r="J319" s="38">
        <v>838.56666666666661</v>
      </c>
      <c r="K319" s="31">
        <v>827.5</v>
      </c>
      <c r="L319" s="31">
        <v>814</v>
      </c>
      <c r="M319" s="31">
        <v>4.3711900000000004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609.25</v>
      </c>
      <c r="D320" s="38">
        <v>610.2833333333333</v>
      </c>
      <c r="E320" s="38">
        <v>604.01666666666665</v>
      </c>
      <c r="F320" s="38">
        <v>598.7833333333333</v>
      </c>
      <c r="G320" s="38">
        <v>592.51666666666665</v>
      </c>
      <c r="H320" s="38">
        <v>615.51666666666665</v>
      </c>
      <c r="I320" s="38">
        <v>621.7833333333333</v>
      </c>
      <c r="J320" s="38">
        <v>627.01666666666665</v>
      </c>
      <c r="K320" s="31">
        <v>616.54999999999995</v>
      </c>
      <c r="L320" s="31">
        <v>605.04999999999995</v>
      </c>
      <c r="M320" s="31">
        <v>6.8673999999999999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1819.65</v>
      </c>
      <c r="D321" s="38">
        <v>1788.4333333333334</v>
      </c>
      <c r="E321" s="38">
        <v>1757.2166666666667</v>
      </c>
      <c r="F321" s="38">
        <v>1694.7833333333333</v>
      </c>
      <c r="G321" s="38">
        <v>1663.5666666666666</v>
      </c>
      <c r="H321" s="38">
        <v>1850.8666666666668</v>
      </c>
      <c r="I321" s="38">
        <v>1882.0833333333335</v>
      </c>
      <c r="J321" s="38">
        <v>1944.5166666666669</v>
      </c>
      <c r="K321" s="31">
        <v>1819.65</v>
      </c>
      <c r="L321" s="31">
        <v>1726</v>
      </c>
      <c r="M321" s="31">
        <v>30.455380000000002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918.45</v>
      </c>
      <c r="D322" s="38">
        <v>915.13333333333333</v>
      </c>
      <c r="E322" s="38">
        <v>909.26666666666665</v>
      </c>
      <c r="F322" s="38">
        <v>900.08333333333337</v>
      </c>
      <c r="G322" s="38">
        <v>894.2166666666667</v>
      </c>
      <c r="H322" s="38">
        <v>924.31666666666661</v>
      </c>
      <c r="I322" s="38">
        <v>930.18333333333317</v>
      </c>
      <c r="J322" s="38">
        <v>939.36666666666656</v>
      </c>
      <c r="K322" s="31">
        <v>921</v>
      </c>
      <c r="L322" s="31">
        <v>905.95</v>
      </c>
      <c r="M322" s="31">
        <v>0.67878000000000005</v>
      </c>
      <c r="N322" s="1"/>
      <c r="O322" s="1"/>
    </row>
    <row r="323" spans="1:15" ht="12.75" customHeight="1">
      <c r="A323" s="33">
        <v>313</v>
      </c>
      <c r="B323" s="58" t="s">
        <v>889</v>
      </c>
      <c r="C323" s="31">
        <v>979</v>
      </c>
      <c r="D323" s="38">
        <v>984.66666666666663</v>
      </c>
      <c r="E323" s="38">
        <v>971.23333333333323</v>
      </c>
      <c r="F323" s="38">
        <v>963.46666666666658</v>
      </c>
      <c r="G323" s="38">
        <v>950.03333333333319</v>
      </c>
      <c r="H323" s="38">
        <v>992.43333333333328</v>
      </c>
      <c r="I323" s="38">
        <v>1005.8666666666667</v>
      </c>
      <c r="J323" s="38">
        <v>1013.6333333333333</v>
      </c>
      <c r="K323" s="31">
        <v>998.1</v>
      </c>
      <c r="L323" s="31">
        <v>976.9</v>
      </c>
      <c r="M323" s="31">
        <v>0.45712999999999998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1055.3499999999999</v>
      </c>
      <c r="D324" s="38">
        <v>1058.1000000000001</v>
      </c>
      <c r="E324" s="38">
        <v>1045.0000000000002</v>
      </c>
      <c r="F324" s="38">
        <v>1034.6500000000001</v>
      </c>
      <c r="G324" s="38">
        <v>1021.5500000000002</v>
      </c>
      <c r="H324" s="38">
        <v>1068.4500000000003</v>
      </c>
      <c r="I324" s="38">
        <v>1081.5500000000002</v>
      </c>
      <c r="J324" s="38">
        <v>1091.9000000000003</v>
      </c>
      <c r="K324" s="31">
        <v>1071.2</v>
      </c>
      <c r="L324" s="31">
        <v>1047.75</v>
      </c>
      <c r="M324" s="31">
        <v>0.72038999999999997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1438.7</v>
      </c>
      <c r="D325" s="38">
        <v>1443.8999999999999</v>
      </c>
      <c r="E325" s="38">
        <v>1429.7999999999997</v>
      </c>
      <c r="F325" s="38">
        <v>1420.8999999999999</v>
      </c>
      <c r="G325" s="38">
        <v>1406.7999999999997</v>
      </c>
      <c r="H325" s="38">
        <v>1452.7999999999997</v>
      </c>
      <c r="I325" s="38">
        <v>1466.8999999999996</v>
      </c>
      <c r="J325" s="38">
        <v>1475.7999999999997</v>
      </c>
      <c r="K325" s="31">
        <v>1458</v>
      </c>
      <c r="L325" s="31">
        <v>1435</v>
      </c>
      <c r="M325" s="31">
        <v>2.1504099999999999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33.15</v>
      </c>
      <c r="D326" s="38">
        <v>33.333333333333336</v>
      </c>
      <c r="E326" s="38">
        <v>32.916666666666671</v>
      </c>
      <c r="F326" s="38">
        <v>32.683333333333337</v>
      </c>
      <c r="G326" s="38">
        <v>32.266666666666673</v>
      </c>
      <c r="H326" s="38">
        <v>33.56666666666667</v>
      </c>
      <c r="I326" s="38">
        <v>33.983333333333341</v>
      </c>
      <c r="J326" s="38">
        <v>34.216666666666669</v>
      </c>
      <c r="K326" s="31">
        <v>33.75</v>
      </c>
      <c r="L326" s="31">
        <v>33.1</v>
      </c>
      <c r="M326" s="31">
        <v>11.504009999999999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58.45</v>
      </c>
      <c r="D327" s="38">
        <v>58.516666666666673</v>
      </c>
      <c r="E327" s="38">
        <v>57.933333333333344</v>
      </c>
      <c r="F327" s="38">
        <v>57.416666666666671</v>
      </c>
      <c r="G327" s="38">
        <v>56.833333333333343</v>
      </c>
      <c r="H327" s="38">
        <v>59.033333333333346</v>
      </c>
      <c r="I327" s="38">
        <v>59.616666666666674</v>
      </c>
      <c r="J327" s="38">
        <v>60.133333333333347</v>
      </c>
      <c r="K327" s="31">
        <v>59.1</v>
      </c>
      <c r="L327" s="31">
        <v>58</v>
      </c>
      <c r="M327" s="31">
        <v>38.684049999999999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746.6</v>
      </c>
      <c r="D328" s="38">
        <v>745.41666666666663</v>
      </c>
      <c r="E328" s="38">
        <v>742.23333333333323</v>
      </c>
      <c r="F328" s="38">
        <v>737.86666666666656</v>
      </c>
      <c r="G328" s="38">
        <v>734.68333333333317</v>
      </c>
      <c r="H328" s="38">
        <v>749.7833333333333</v>
      </c>
      <c r="I328" s="38">
        <v>752.9666666666667</v>
      </c>
      <c r="J328" s="38">
        <v>757.33333333333337</v>
      </c>
      <c r="K328" s="31">
        <v>748.6</v>
      </c>
      <c r="L328" s="31">
        <v>741.05</v>
      </c>
      <c r="M328" s="31">
        <v>0.80152000000000001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2213.9</v>
      </c>
      <c r="D329" s="38">
        <v>2198.2833333333333</v>
      </c>
      <c r="E329" s="38">
        <v>2175.6166666666668</v>
      </c>
      <c r="F329" s="38">
        <v>2137.3333333333335</v>
      </c>
      <c r="G329" s="38">
        <v>2114.666666666667</v>
      </c>
      <c r="H329" s="38">
        <v>2236.5666666666666</v>
      </c>
      <c r="I329" s="38">
        <v>2259.2333333333336</v>
      </c>
      <c r="J329" s="38">
        <v>2297.5166666666664</v>
      </c>
      <c r="K329" s="31">
        <v>2220.9499999999998</v>
      </c>
      <c r="L329" s="31">
        <v>2160</v>
      </c>
      <c r="M329" s="31">
        <v>9.3605400000000003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101896.2</v>
      </c>
      <c r="D330" s="38">
        <v>102076.71666666667</v>
      </c>
      <c r="E330" s="38">
        <v>101419.48333333335</v>
      </c>
      <c r="F330" s="38">
        <v>100942.76666666668</v>
      </c>
      <c r="G330" s="38">
        <v>100285.53333333335</v>
      </c>
      <c r="H330" s="38">
        <v>102553.43333333335</v>
      </c>
      <c r="I330" s="38">
        <v>103210.66666666669</v>
      </c>
      <c r="J330" s="38">
        <v>103687.38333333335</v>
      </c>
      <c r="K330" s="31">
        <v>102733.95</v>
      </c>
      <c r="L330" s="31">
        <v>101600</v>
      </c>
      <c r="M330" s="31">
        <v>3.7699999999999997E-2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2137.85</v>
      </c>
      <c r="D331" s="38">
        <v>2135.2000000000003</v>
      </c>
      <c r="E331" s="38">
        <v>2115.4000000000005</v>
      </c>
      <c r="F331" s="38">
        <v>2092.9500000000003</v>
      </c>
      <c r="G331" s="38">
        <v>2073.1500000000005</v>
      </c>
      <c r="H331" s="38">
        <v>2157.6500000000005</v>
      </c>
      <c r="I331" s="38">
        <v>2177.4500000000007</v>
      </c>
      <c r="J331" s="38">
        <v>2199.9000000000005</v>
      </c>
      <c r="K331" s="31">
        <v>2155</v>
      </c>
      <c r="L331" s="31">
        <v>2112.75</v>
      </c>
      <c r="M331" s="31">
        <v>2.29684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1625.15</v>
      </c>
      <c r="D332" s="38">
        <v>1616.8</v>
      </c>
      <c r="E332" s="38">
        <v>1605.6</v>
      </c>
      <c r="F332" s="38">
        <v>1586.05</v>
      </c>
      <c r="G332" s="38">
        <v>1574.85</v>
      </c>
      <c r="H332" s="38">
        <v>1636.35</v>
      </c>
      <c r="I332" s="38">
        <v>1647.5500000000002</v>
      </c>
      <c r="J332" s="38">
        <v>1667.1</v>
      </c>
      <c r="K332" s="31">
        <v>1628</v>
      </c>
      <c r="L332" s="31">
        <v>1597.25</v>
      </c>
      <c r="M332" s="31">
        <v>2.3436400000000002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1294.5</v>
      </c>
      <c r="D333" s="38">
        <v>1295.7833333333333</v>
      </c>
      <c r="E333" s="38">
        <v>1287.3166666666666</v>
      </c>
      <c r="F333" s="38">
        <v>1280.1333333333332</v>
      </c>
      <c r="G333" s="38">
        <v>1271.6666666666665</v>
      </c>
      <c r="H333" s="38">
        <v>1302.9666666666667</v>
      </c>
      <c r="I333" s="38">
        <v>1311.4333333333334</v>
      </c>
      <c r="J333" s="38">
        <v>1318.6166666666668</v>
      </c>
      <c r="K333" s="31">
        <v>1304.25</v>
      </c>
      <c r="L333" s="31">
        <v>1288.5999999999999</v>
      </c>
      <c r="M333" s="31">
        <v>1.7204200000000001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1029.45</v>
      </c>
      <c r="D334" s="38">
        <v>1034.8166666666666</v>
      </c>
      <c r="E334" s="38">
        <v>1019.6333333333332</v>
      </c>
      <c r="F334" s="38">
        <v>1009.8166666666666</v>
      </c>
      <c r="G334" s="38">
        <v>994.63333333333321</v>
      </c>
      <c r="H334" s="38">
        <v>1044.6333333333332</v>
      </c>
      <c r="I334" s="38">
        <v>1059.8166666666666</v>
      </c>
      <c r="J334" s="38">
        <v>1069.6333333333332</v>
      </c>
      <c r="K334" s="31">
        <v>1050</v>
      </c>
      <c r="L334" s="31">
        <v>1025</v>
      </c>
      <c r="M334" s="31">
        <v>1.7092799999999999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752.95</v>
      </c>
      <c r="D335" s="38">
        <v>742.9</v>
      </c>
      <c r="E335" s="38">
        <v>727</v>
      </c>
      <c r="F335" s="38">
        <v>701.05000000000007</v>
      </c>
      <c r="G335" s="38">
        <v>685.15000000000009</v>
      </c>
      <c r="H335" s="38">
        <v>768.84999999999991</v>
      </c>
      <c r="I335" s="38">
        <v>784.74999999999977</v>
      </c>
      <c r="J335" s="38">
        <v>810.69999999999982</v>
      </c>
      <c r="K335" s="31">
        <v>758.8</v>
      </c>
      <c r="L335" s="31">
        <v>716.95</v>
      </c>
      <c r="M335" s="31">
        <v>17.601610000000001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92.25</v>
      </c>
      <c r="D336" s="38">
        <v>91.933333333333337</v>
      </c>
      <c r="E336" s="38">
        <v>91.466666666666669</v>
      </c>
      <c r="F336" s="38">
        <v>90.683333333333337</v>
      </c>
      <c r="G336" s="38">
        <v>90.216666666666669</v>
      </c>
      <c r="H336" s="38">
        <v>92.716666666666669</v>
      </c>
      <c r="I336" s="38">
        <v>93.183333333333337</v>
      </c>
      <c r="J336" s="38">
        <v>93.966666666666669</v>
      </c>
      <c r="K336" s="31">
        <v>92.4</v>
      </c>
      <c r="L336" s="31">
        <v>91.15</v>
      </c>
      <c r="M336" s="31">
        <v>52.252090000000003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4474.95</v>
      </c>
      <c r="D337" s="38">
        <v>4449.1833333333334</v>
      </c>
      <c r="E337" s="38">
        <v>4410.3666666666668</v>
      </c>
      <c r="F337" s="38">
        <v>4345.7833333333338</v>
      </c>
      <c r="G337" s="38">
        <v>4306.9666666666672</v>
      </c>
      <c r="H337" s="38">
        <v>4513.7666666666664</v>
      </c>
      <c r="I337" s="38">
        <v>4552.5833333333339</v>
      </c>
      <c r="J337" s="38">
        <v>4617.1666666666661</v>
      </c>
      <c r="K337" s="31">
        <v>4488</v>
      </c>
      <c r="L337" s="31">
        <v>4384.6000000000004</v>
      </c>
      <c r="M337" s="31">
        <v>1.51403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657.25</v>
      </c>
      <c r="D338" s="38">
        <v>658.5333333333333</v>
      </c>
      <c r="E338" s="38">
        <v>650.06666666666661</v>
      </c>
      <c r="F338" s="38">
        <v>642.88333333333333</v>
      </c>
      <c r="G338" s="38">
        <v>634.41666666666663</v>
      </c>
      <c r="H338" s="38">
        <v>665.71666666666658</v>
      </c>
      <c r="I338" s="38">
        <v>674.18333333333328</v>
      </c>
      <c r="J338" s="38">
        <v>681.36666666666656</v>
      </c>
      <c r="K338" s="31">
        <v>667</v>
      </c>
      <c r="L338" s="31">
        <v>651.35</v>
      </c>
      <c r="M338" s="31">
        <v>1.54847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41.3</v>
      </c>
      <c r="D339" s="38">
        <v>41.433333333333337</v>
      </c>
      <c r="E339" s="38">
        <v>41.016666666666673</v>
      </c>
      <c r="F339" s="38">
        <v>40.733333333333334</v>
      </c>
      <c r="G339" s="38">
        <v>40.31666666666667</v>
      </c>
      <c r="H339" s="38">
        <v>41.716666666666676</v>
      </c>
      <c r="I339" s="38">
        <v>42.133333333333333</v>
      </c>
      <c r="J339" s="38">
        <v>42.416666666666679</v>
      </c>
      <c r="K339" s="31">
        <v>41.85</v>
      </c>
      <c r="L339" s="31">
        <v>41.15</v>
      </c>
      <c r="M339" s="31">
        <v>50.30753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138.6</v>
      </c>
      <c r="D340" s="38">
        <v>139.70000000000002</v>
      </c>
      <c r="E340" s="38">
        <v>137.00000000000003</v>
      </c>
      <c r="F340" s="38">
        <v>135.4</v>
      </c>
      <c r="G340" s="38">
        <v>132.70000000000002</v>
      </c>
      <c r="H340" s="38">
        <v>141.30000000000004</v>
      </c>
      <c r="I340" s="38">
        <v>144.00000000000003</v>
      </c>
      <c r="J340" s="38">
        <v>145.60000000000005</v>
      </c>
      <c r="K340" s="31">
        <v>142.4</v>
      </c>
      <c r="L340" s="31">
        <v>138.1</v>
      </c>
      <c r="M340" s="31">
        <v>34.438659999999999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23007.95</v>
      </c>
      <c r="D341" s="38">
        <v>22947.816666666666</v>
      </c>
      <c r="E341" s="38">
        <v>22811.133333333331</v>
      </c>
      <c r="F341" s="38">
        <v>22614.316666666666</v>
      </c>
      <c r="G341" s="38">
        <v>22477.633333333331</v>
      </c>
      <c r="H341" s="38">
        <v>23144.633333333331</v>
      </c>
      <c r="I341" s="38">
        <v>23281.316666666666</v>
      </c>
      <c r="J341" s="38">
        <v>23478.133333333331</v>
      </c>
      <c r="K341" s="31">
        <v>23084.5</v>
      </c>
      <c r="L341" s="31">
        <v>22751</v>
      </c>
      <c r="M341" s="31">
        <v>0.37791999999999998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59.7</v>
      </c>
      <c r="D342" s="38">
        <v>60.050000000000004</v>
      </c>
      <c r="E342" s="38">
        <v>59.100000000000009</v>
      </c>
      <c r="F342" s="38">
        <v>58.500000000000007</v>
      </c>
      <c r="G342" s="38">
        <v>57.550000000000011</v>
      </c>
      <c r="H342" s="38">
        <v>60.650000000000006</v>
      </c>
      <c r="I342" s="38">
        <v>61.600000000000009</v>
      </c>
      <c r="J342" s="38">
        <v>62.2</v>
      </c>
      <c r="K342" s="31">
        <v>61</v>
      </c>
      <c r="L342" s="31">
        <v>59.45</v>
      </c>
      <c r="M342" s="31">
        <v>30.13954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48.35</v>
      </c>
      <c r="D343" s="38">
        <v>47.800000000000004</v>
      </c>
      <c r="E343" s="38">
        <v>46.95000000000001</v>
      </c>
      <c r="F343" s="38">
        <v>45.550000000000004</v>
      </c>
      <c r="G343" s="38">
        <v>44.70000000000001</v>
      </c>
      <c r="H343" s="38">
        <v>49.20000000000001</v>
      </c>
      <c r="I343" s="38">
        <v>50.050000000000004</v>
      </c>
      <c r="J343" s="38">
        <v>51.45000000000001</v>
      </c>
      <c r="K343" s="31">
        <v>48.65</v>
      </c>
      <c r="L343" s="31">
        <v>46.4</v>
      </c>
      <c r="M343" s="31">
        <v>220.28861000000001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311.3</v>
      </c>
      <c r="D344" s="38">
        <v>307.09999999999997</v>
      </c>
      <c r="E344" s="38">
        <v>301.24999999999994</v>
      </c>
      <c r="F344" s="38">
        <v>291.2</v>
      </c>
      <c r="G344" s="38">
        <v>285.34999999999997</v>
      </c>
      <c r="H344" s="38">
        <v>317.14999999999992</v>
      </c>
      <c r="I344" s="38">
        <v>322.99999999999994</v>
      </c>
      <c r="J344" s="38">
        <v>333.0499999999999</v>
      </c>
      <c r="K344" s="31">
        <v>312.95</v>
      </c>
      <c r="L344" s="31">
        <v>297.05</v>
      </c>
      <c r="M344" s="31">
        <v>32.686059999999998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119.15</v>
      </c>
      <c r="D345" s="38">
        <v>118.56666666666666</v>
      </c>
      <c r="E345" s="38">
        <v>117.53333333333333</v>
      </c>
      <c r="F345" s="38">
        <v>115.91666666666667</v>
      </c>
      <c r="G345" s="38">
        <v>114.88333333333334</v>
      </c>
      <c r="H345" s="38">
        <v>120.18333333333332</v>
      </c>
      <c r="I345" s="38">
        <v>121.21666666666665</v>
      </c>
      <c r="J345" s="38">
        <v>122.83333333333331</v>
      </c>
      <c r="K345" s="31">
        <v>119.6</v>
      </c>
      <c r="L345" s="31">
        <v>116.95</v>
      </c>
      <c r="M345" s="31">
        <v>16.129629999999999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111</v>
      </c>
      <c r="D346" s="38">
        <v>111.48333333333335</v>
      </c>
      <c r="E346" s="38">
        <v>110.4166666666667</v>
      </c>
      <c r="F346" s="38">
        <v>109.83333333333336</v>
      </c>
      <c r="G346" s="38">
        <v>108.76666666666671</v>
      </c>
      <c r="H346" s="38">
        <v>112.06666666666669</v>
      </c>
      <c r="I346" s="38">
        <v>113.13333333333335</v>
      </c>
      <c r="J346" s="38">
        <v>113.71666666666668</v>
      </c>
      <c r="K346" s="31">
        <v>112.55</v>
      </c>
      <c r="L346" s="31">
        <v>110.9</v>
      </c>
      <c r="M346" s="31">
        <v>57.837110000000003</v>
      </c>
      <c r="N346" s="1"/>
      <c r="O346" s="1"/>
    </row>
    <row r="347" spans="1:15" ht="12.75" customHeight="1">
      <c r="A347" s="33">
        <v>337</v>
      </c>
      <c r="B347" s="58" t="s">
        <v>890</v>
      </c>
      <c r="C347" s="31">
        <v>45</v>
      </c>
      <c r="D347" s="38">
        <v>45.316666666666663</v>
      </c>
      <c r="E347" s="38">
        <v>44.533333333333324</v>
      </c>
      <c r="F347" s="38">
        <v>44.066666666666663</v>
      </c>
      <c r="G347" s="38">
        <v>43.283333333333324</v>
      </c>
      <c r="H347" s="38">
        <v>45.783333333333324</v>
      </c>
      <c r="I347" s="38">
        <v>46.566666666666656</v>
      </c>
      <c r="J347" s="38">
        <v>47.033333333333324</v>
      </c>
      <c r="K347" s="31">
        <v>46.1</v>
      </c>
      <c r="L347" s="31">
        <v>44.85</v>
      </c>
      <c r="M347" s="31">
        <v>25.751139999999999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212.7</v>
      </c>
      <c r="D348" s="38">
        <v>213.58333333333334</v>
      </c>
      <c r="E348" s="38">
        <v>211.4666666666667</v>
      </c>
      <c r="F348" s="38">
        <v>210.23333333333335</v>
      </c>
      <c r="G348" s="38">
        <v>208.1166666666667</v>
      </c>
      <c r="H348" s="38">
        <v>214.81666666666669</v>
      </c>
      <c r="I348" s="38">
        <v>216.93333333333331</v>
      </c>
      <c r="J348" s="38">
        <v>218.16666666666669</v>
      </c>
      <c r="K348" s="31">
        <v>215.7</v>
      </c>
      <c r="L348" s="31">
        <v>212.35</v>
      </c>
      <c r="M348" s="31">
        <v>4.4890600000000003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192.9</v>
      </c>
      <c r="D349" s="38">
        <v>193</v>
      </c>
      <c r="E349" s="38">
        <v>191.75</v>
      </c>
      <c r="F349" s="38">
        <v>190.6</v>
      </c>
      <c r="G349" s="38">
        <v>189.35</v>
      </c>
      <c r="H349" s="38">
        <v>194.15</v>
      </c>
      <c r="I349" s="38">
        <v>195.4</v>
      </c>
      <c r="J349" s="38">
        <v>196.55</v>
      </c>
      <c r="K349" s="31">
        <v>194.25</v>
      </c>
      <c r="L349" s="31">
        <v>191.85</v>
      </c>
      <c r="M349" s="31">
        <v>89.369960000000006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353.35</v>
      </c>
      <c r="D350" s="38">
        <v>354.2166666666667</v>
      </c>
      <c r="E350" s="38">
        <v>351.23333333333341</v>
      </c>
      <c r="F350" s="38">
        <v>349.11666666666673</v>
      </c>
      <c r="G350" s="38">
        <v>346.13333333333344</v>
      </c>
      <c r="H350" s="38">
        <v>356.33333333333337</v>
      </c>
      <c r="I350" s="38">
        <v>359.31666666666672</v>
      </c>
      <c r="J350" s="38">
        <v>361.43333333333334</v>
      </c>
      <c r="K350" s="31">
        <v>357.2</v>
      </c>
      <c r="L350" s="31">
        <v>352.1</v>
      </c>
      <c r="M350" s="31">
        <v>0.57596999999999998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1075.5999999999999</v>
      </c>
      <c r="D351" s="38">
        <v>1077.4333333333332</v>
      </c>
      <c r="E351" s="38">
        <v>1063.2666666666664</v>
      </c>
      <c r="F351" s="38">
        <v>1050.9333333333332</v>
      </c>
      <c r="G351" s="38">
        <v>1036.7666666666664</v>
      </c>
      <c r="H351" s="38">
        <v>1089.7666666666664</v>
      </c>
      <c r="I351" s="38">
        <v>1103.9333333333329</v>
      </c>
      <c r="J351" s="38">
        <v>1116.2666666666664</v>
      </c>
      <c r="K351" s="31">
        <v>1091.5999999999999</v>
      </c>
      <c r="L351" s="31">
        <v>1065.0999999999999</v>
      </c>
      <c r="M351" s="31">
        <v>6.8157300000000003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167.2</v>
      </c>
      <c r="D352" s="38">
        <v>167.1</v>
      </c>
      <c r="E352" s="38">
        <v>166.1</v>
      </c>
      <c r="F352" s="38">
        <v>165</v>
      </c>
      <c r="G352" s="38">
        <v>164</v>
      </c>
      <c r="H352" s="38">
        <v>168.2</v>
      </c>
      <c r="I352" s="38">
        <v>169.2</v>
      </c>
      <c r="J352" s="38">
        <v>170.29999999999998</v>
      </c>
      <c r="K352" s="31">
        <v>168.1</v>
      </c>
      <c r="L352" s="31">
        <v>166</v>
      </c>
      <c r="M352" s="31">
        <v>52.171309999999998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256.85000000000002</v>
      </c>
      <c r="D353" s="38">
        <v>256.11666666666667</v>
      </c>
      <c r="E353" s="38">
        <v>254.73333333333335</v>
      </c>
      <c r="F353" s="38">
        <v>252.61666666666667</v>
      </c>
      <c r="G353" s="38">
        <v>251.23333333333335</v>
      </c>
      <c r="H353" s="38">
        <v>258.23333333333335</v>
      </c>
      <c r="I353" s="38">
        <v>259.61666666666667</v>
      </c>
      <c r="J353" s="38">
        <v>261.73333333333335</v>
      </c>
      <c r="K353" s="31">
        <v>257.5</v>
      </c>
      <c r="L353" s="31">
        <v>254</v>
      </c>
      <c r="M353" s="31">
        <v>9.7429000000000006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1298.95</v>
      </c>
      <c r="D354" s="38">
        <v>1310.6499999999999</v>
      </c>
      <c r="E354" s="38">
        <v>1276.2999999999997</v>
      </c>
      <c r="F354" s="38">
        <v>1253.6499999999999</v>
      </c>
      <c r="G354" s="38">
        <v>1219.2999999999997</v>
      </c>
      <c r="H354" s="38">
        <v>1333.2999999999997</v>
      </c>
      <c r="I354" s="38">
        <v>1367.6499999999996</v>
      </c>
      <c r="J354" s="38">
        <v>1390.2999999999997</v>
      </c>
      <c r="K354" s="31">
        <v>1345</v>
      </c>
      <c r="L354" s="31">
        <v>1288</v>
      </c>
      <c r="M354" s="31">
        <v>10.84221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851.35</v>
      </c>
      <c r="D355" s="38">
        <v>845.61666666666667</v>
      </c>
      <c r="E355" s="38">
        <v>836.23333333333335</v>
      </c>
      <c r="F355" s="38">
        <v>821.11666666666667</v>
      </c>
      <c r="G355" s="38">
        <v>811.73333333333335</v>
      </c>
      <c r="H355" s="38">
        <v>860.73333333333335</v>
      </c>
      <c r="I355" s="38">
        <v>870.11666666666679</v>
      </c>
      <c r="J355" s="38">
        <v>885.23333333333335</v>
      </c>
      <c r="K355" s="31">
        <v>855</v>
      </c>
      <c r="L355" s="31">
        <v>830.5</v>
      </c>
      <c r="M355" s="31">
        <v>19.241700000000002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3928.3</v>
      </c>
      <c r="D356" s="38">
        <v>3932.4666666666667</v>
      </c>
      <c r="E356" s="38">
        <v>3907.8333333333335</v>
      </c>
      <c r="F356" s="38">
        <v>3887.3666666666668</v>
      </c>
      <c r="G356" s="38">
        <v>3862.7333333333336</v>
      </c>
      <c r="H356" s="38">
        <v>3952.9333333333334</v>
      </c>
      <c r="I356" s="38">
        <v>3977.5666666666666</v>
      </c>
      <c r="J356" s="38">
        <v>3998.0333333333333</v>
      </c>
      <c r="K356" s="31">
        <v>3957.1</v>
      </c>
      <c r="L356" s="31">
        <v>3912</v>
      </c>
      <c r="M356" s="31">
        <v>0.20815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237.6</v>
      </c>
      <c r="D357" s="38">
        <v>239.76666666666665</v>
      </c>
      <c r="E357" s="38">
        <v>233.93333333333331</v>
      </c>
      <c r="F357" s="38">
        <v>230.26666666666665</v>
      </c>
      <c r="G357" s="38">
        <v>224.43333333333331</v>
      </c>
      <c r="H357" s="38">
        <v>243.43333333333331</v>
      </c>
      <c r="I357" s="38">
        <v>249.26666666666668</v>
      </c>
      <c r="J357" s="38">
        <v>252.93333333333331</v>
      </c>
      <c r="K357" s="31">
        <v>245.6</v>
      </c>
      <c r="L357" s="31">
        <v>236.1</v>
      </c>
      <c r="M357" s="31">
        <v>3.5052500000000002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36568.9</v>
      </c>
      <c r="D358" s="38">
        <v>36630.533333333333</v>
      </c>
      <c r="E358" s="38">
        <v>36338.366666666669</v>
      </c>
      <c r="F358" s="38">
        <v>36107.833333333336</v>
      </c>
      <c r="G358" s="38">
        <v>35815.666666666672</v>
      </c>
      <c r="H358" s="38">
        <v>36861.066666666666</v>
      </c>
      <c r="I358" s="38">
        <v>37153.233333333337</v>
      </c>
      <c r="J358" s="38">
        <v>37383.766666666663</v>
      </c>
      <c r="K358" s="31">
        <v>36922.699999999997</v>
      </c>
      <c r="L358" s="31">
        <v>36400</v>
      </c>
      <c r="M358" s="31">
        <v>0.21229999999999999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1338.45</v>
      </c>
      <c r="D359" s="38">
        <v>1346.7166666666667</v>
      </c>
      <c r="E359" s="38">
        <v>1319.7333333333333</v>
      </c>
      <c r="F359" s="38">
        <v>1301.0166666666667</v>
      </c>
      <c r="G359" s="38">
        <v>1274.0333333333333</v>
      </c>
      <c r="H359" s="38">
        <v>1365.4333333333334</v>
      </c>
      <c r="I359" s="38">
        <v>1392.416666666667</v>
      </c>
      <c r="J359" s="38">
        <v>1411.1333333333334</v>
      </c>
      <c r="K359" s="31">
        <v>1373.7</v>
      </c>
      <c r="L359" s="31">
        <v>1328</v>
      </c>
      <c r="M359" s="31">
        <v>5.8219399999999997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776.45</v>
      </c>
      <c r="D360" s="38">
        <v>768.15</v>
      </c>
      <c r="E360" s="38">
        <v>754.3</v>
      </c>
      <c r="F360" s="38">
        <v>732.15</v>
      </c>
      <c r="G360" s="38">
        <v>718.3</v>
      </c>
      <c r="H360" s="38">
        <v>790.3</v>
      </c>
      <c r="I360" s="38">
        <v>804.15000000000009</v>
      </c>
      <c r="J360" s="38">
        <v>826.3</v>
      </c>
      <c r="K360" s="31">
        <v>782</v>
      </c>
      <c r="L360" s="31">
        <v>746</v>
      </c>
      <c r="M360" s="31">
        <v>15.792009999999999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160.6</v>
      </c>
      <c r="D361" s="38">
        <v>160.33333333333334</v>
      </c>
      <c r="E361" s="38">
        <v>158.86666666666667</v>
      </c>
      <c r="F361" s="38">
        <v>157.13333333333333</v>
      </c>
      <c r="G361" s="38">
        <v>155.66666666666666</v>
      </c>
      <c r="H361" s="38">
        <v>162.06666666666669</v>
      </c>
      <c r="I361" s="38">
        <v>163.53333333333333</v>
      </c>
      <c r="J361" s="38">
        <v>165.26666666666671</v>
      </c>
      <c r="K361" s="31">
        <v>161.80000000000001</v>
      </c>
      <c r="L361" s="31">
        <v>158.6</v>
      </c>
      <c r="M361" s="31">
        <v>20.393180000000001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5043.75</v>
      </c>
      <c r="D362" s="38">
        <v>5070.2666666666664</v>
      </c>
      <c r="E362" s="38">
        <v>4982.8833333333332</v>
      </c>
      <c r="F362" s="38">
        <v>4922.0166666666664</v>
      </c>
      <c r="G362" s="38">
        <v>4834.6333333333332</v>
      </c>
      <c r="H362" s="38">
        <v>5131.1333333333332</v>
      </c>
      <c r="I362" s="38">
        <v>5218.5166666666664</v>
      </c>
      <c r="J362" s="38">
        <v>5279.3833333333332</v>
      </c>
      <c r="K362" s="31">
        <v>5157.6499999999996</v>
      </c>
      <c r="L362" s="31">
        <v>5009.3999999999996</v>
      </c>
      <c r="M362" s="31">
        <v>3.2119499999999999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224.55</v>
      </c>
      <c r="D363" s="38">
        <v>224.68333333333337</v>
      </c>
      <c r="E363" s="38">
        <v>223.71666666666673</v>
      </c>
      <c r="F363" s="38">
        <v>222.88333333333335</v>
      </c>
      <c r="G363" s="38">
        <v>221.91666666666671</v>
      </c>
      <c r="H363" s="38">
        <v>225.51666666666674</v>
      </c>
      <c r="I363" s="38">
        <v>226.48333333333338</v>
      </c>
      <c r="J363" s="38">
        <v>227.31666666666675</v>
      </c>
      <c r="K363" s="31">
        <v>225.65</v>
      </c>
      <c r="L363" s="31">
        <v>223.85</v>
      </c>
      <c r="M363" s="31">
        <v>15.284660000000001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3897.9</v>
      </c>
      <c r="D364" s="38">
        <v>3889.1666666666665</v>
      </c>
      <c r="E364" s="38">
        <v>3868.333333333333</v>
      </c>
      <c r="F364" s="38">
        <v>3838.7666666666664</v>
      </c>
      <c r="G364" s="38">
        <v>3817.9333333333329</v>
      </c>
      <c r="H364" s="38">
        <v>3918.7333333333331</v>
      </c>
      <c r="I364" s="38">
        <v>3939.5666666666662</v>
      </c>
      <c r="J364" s="38">
        <v>3969.1333333333332</v>
      </c>
      <c r="K364" s="31">
        <v>3910</v>
      </c>
      <c r="L364" s="31">
        <v>3859.6</v>
      </c>
      <c r="M364" s="31">
        <v>0.14036999999999999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1637.35</v>
      </c>
      <c r="D365" s="38">
        <v>1634.1333333333332</v>
      </c>
      <c r="E365" s="38">
        <v>1608.3166666666664</v>
      </c>
      <c r="F365" s="38">
        <v>1579.2833333333331</v>
      </c>
      <c r="G365" s="38">
        <v>1553.4666666666662</v>
      </c>
      <c r="H365" s="38">
        <v>1663.1666666666665</v>
      </c>
      <c r="I365" s="38">
        <v>1688.9833333333331</v>
      </c>
      <c r="J365" s="38">
        <v>1718.0166666666667</v>
      </c>
      <c r="K365" s="31">
        <v>1659.95</v>
      </c>
      <c r="L365" s="31">
        <v>1605.1</v>
      </c>
      <c r="M365" s="31">
        <v>0.80286999999999997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3644.95</v>
      </c>
      <c r="D366" s="38">
        <v>3649</v>
      </c>
      <c r="E366" s="38">
        <v>3628.5</v>
      </c>
      <c r="F366" s="38">
        <v>3612.05</v>
      </c>
      <c r="G366" s="38">
        <v>3591.55</v>
      </c>
      <c r="H366" s="38">
        <v>3665.45</v>
      </c>
      <c r="I366" s="38">
        <v>3685.95</v>
      </c>
      <c r="J366" s="38">
        <v>3702.3999999999996</v>
      </c>
      <c r="K366" s="31">
        <v>3669.5</v>
      </c>
      <c r="L366" s="31">
        <v>3632.55</v>
      </c>
      <c r="M366" s="31">
        <v>1.04749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2676.6</v>
      </c>
      <c r="D367" s="38">
        <v>2679.9833333333331</v>
      </c>
      <c r="E367" s="38">
        <v>2664.0166666666664</v>
      </c>
      <c r="F367" s="38">
        <v>2651.4333333333334</v>
      </c>
      <c r="G367" s="38">
        <v>2635.4666666666667</v>
      </c>
      <c r="H367" s="38">
        <v>2692.5666666666662</v>
      </c>
      <c r="I367" s="38">
        <v>2708.5333333333324</v>
      </c>
      <c r="J367" s="38">
        <v>2721.1166666666659</v>
      </c>
      <c r="K367" s="31">
        <v>2695.95</v>
      </c>
      <c r="L367" s="31">
        <v>2667.4</v>
      </c>
      <c r="M367" s="31">
        <v>2.1326000000000001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976.05</v>
      </c>
      <c r="D368" s="38">
        <v>974.63333333333321</v>
      </c>
      <c r="E368" s="38">
        <v>967.96666666666647</v>
      </c>
      <c r="F368" s="38">
        <v>959.88333333333321</v>
      </c>
      <c r="G368" s="38">
        <v>953.21666666666647</v>
      </c>
      <c r="H368" s="38">
        <v>982.71666666666647</v>
      </c>
      <c r="I368" s="38">
        <v>989.38333333333321</v>
      </c>
      <c r="J368" s="38">
        <v>997.46666666666647</v>
      </c>
      <c r="K368" s="31">
        <v>981.3</v>
      </c>
      <c r="L368" s="31">
        <v>966.55</v>
      </c>
      <c r="M368" s="31">
        <v>7.4195799999999998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100.1</v>
      </c>
      <c r="D369" s="38">
        <v>100.69999999999999</v>
      </c>
      <c r="E369" s="38">
        <v>99.09999999999998</v>
      </c>
      <c r="F369" s="38">
        <v>98.1</v>
      </c>
      <c r="G369" s="38">
        <v>96.499999999999986</v>
      </c>
      <c r="H369" s="38">
        <v>101.69999999999997</v>
      </c>
      <c r="I369" s="38">
        <v>103.3</v>
      </c>
      <c r="J369" s="38">
        <v>104.29999999999997</v>
      </c>
      <c r="K369" s="31">
        <v>102.3</v>
      </c>
      <c r="L369" s="31">
        <v>99.7</v>
      </c>
      <c r="M369" s="31">
        <v>60.486049999999999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652.45000000000005</v>
      </c>
      <c r="D370" s="38">
        <v>648.56666666666672</v>
      </c>
      <c r="E370" s="38">
        <v>641.18333333333339</v>
      </c>
      <c r="F370" s="38">
        <v>629.91666666666663</v>
      </c>
      <c r="G370" s="38">
        <v>622.5333333333333</v>
      </c>
      <c r="H370" s="38">
        <v>659.83333333333348</v>
      </c>
      <c r="I370" s="38">
        <v>667.21666666666692</v>
      </c>
      <c r="J370" s="38">
        <v>678.48333333333358</v>
      </c>
      <c r="K370" s="31">
        <v>655.95</v>
      </c>
      <c r="L370" s="31">
        <v>637.29999999999995</v>
      </c>
      <c r="M370" s="31">
        <v>5.8495900000000001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350.75</v>
      </c>
      <c r="D371" s="38">
        <v>355.5</v>
      </c>
      <c r="E371" s="38">
        <v>342.45</v>
      </c>
      <c r="F371" s="38">
        <v>334.15</v>
      </c>
      <c r="G371" s="38">
        <v>321.09999999999997</v>
      </c>
      <c r="H371" s="38">
        <v>363.8</v>
      </c>
      <c r="I371" s="38">
        <v>376.84999999999997</v>
      </c>
      <c r="J371" s="38">
        <v>385.15000000000003</v>
      </c>
      <c r="K371" s="31">
        <v>368.55</v>
      </c>
      <c r="L371" s="31">
        <v>347.2</v>
      </c>
      <c r="M371" s="31">
        <v>20.957380000000001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1106.25</v>
      </c>
      <c r="D372" s="38">
        <v>1105.5333333333333</v>
      </c>
      <c r="E372" s="38">
        <v>1091.9666666666667</v>
      </c>
      <c r="F372" s="38">
        <v>1077.6833333333334</v>
      </c>
      <c r="G372" s="38">
        <v>1064.1166666666668</v>
      </c>
      <c r="H372" s="38">
        <v>1119.8166666666666</v>
      </c>
      <c r="I372" s="38">
        <v>1133.3833333333332</v>
      </c>
      <c r="J372" s="38">
        <v>1147.6666666666665</v>
      </c>
      <c r="K372" s="31">
        <v>1119.0999999999999</v>
      </c>
      <c r="L372" s="31">
        <v>1091.25</v>
      </c>
      <c r="M372" s="31">
        <v>0.47619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4717.3500000000004</v>
      </c>
      <c r="D373" s="38">
        <v>4637.2</v>
      </c>
      <c r="E373" s="38">
        <v>4350.3999999999996</v>
      </c>
      <c r="F373" s="38">
        <v>3983.45</v>
      </c>
      <c r="G373" s="38">
        <v>3696.6499999999996</v>
      </c>
      <c r="H373" s="38">
        <v>5004.1499999999996</v>
      </c>
      <c r="I373" s="38">
        <v>5290.9500000000007</v>
      </c>
      <c r="J373" s="38">
        <v>5657.9</v>
      </c>
      <c r="K373" s="31">
        <v>4924</v>
      </c>
      <c r="L373" s="31">
        <v>4270.25</v>
      </c>
      <c r="M373" s="31">
        <v>55.307600000000001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1297.5999999999999</v>
      </c>
      <c r="D374" s="38">
        <v>1300.8666666666666</v>
      </c>
      <c r="E374" s="38">
        <v>1291.7333333333331</v>
      </c>
      <c r="F374" s="38">
        <v>1285.8666666666666</v>
      </c>
      <c r="G374" s="38">
        <v>1276.7333333333331</v>
      </c>
      <c r="H374" s="38">
        <v>1306.7333333333331</v>
      </c>
      <c r="I374" s="38">
        <v>1315.8666666666668</v>
      </c>
      <c r="J374" s="38">
        <v>1321.7333333333331</v>
      </c>
      <c r="K374" s="31">
        <v>1310</v>
      </c>
      <c r="L374" s="31">
        <v>1295</v>
      </c>
      <c r="M374" s="31">
        <v>0.66134000000000004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372.55</v>
      </c>
      <c r="D375" s="38">
        <v>371.01666666666665</v>
      </c>
      <c r="E375" s="38">
        <v>366.0333333333333</v>
      </c>
      <c r="F375" s="38">
        <v>359.51666666666665</v>
      </c>
      <c r="G375" s="38">
        <v>354.5333333333333</v>
      </c>
      <c r="H375" s="38">
        <v>377.5333333333333</v>
      </c>
      <c r="I375" s="38">
        <v>382.51666666666665</v>
      </c>
      <c r="J375" s="38">
        <v>389.0333333333333</v>
      </c>
      <c r="K375" s="31">
        <v>376</v>
      </c>
      <c r="L375" s="31">
        <v>364.5</v>
      </c>
      <c r="M375" s="31">
        <v>17.156040000000001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226.2</v>
      </c>
      <c r="D376" s="38">
        <v>226.58333333333334</v>
      </c>
      <c r="E376" s="38">
        <v>224.66666666666669</v>
      </c>
      <c r="F376" s="38">
        <v>223.13333333333335</v>
      </c>
      <c r="G376" s="38">
        <v>221.2166666666667</v>
      </c>
      <c r="H376" s="38">
        <v>228.11666666666667</v>
      </c>
      <c r="I376" s="38">
        <v>230.03333333333336</v>
      </c>
      <c r="J376" s="38">
        <v>231.56666666666666</v>
      </c>
      <c r="K376" s="31">
        <v>228.5</v>
      </c>
      <c r="L376" s="31">
        <v>225.05</v>
      </c>
      <c r="M376" s="31">
        <v>55.940489999999997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244.25</v>
      </c>
      <c r="D377" s="38">
        <v>244.13333333333335</v>
      </c>
      <c r="E377" s="38">
        <v>242.41666666666671</v>
      </c>
      <c r="F377" s="38">
        <v>240.58333333333337</v>
      </c>
      <c r="G377" s="38">
        <v>238.86666666666673</v>
      </c>
      <c r="H377" s="38">
        <v>245.9666666666667</v>
      </c>
      <c r="I377" s="38">
        <v>247.68333333333334</v>
      </c>
      <c r="J377" s="38">
        <v>249.51666666666668</v>
      </c>
      <c r="K377" s="31">
        <v>245.85</v>
      </c>
      <c r="L377" s="31">
        <v>242.3</v>
      </c>
      <c r="M377" s="31">
        <v>76.868120000000005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416.15</v>
      </c>
      <c r="D378" s="38">
        <v>418.66666666666669</v>
      </c>
      <c r="E378" s="38">
        <v>412.48333333333335</v>
      </c>
      <c r="F378" s="38">
        <v>408.81666666666666</v>
      </c>
      <c r="G378" s="38">
        <v>402.63333333333333</v>
      </c>
      <c r="H378" s="38">
        <v>422.33333333333337</v>
      </c>
      <c r="I378" s="38">
        <v>428.51666666666665</v>
      </c>
      <c r="J378" s="38">
        <v>432.18333333333339</v>
      </c>
      <c r="K378" s="31">
        <v>424.85</v>
      </c>
      <c r="L378" s="31">
        <v>415</v>
      </c>
      <c r="M378" s="31">
        <v>8.1989199999999993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550.1</v>
      </c>
      <c r="D379" s="38">
        <v>550.78333333333342</v>
      </c>
      <c r="E379" s="38">
        <v>544.61666666666679</v>
      </c>
      <c r="F379" s="38">
        <v>539.13333333333333</v>
      </c>
      <c r="G379" s="38">
        <v>532.9666666666667</v>
      </c>
      <c r="H379" s="38">
        <v>556.26666666666688</v>
      </c>
      <c r="I379" s="38">
        <v>562.43333333333362</v>
      </c>
      <c r="J379" s="38">
        <v>567.91666666666697</v>
      </c>
      <c r="K379" s="31">
        <v>556.95000000000005</v>
      </c>
      <c r="L379" s="31">
        <v>545.29999999999995</v>
      </c>
      <c r="M379" s="31">
        <v>2.73793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633.95000000000005</v>
      </c>
      <c r="D380" s="38">
        <v>636.56666666666672</v>
      </c>
      <c r="E380" s="38">
        <v>628.33333333333348</v>
      </c>
      <c r="F380" s="38">
        <v>622.71666666666681</v>
      </c>
      <c r="G380" s="38">
        <v>614.48333333333358</v>
      </c>
      <c r="H380" s="38">
        <v>642.18333333333339</v>
      </c>
      <c r="I380" s="38">
        <v>650.41666666666674</v>
      </c>
      <c r="J380" s="38">
        <v>656.0333333333333</v>
      </c>
      <c r="K380" s="31">
        <v>644.79999999999995</v>
      </c>
      <c r="L380" s="31">
        <v>630.95000000000005</v>
      </c>
      <c r="M380" s="31">
        <v>2.1836000000000002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122.05</v>
      </c>
      <c r="D381" s="38">
        <v>123.26666666666667</v>
      </c>
      <c r="E381" s="38">
        <v>120.28333333333333</v>
      </c>
      <c r="F381" s="38">
        <v>118.51666666666667</v>
      </c>
      <c r="G381" s="38">
        <v>115.53333333333333</v>
      </c>
      <c r="H381" s="38">
        <v>125.03333333333333</v>
      </c>
      <c r="I381" s="38">
        <v>128.01666666666665</v>
      </c>
      <c r="J381" s="38">
        <v>129.78333333333333</v>
      </c>
      <c r="K381" s="31">
        <v>126.25</v>
      </c>
      <c r="L381" s="31">
        <v>121.5</v>
      </c>
      <c r="M381" s="31">
        <v>2.4003800000000002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15986.45</v>
      </c>
      <c r="D382" s="38">
        <v>15947.950000000003</v>
      </c>
      <c r="E382" s="38">
        <v>15865.700000000004</v>
      </c>
      <c r="F382" s="38">
        <v>15744.950000000003</v>
      </c>
      <c r="G382" s="38">
        <v>15662.700000000004</v>
      </c>
      <c r="H382" s="38">
        <v>16068.700000000004</v>
      </c>
      <c r="I382" s="38">
        <v>16150.95</v>
      </c>
      <c r="J382" s="38">
        <v>16271.700000000004</v>
      </c>
      <c r="K382" s="31">
        <v>16030.2</v>
      </c>
      <c r="L382" s="31">
        <v>15827.2</v>
      </c>
      <c r="M382" s="31">
        <v>0.13921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63.85</v>
      </c>
      <c r="D383" s="38">
        <v>64.2</v>
      </c>
      <c r="E383" s="38">
        <v>63.25</v>
      </c>
      <c r="F383" s="38">
        <v>62.65</v>
      </c>
      <c r="G383" s="38">
        <v>61.699999999999996</v>
      </c>
      <c r="H383" s="38">
        <v>64.800000000000011</v>
      </c>
      <c r="I383" s="38">
        <v>65.750000000000028</v>
      </c>
      <c r="J383" s="38">
        <v>66.350000000000009</v>
      </c>
      <c r="K383" s="31">
        <v>65.150000000000006</v>
      </c>
      <c r="L383" s="31">
        <v>63.6</v>
      </c>
      <c r="M383" s="31">
        <v>978.28764999999999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1448.45</v>
      </c>
      <c r="D384" s="38">
        <v>1448.6833333333334</v>
      </c>
      <c r="E384" s="38">
        <v>1435.0166666666669</v>
      </c>
      <c r="F384" s="38">
        <v>1421.5833333333335</v>
      </c>
      <c r="G384" s="38">
        <v>1407.916666666667</v>
      </c>
      <c r="H384" s="38">
        <v>1462.1166666666668</v>
      </c>
      <c r="I384" s="38">
        <v>1475.7833333333333</v>
      </c>
      <c r="J384" s="38">
        <v>1489.2166666666667</v>
      </c>
      <c r="K384" s="31">
        <v>1462.35</v>
      </c>
      <c r="L384" s="31">
        <v>1435.25</v>
      </c>
      <c r="M384" s="31">
        <v>6.2240500000000001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438.6</v>
      </c>
      <c r="D385" s="38">
        <v>439.76666666666665</v>
      </c>
      <c r="E385" s="38">
        <v>434.0333333333333</v>
      </c>
      <c r="F385" s="38">
        <v>429.46666666666664</v>
      </c>
      <c r="G385" s="38">
        <v>423.73333333333329</v>
      </c>
      <c r="H385" s="38">
        <v>444.33333333333331</v>
      </c>
      <c r="I385" s="38">
        <v>450.06666666666666</v>
      </c>
      <c r="J385" s="38">
        <v>454.63333333333333</v>
      </c>
      <c r="K385" s="31">
        <v>445.5</v>
      </c>
      <c r="L385" s="31">
        <v>435.2</v>
      </c>
      <c r="M385" s="31">
        <v>0.82406000000000001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1336.35</v>
      </c>
      <c r="D386" s="38">
        <v>1352.1333333333332</v>
      </c>
      <c r="E386" s="38">
        <v>1314.2666666666664</v>
      </c>
      <c r="F386" s="38">
        <v>1292.1833333333332</v>
      </c>
      <c r="G386" s="38">
        <v>1254.3166666666664</v>
      </c>
      <c r="H386" s="38">
        <v>1374.2166666666665</v>
      </c>
      <c r="I386" s="38">
        <v>1412.0833333333333</v>
      </c>
      <c r="J386" s="38">
        <v>1434.1666666666665</v>
      </c>
      <c r="K386" s="31">
        <v>1390</v>
      </c>
      <c r="L386" s="31">
        <v>1330.05</v>
      </c>
      <c r="M386" s="31">
        <v>2.72641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128.69999999999999</v>
      </c>
      <c r="D387" s="38">
        <v>125.88333333333333</v>
      </c>
      <c r="E387" s="38">
        <v>121.96666666666664</v>
      </c>
      <c r="F387" s="38">
        <v>115.23333333333332</v>
      </c>
      <c r="G387" s="38">
        <v>111.31666666666663</v>
      </c>
      <c r="H387" s="38">
        <v>132.61666666666665</v>
      </c>
      <c r="I387" s="38">
        <v>136.53333333333333</v>
      </c>
      <c r="J387" s="38">
        <v>143.26666666666665</v>
      </c>
      <c r="K387" s="31">
        <v>129.80000000000001</v>
      </c>
      <c r="L387" s="31">
        <v>119.15</v>
      </c>
      <c r="M387" s="31">
        <v>717.18020999999999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167.25</v>
      </c>
      <c r="D388" s="38">
        <v>167.78333333333333</v>
      </c>
      <c r="E388" s="38">
        <v>165.86666666666667</v>
      </c>
      <c r="F388" s="38">
        <v>164.48333333333335</v>
      </c>
      <c r="G388" s="38">
        <v>162.56666666666669</v>
      </c>
      <c r="H388" s="38">
        <v>169.16666666666666</v>
      </c>
      <c r="I388" s="38">
        <v>171.08333333333334</v>
      </c>
      <c r="J388" s="38">
        <v>172.46666666666664</v>
      </c>
      <c r="K388" s="31">
        <v>169.7</v>
      </c>
      <c r="L388" s="31">
        <v>166.4</v>
      </c>
      <c r="M388" s="31">
        <v>12.7921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1119.75</v>
      </c>
      <c r="D389" s="38">
        <v>1115.1833333333334</v>
      </c>
      <c r="E389" s="38">
        <v>1103.3666666666668</v>
      </c>
      <c r="F389" s="38">
        <v>1086.9833333333333</v>
      </c>
      <c r="G389" s="38">
        <v>1075.1666666666667</v>
      </c>
      <c r="H389" s="38">
        <v>1131.5666666666668</v>
      </c>
      <c r="I389" s="38">
        <v>1143.3833333333334</v>
      </c>
      <c r="J389" s="38">
        <v>1159.7666666666669</v>
      </c>
      <c r="K389" s="31">
        <v>1127</v>
      </c>
      <c r="L389" s="31">
        <v>1098.8</v>
      </c>
      <c r="M389" s="31">
        <v>1.6911700000000001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516.15</v>
      </c>
      <c r="D390" s="38">
        <v>518.38333333333333</v>
      </c>
      <c r="E390" s="38">
        <v>512.26666666666665</v>
      </c>
      <c r="F390" s="38">
        <v>508.38333333333333</v>
      </c>
      <c r="G390" s="38">
        <v>502.26666666666665</v>
      </c>
      <c r="H390" s="38">
        <v>522.26666666666665</v>
      </c>
      <c r="I390" s="38">
        <v>528.38333333333321</v>
      </c>
      <c r="J390" s="38">
        <v>532.26666666666665</v>
      </c>
      <c r="K390" s="31">
        <v>524.5</v>
      </c>
      <c r="L390" s="31">
        <v>514.5</v>
      </c>
      <c r="M390" s="31">
        <v>14.560560000000001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220.75</v>
      </c>
      <c r="D391" s="38">
        <v>220.35</v>
      </c>
      <c r="E391" s="38">
        <v>218.89999999999998</v>
      </c>
      <c r="F391" s="38">
        <v>217.04999999999998</v>
      </c>
      <c r="G391" s="38">
        <v>215.59999999999997</v>
      </c>
      <c r="H391" s="38">
        <v>222.2</v>
      </c>
      <c r="I391" s="38">
        <v>223.64999999999998</v>
      </c>
      <c r="J391" s="38">
        <v>225.5</v>
      </c>
      <c r="K391" s="31">
        <v>221.8</v>
      </c>
      <c r="L391" s="31">
        <v>218.5</v>
      </c>
      <c r="M391" s="31">
        <v>15.40738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113.85</v>
      </c>
      <c r="D392" s="38">
        <v>113.98333333333333</v>
      </c>
      <c r="E392" s="38">
        <v>113.16666666666667</v>
      </c>
      <c r="F392" s="38">
        <v>112.48333333333333</v>
      </c>
      <c r="G392" s="38">
        <v>111.66666666666667</v>
      </c>
      <c r="H392" s="38">
        <v>114.66666666666667</v>
      </c>
      <c r="I392" s="38">
        <v>115.48333333333333</v>
      </c>
      <c r="J392" s="38">
        <v>116.16666666666667</v>
      </c>
      <c r="K392" s="31">
        <v>114.8</v>
      </c>
      <c r="L392" s="31">
        <v>113.3</v>
      </c>
      <c r="M392" s="31">
        <v>15.71189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2582.1</v>
      </c>
      <c r="D393" s="38">
        <v>2581.4833333333336</v>
      </c>
      <c r="E393" s="38">
        <v>2542.9666666666672</v>
      </c>
      <c r="F393" s="38">
        <v>2503.8333333333335</v>
      </c>
      <c r="G393" s="38">
        <v>2465.3166666666671</v>
      </c>
      <c r="H393" s="38">
        <v>2620.6166666666672</v>
      </c>
      <c r="I393" s="38">
        <v>2659.1333333333337</v>
      </c>
      <c r="J393" s="38">
        <v>2698.2666666666673</v>
      </c>
      <c r="K393" s="31">
        <v>2620</v>
      </c>
      <c r="L393" s="31">
        <v>2542.35</v>
      </c>
      <c r="M393" s="31">
        <v>0.21382999999999999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40.799999999999997</v>
      </c>
      <c r="D394" s="38">
        <v>41.016666666666666</v>
      </c>
      <c r="E394" s="38">
        <v>40.283333333333331</v>
      </c>
      <c r="F394" s="38">
        <v>39.766666666666666</v>
      </c>
      <c r="G394" s="38">
        <v>39.033333333333331</v>
      </c>
      <c r="H394" s="38">
        <v>41.533333333333331</v>
      </c>
      <c r="I394" s="38">
        <v>42.266666666666666</v>
      </c>
      <c r="J394" s="38">
        <v>42.783333333333331</v>
      </c>
      <c r="K394" s="31">
        <v>41.75</v>
      </c>
      <c r="L394" s="31">
        <v>40.5</v>
      </c>
      <c r="M394" s="31">
        <v>16.686599999999999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1824.55</v>
      </c>
      <c r="D395" s="38">
        <v>1830.1833333333334</v>
      </c>
      <c r="E395" s="38">
        <v>1815.3666666666668</v>
      </c>
      <c r="F395" s="38">
        <v>1806.1833333333334</v>
      </c>
      <c r="G395" s="38">
        <v>1791.3666666666668</v>
      </c>
      <c r="H395" s="38">
        <v>1839.3666666666668</v>
      </c>
      <c r="I395" s="38">
        <v>1854.1833333333334</v>
      </c>
      <c r="J395" s="38">
        <v>1863.3666666666668</v>
      </c>
      <c r="K395" s="31">
        <v>1845</v>
      </c>
      <c r="L395" s="31">
        <v>1821</v>
      </c>
      <c r="M395" s="31">
        <v>0.56925999999999999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219.65</v>
      </c>
      <c r="D396" s="38">
        <v>218.08333333333334</v>
      </c>
      <c r="E396" s="38">
        <v>214.66666666666669</v>
      </c>
      <c r="F396" s="38">
        <v>209.68333333333334</v>
      </c>
      <c r="G396" s="38">
        <v>206.26666666666668</v>
      </c>
      <c r="H396" s="38">
        <v>223.06666666666669</v>
      </c>
      <c r="I396" s="38">
        <v>226.48333333333338</v>
      </c>
      <c r="J396" s="38">
        <v>231.4666666666667</v>
      </c>
      <c r="K396" s="31">
        <v>221.5</v>
      </c>
      <c r="L396" s="31">
        <v>213.1</v>
      </c>
      <c r="M396" s="31">
        <v>158.96458000000001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161.75</v>
      </c>
      <c r="D397" s="38">
        <v>162.15</v>
      </c>
      <c r="E397" s="38">
        <v>161.15</v>
      </c>
      <c r="F397" s="38">
        <v>160.55000000000001</v>
      </c>
      <c r="G397" s="38">
        <v>159.55000000000001</v>
      </c>
      <c r="H397" s="38">
        <v>162.75</v>
      </c>
      <c r="I397" s="38">
        <v>163.75</v>
      </c>
      <c r="J397" s="38">
        <v>164.35</v>
      </c>
      <c r="K397" s="31">
        <v>163.15</v>
      </c>
      <c r="L397" s="31">
        <v>161.55000000000001</v>
      </c>
      <c r="M397" s="31">
        <v>29.553650000000001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180.95</v>
      </c>
      <c r="D398" s="38">
        <v>181.41666666666666</v>
      </c>
      <c r="E398" s="38">
        <v>180.13333333333333</v>
      </c>
      <c r="F398" s="38">
        <v>179.31666666666666</v>
      </c>
      <c r="G398" s="38">
        <v>178.03333333333333</v>
      </c>
      <c r="H398" s="38">
        <v>182.23333333333332</v>
      </c>
      <c r="I398" s="38">
        <v>183.51666666666668</v>
      </c>
      <c r="J398" s="38">
        <v>184.33333333333331</v>
      </c>
      <c r="K398" s="31">
        <v>182.7</v>
      </c>
      <c r="L398" s="31">
        <v>180.6</v>
      </c>
      <c r="M398" s="31">
        <v>11.490679999999999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929.65</v>
      </c>
      <c r="D399" s="38">
        <v>933.94999999999993</v>
      </c>
      <c r="E399" s="38">
        <v>921.24999999999989</v>
      </c>
      <c r="F399" s="38">
        <v>912.84999999999991</v>
      </c>
      <c r="G399" s="38">
        <v>900.14999999999986</v>
      </c>
      <c r="H399" s="38">
        <v>942.34999999999991</v>
      </c>
      <c r="I399" s="38">
        <v>955.05</v>
      </c>
      <c r="J399" s="38">
        <v>963.44999999999993</v>
      </c>
      <c r="K399" s="31">
        <v>946.65</v>
      </c>
      <c r="L399" s="31">
        <v>925.55</v>
      </c>
      <c r="M399" s="31">
        <v>0.86346000000000001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2619.85</v>
      </c>
      <c r="D400" s="38">
        <v>2610.2666666666664</v>
      </c>
      <c r="E400" s="38">
        <v>2589.583333333333</v>
      </c>
      <c r="F400" s="38">
        <v>2559.3166666666666</v>
      </c>
      <c r="G400" s="38">
        <v>2538.6333333333332</v>
      </c>
      <c r="H400" s="38">
        <v>2640.5333333333328</v>
      </c>
      <c r="I400" s="38">
        <v>2661.2166666666662</v>
      </c>
      <c r="J400" s="38">
        <v>2691.4833333333327</v>
      </c>
      <c r="K400" s="31">
        <v>2630.95</v>
      </c>
      <c r="L400" s="31">
        <v>2580</v>
      </c>
      <c r="M400" s="31">
        <v>193.58812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114.1</v>
      </c>
      <c r="D401" s="38">
        <v>113.25</v>
      </c>
      <c r="E401" s="38">
        <v>111.2</v>
      </c>
      <c r="F401" s="38">
        <v>108.3</v>
      </c>
      <c r="G401" s="38">
        <v>106.25</v>
      </c>
      <c r="H401" s="38">
        <v>116.15</v>
      </c>
      <c r="I401" s="38">
        <v>118.20000000000002</v>
      </c>
      <c r="J401" s="38">
        <v>121.10000000000001</v>
      </c>
      <c r="K401" s="31">
        <v>115.3</v>
      </c>
      <c r="L401" s="31">
        <v>110.35</v>
      </c>
      <c r="M401" s="31">
        <v>21.452580000000001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613.45000000000005</v>
      </c>
      <c r="D402" s="38">
        <v>618.36666666666667</v>
      </c>
      <c r="E402" s="38">
        <v>606.73333333333335</v>
      </c>
      <c r="F402" s="38">
        <v>600.01666666666665</v>
      </c>
      <c r="G402" s="38">
        <v>588.38333333333333</v>
      </c>
      <c r="H402" s="38">
        <v>625.08333333333337</v>
      </c>
      <c r="I402" s="38">
        <v>636.71666666666681</v>
      </c>
      <c r="J402" s="38">
        <v>643.43333333333339</v>
      </c>
      <c r="K402" s="31">
        <v>630</v>
      </c>
      <c r="L402" s="31">
        <v>611.65</v>
      </c>
      <c r="M402" s="31">
        <v>1.04054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424.2</v>
      </c>
      <c r="D403" s="38">
        <v>424.15000000000003</v>
      </c>
      <c r="E403" s="38">
        <v>418.60000000000008</v>
      </c>
      <c r="F403" s="38">
        <v>413.00000000000006</v>
      </c>
      <c r="G403" s="38">
        <v>407.4500000000001</v>
      </c>
      <c r="H403" s="38">
        <v>429.75000000000006</v>
      </c>
      <c r="I403" s="38">
        <v>435.3</v>
      </c>
      <c r="J403" s="38">
        <v>440.90000000000003</v>
      </c>
      <c r="K403" s="31">
        <v>429.7</v>
      </c>
      <c r="L403" s="31">
        <v>418.55</v>
      </c>
      <c r="M403" s="31">
        <v>20.49295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883.4</v>
      </c>
      <c r="D404" s="38">
        <v>886.58333333333337</v>
      </c>
      <c r="E404" s="38">
        <v>873.26666666666677</v>
      </c>
      <c r="F404" s="38">
        <v>863.13333333333344</v>
      </c>
      <c r="G404" s="38">
        <v>849.81666666666683</v>
      </c>
      <c r="H404" s="38">
        <v>896.7166666666667</v>
      </c>
      <c r="I404" s="38">
        <v>910.0333333333333</v>
      </c>
      <c r="J404" s="38">
        <v>920.16666666666663</v>
      </c>
      <c r="K404" s="31">
        <v>899.9</v>
      </c>
      <c r="L404" s="31">
        <v>876.45</v>
      </c>
      <c r="M404" s="31">
        <v>0.75514000000000003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1489.35</v>
      </c>
      <c r="D405" s="38">
        <v>1495.6499999999999</v>
      </c>
      <c r="E405" s="38">
        <v>1480.0499999999997</v>
      </c>
      <c r="F405" s="38">
        <v>1470.7499999999998</v>
      </c>
      <c r="G405" s="38">
        <v>1455.1499999999996</v>
      </c>
      <c r="H405" s="38">
        <v>1504.9499999999998</v>
      </c>
      <c r="I405" s="38">
        <v>1520.5499999999997</v>
      </c>
      <c r="J405" s="38">
        <v>1529.85</v>
      </c>
      <c r="K405" s="31">
        <v>1511.25</v>
      </c>
      <c r="L405" s="31">
        <v>1486.35</v>
      </c>
      <c r="M405" s="31">
        <v>3.5143399999999998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96.7</v>
      </c>
      <c r="D406" s="38">
        <v>96.25</v>
      </c>
      <c r="E406" s="38">
        <v>95.7</v>
      </c>
      <c r="F406" s="38">
        <v>94.7</v>
      </c>
      <c r="G406" s="38">
        <v>94.15</v>
      </c>
      <c r="H406" s="38">
        <v>97.25</v>
      </c>
      <c r="I406" s="38">
        <v>97.800000000000011</v>
      </c>
      <c r="J406" s="38">
        <v>98.8</v>
      </c>
      <c r="K406" s="31">
        <v>96.8</v>
      </c>
      <c r="L406" s="31">
        <v>95.25</v>
      </c>
      <c r="M406" s="31">
        <v>67.043149999999997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6935.6</v>
      </c>
      <c r="D407" s="38">
        <v>6971.666666666667</v>
      </c>
      <c r="E407" s="38">
        <v>6878.9833333333336</v>
      </c>
      <c r="F407" s="38">
        <v>6822.3666666666668</v>
      </c>
      <c r="G407" s="38">
        <v>6729.6833333333334</v>
      </c>
      <c r="H407" s="38">
        <v>7028.2833333333338</v>
      </c>
      <c r="I407" s="38">
        <v>7120.9666666666662</v>
      </c>
      <c r="J407" s="38">
        <v>7177.5833333333339</v>
      </c>
      <c r="K407" s="31">
        <v>7064.35</v>
      </c>
      <c r="L407" s="31">
        <v>6915.05</v>
      </c>
      <c r="M407" s="31">
        <v>8.1250000000000003E-2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1430.15</v>
      </c>
      <c r="D408" s="38">
        <v>1444.0166666666667</v>
      </c>
      <c r="E408" s="38">
        <v>1408.1333333333332</v>
      </c>
      <c r="F408" s="38">
        <v>1386.1166666666666</v>
      </c>
      <c r="G408" s="38">
        <v>1350.2333333333331</v>
      </c>
      <c r="H408" s="38">
        <v>1466.0333333333333</v>
      </c>
      <c r="I408" s="38">
        <v>1501.916666666667</v>
      </c>
      <c r="J408" s="38">
        <v>1523.9333333333334</v>
      </c>
      <c r="K408" s="31">
        <v>1479.9</v>
      </c>
      <c r="L408" s="31">
        <v>1422</v>
      </c>
      <c r="M408" s="31">
        <v>2.98502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853.45</v>
      </c>
      <c r="D409" s="38">
        <v>856.80000000000007</v>
      </c>
      <c r="E409" s="38">
        <v>843.75000000000011</v>
      </c>
      <c r="F409" s="38">
        <v>834.05000000000007</v>
      </c>
      <c r="G409" s="38">
        <v>821.00000000000011</v>
      </c>
      <c r="H409" s="38">
        <v>866.50000000000011</v>
      </c>
      <c r="I409" s="38">
        <v>879.55000000000007</v>
      </c>
      <c r="J409" s="38">
        <v>889.25000000000011</v>
      </c>
      <c r="K409" s="31">
        <v>869.85</v>
      </c>
      <c r="L409" s="31">
        <v>847.1</v>
      </c>
      <c r="M409" s="31">
        <v>10.07206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1314.05</v>
      </c>
      <c r="D410" s="38">
        <v>1312.9333333333332</v>
      </c>
      <c r="E410" s="38">
        <v>1304.2666666666664</v>
      </c>
      <c r="F410" s="38">
        <v>1294.4833333333333</v>
      </c>
      <c r="G410" s="38">
        <v>1285.8166666666666</v>
      </c>
      <c r="H410" s="38">
        <v>1322.7166666666662</v>
      </c>
      <c r="I410" s="38">
        <v>1331.3833333333328</v>
      </c>
      <c r="J410" s="38">
        <v>1341.1666666666661</v>
      </c>
      <c r="K410" s="31">
        <v>1321.6</v>
      </c>
      <c r="L410" s="31">
        <v>1303.1500000000001</v>
      </c>
      <c r="M410" s="31">
        <v>8.9872499999999995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3082.55</v>
      </c>
      <c r="D411" s="38">
        <v>3106.7000000000003</v>
      </c>
      <c r="E411" s="38">
        <v>3051.8500000000004</v>
      </c>
      <c r="F411" s="38">
        <v>3021.15</v>
      </c>
      <c r="G411" s="38">
        <v>2966.3</v>
      </c>
      <c r="H411" s="38">
        <v>3137.4000000000005</v>
      </c>
      <c r="I411" s="38">
        <v>3192.25</v>
      </c>
      <c r="J411" s="38">
        <v>3222.9500000000007</v>
      </c>
      <c r="K411" s="31">
        <v>3161.55</v>
      </c>
      <c r="L411" s="31">
        <v>3076</v>
      </c>
      <c r="M411" s="31">
        <v>0.53391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518.35</v>
      </c>
      <c r="D412" s="38">
        <v>528.06666666666672</v>
      </c>
      <c r="E412" s="38">
        <v>507.33333333333348</v>
      </c>
      <c r="F412" s="38">
        <v>496.31666666666672</v>
      </c>
      <c r="G412" s="38">
        <v>475.58333333333348</v>
      </c>
      <c r="H412" s="38">
        <v>539.08333333333348</v>
      </c>
      <c r="I412" s="38">
        <v>559.81666666666683</v>
      </c>
      <c r="J412" s="38">
        <v>570.83333333333348</v>
      </c>
      <c r="K412" s="31">
        <v>548.79999999999995</v>
      </c>
      <c r="L412" s="31">
        <v>517.04999999999995</v>
      </c>
      <c r="M412" s="31">
        <v>4.4155100000000003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788.7</v>
      </c>
      <c r="D413" s="38">
        <v>787.1</v>
      </c>
      <c r="E413" s="38">
        <v>774.80000000000007</v>
      </c>
      <c r="F413" s="38">
        <v>760.90000000000009</v>
      </c>
      <c r="G413" s="38">
        <v>748.60000000000014</v>
      </c>
      <c r="H413" s="38">
        <v>801</v>
      </c>
      <c r="I413" s="38">
        <v>813.3</v>
      </c>
      <c r="J413" s="38">
        <v>827.19999999999993</v>
      </c>
      <c r="K413" s="31">
        <v>799.4</v>
      </c>
      <c r="L413" s="31">
        <v>773.2</v>
      </c>
      <c r="M413" s="31">
        <v>0.37469000000000002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23409.05</v>
      </c>
      <c r="D414" s="38">
        <v>23501.600000000002</v>
      </c>
      <c r="E414" s="38">
        <v>23257.450000000004</v>
      </c>
      <c r="F414" s="38">
        <v>23105.850000000002</v>
      </c>
      <c r="G414" s="38">
        <v>22861.700000000004</v>
      </c>
      <c r="H414" s="38">
        <v>23653.200000000004</v>
      </c>
      <c r="I414" s="38">
        <v>23897.350000000006</v>
      </c>
      <c r="J414" s="38">
        <v>24048.950000000004</v>
      </c>
      <c r="K414" s="31">
        <v>23745.75</v>
      </c>
      <c r="L414" s="31">
        <v>23350</v>
      </c>
      <c r="M414" s="31">
        <v>1.01108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44.45</v>
      </c>
      <c r="D415" s="38">
        <v>44.449999999999996</v>
      </c>
      <c r="E415" s="38">
        <v>43.399999999999991</v>
      </c>
      <c r="F415" s="38">
        <v>42.349999999999994</v>
      </c>
      <c r="G415" s="38">
        <v>41.29999999999999</v>
      </c>
      <c r="H415" s="38">
        <v>45.499999999999993</v>
      </c>
      <c r="I415" s="38">
        <v>46.54999999999999</v>
      </c>
      <c r="J415" s="38">
        <v>47.599999999999994</v>
      </c>
      <c r="K415" s="31">
        <v>45.5</v>
      </c>
      <c r="L415" s="31">
        <v>43.4</v>
      </c>
      <c r="M415" s="31">
        <v>305.99405999999999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1782.85</v>
      </c>
      <c r="D416" s="38">
        <v>1786.45</v>
      </c>
      <c r="E416" s="38">
        <v>1774.4</v>
      </c>
      <c r="F416" s="38">
        <v>1765.95</v>
      </c>
      <c r="G416" s="38">
        <v>1753.9</v>
      </c>
      <c r="H416" s="38">
        <v>1794.9</v>
      </c>
      <c r="I416" s="38">
        <v>1806.9499999999998</v>
      </c>
      <c r="J416" s="38">
        <v>1815.4</v>
      </c>
      <c r="K416" s="31">
        <v>1798.5</v>
      </c>
      <c r="L416" s="31">
        <v>1778</v>
      </c>
      <c r="M416" s="31">
        <v>5.75685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383.65</v>
      </c>
      <c r="D417" s="38">
        <v>383.41666666666669</v>
      </c>
      <c r="E417" s="38">
        <v>378.43333333333339</v>
      </c>
      <c r="F417" s="38">
        <v>373.2166666666667</v>
      </c>
      <c r="G417" s="38">
        <v>368.23333333333341</v>
      </c>
      <c r="H417" s="38">
        <v>388.63333333333338</v>
      </c>
      <c r="I417" s="38">
        <v>393.61666666666662</v>
      </c>
      <c r="J417" s="38">
        <v>398.83333333333337</v>
      </c>
      <c r="K417" s="31">
        <v>388.4</v>
      </c>
      <c r="L417" s="31">
        <v>378.2</v>
      </c>
      <c r="M417" s="31">
        <v>4.2434500000000002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3635.4</v>
      </c>
      <c r="D418" s="38">
        <v>3629.9666666666672</v>
      </c>
      <c r="E418" s="38">
        <v>3515.9833333333345</v>
      </c>
      <c r="F418" s="38">
        <v>3396.5666666666675</v>
      </c>
      <c r="G418" s="38">
        <v>3282.5833333333348</v>
      </c>
      <c r="H418" s="38">
        <v>3749.3833333333341</v>
      </c>
      <c r="I418" s="38">
        <v>3863.3666666666668</v>
      </c>
      <c r="J418" s="38">
        <v>3982.7833333333338</v>
      </c>
      <c r="K418" s="31">
        <v>3743.95</v>
      </c>
      <c r="L418" s="31">
        <v>3510.55</v>
      </c>
      <c r="M418" s="31">
        <v>6.6545699999999997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50.3</v>
      </c>
      <c r="D419" s="38">
        <v>49.783333333333339</v>
      </c>
      <c r="E419" s="38">
        <v>48.716666666666676</v>
      </c>
      <c r="F419" s="38">
        <v>47.13333333333334</v>
      </c>
      <c r="G419" s="38">
        <v>46.066666666666677</v>
      </c>
      <c r="H419" s="38">
        <v>51.366666666666674</v>
      </c>
      <c r="I419" s="38">
        <v>52.433333333333337</v>
      </c>
      <c r="J419" s="38">
        <v>54.016666666666673</v>
      </c>
      <c r="K419" s="31">
        <v>50.85</v>
      </c>
      <c r="L419" s="31">
        <v>48.2</v>
      </c>
      <c r="M419" s="31">
        <v>292.78744999999998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5237.3</v>
      </c>
      <c r="D420" s="38">
        <v>5265.2833333333328</v>
      </c>
      <c r="E420" s="38">
        <v>5177.5666666666657</v>
      </c>
      <c r="F420" s="38">
        <v>5117.833333333333</v>
      </c>
      <c r="G420" s="38">
        <v>5030.1166666666659</v>
      </c>
      <c r="H420" s="38">
        <v>5325.0166666666655</v>
      </c>
      <c r="I420" s="38">
        <v>5412.7333333333327</v>
      </c>
      <c r="J420" s="38">
        <v>5472.4666666666653</v>
      </c>
      <c r="K420" s="31">
        <v>5353</v>
      </c>
      <c r="L420" s="31">
        <v>5205.55</v>
      </c>
      <c r="M420" s="31">
        <v>0.13743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560.95000000000005</v>
      </c>
      <c r="D421" s="38">
        <v>559.31666666666672</v>
      </c>
      <c r="E421" s="38">
        <v>556.63333333333344</v>
      </c>
      <c r="F421" s="38">
        <v>552.31666666666672</v>
      </c>
      <c r="G421" s="38">
        <v>549.63333333333344</v>
      </c>
      <c r="H421" s="38">
        <v>563.63333333333344</v>
      </c>
      <c r="I421" s="38">
        <v>566.31666666666661</v>
      </c>
      <c r="J421" s="38">
        <v>570.63333333333344</v>
      </c>
      <c r="K421" s="31">
        <v>562</v>
      </c>
      <c r="L421" s="31">
        <v>555</v>
      </c>
      <c r="M421" s="31">
        <v>2.1932299999999998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3746.4</v>
      </c>
      <c r="D422" s="38">
        <v>3725.3166666666671</v>
      </c>
      <c r="E422" s="38">
        <v>3700.6333333333341</v>
      </c>
      <c r="F422" s="38">
        <v>3654.8666666666672</v>
      </c>
      <c r="G422" s="38">
        <v>3630.1833333333343</v>
      </c>
      <c r="H422" s="38">
        <v>3771.0833333333339</v>
      </c>
      <c r="I422" s="38">
        <v>3795.7666666666673</v>
      </c>
      <c r="J422" s="38">
        <v>3841.5333333333338</v>
      </c>
      <c r="K422" s="31">
        <v>3750</v>
      </c>
      <c r="L422" s="31">
        <v>3679.55</v>
      </c>
      <c r="M422" s="31">
        <v>0.36501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563.4</v>
      </c>
      <c r="D423" s="38">
        <v>561.13333333333333</v>
      </c>
      <c r="E423" s="38">
        <v>557.26666666666665</v>
      </c>
      <c r="F423" s="38">
        <v>551.13333333333333</v>
      </c>
      <c r="G423" s="38">
        <v>547.26666666666665</v>
      </c>
      <c r="H423" s="38">
        <v>567.26666666666665</v>
      </c>
      <c r="I423" s="38">
        <v>571.13333333333321</v>
      </c>
      <c r="J423" s="38">
        <v>577.26666666666665</v>
      </c>
      <c r="K423" s="31">
        <v>565</v>
      </c>
      <c r="L423" s="31">
        <v>555</v>
      </c>
      <c r="M423" s="31">
        <v>18.543600000000001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1051.7</v>
      </c>
      <c r="D424" s="38">
        <v>1051.2666666666667</v>
      </c>
      <c r="E424" s="38">
        <v>1041.5333333333333</v>
      </c>
      <c r="F424" s="38">
        <v>1031.3666666666666</v>
      </c>
      <c r="G424" s="38">
        <v>1021.6333333333332</v>
      </c>
      <c r="H424" s="38">
        <v>1061.4333333333334</v>
      </c>
      <c r="I424" s="38">
        <v>1071.1666666666665</v>
      </c>
      <c r="J424" s="38">
        <v>1081.3333333333335</v>
      </c>
      <c r="K424" s="31">
        <v>1061</v>
      </c>
      <c r="L424" s="31">
        <v>1041.0999999999999</v>
      </c>
      <c r="M424" s="31">
        <v>3.8475799999999998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2242.6</v>
      </c>
      <c r="D425" s="38">
        <v>2246.1999999999998</v>
      </c>
      <c r="E425" s="38">
        <v>2232.4499999999998</v>
      </c>
      <c r="F425" s="38">
        <v>2222.3000000000002</v>
      </c>
      <c r="G425" s="38">
        <v>2208.5500000000002</v>
      </c>
      <c r="H425" s="38">
        <v>2256.3499999999995</v>
      </c>
      <c r="I425" s="38">
        <v>2270.0999999999995</v>
      </c>
      <c r="J425" s="38">
        <v>2280.2499999999991</v>
      </c>
      <c r="K425" s="31">
        <v>2259.9499999999998</v>
      </c>
      <c r="L425" s="31">
        <v>2236.0500000000002</v>
      </c>
      <c r="M425" s="31">
        <v>3.5623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645.04999999999995</v>
      </c>
      <c r="D426" s="38">
        <v>643.29999999999995</v>
      </c>
      <c r="E426" s="38">
        <v>640.19999999999993</v>
      </c>
      <c r="F426" s="38">
        <v>635.35</v>
      </c>
      <c r="G426" s="38">
        <v>632.25</v>
      </c>
      <c r="H426" s="38">
        <v>648.14999999999986</v>
      </c>
      <c r="I426" s="38">
        <v>651.24999999999977</v>
      </c>
      <c r="J426" s="38">
        <v>656.0999999999998</v>
      </c>
      <c r="K426" s="31">
        <v>646.4</v>
      </c>
      <c r="L426" s="31">
        <v>638.45000000000005</v>
      </c>
      <c r="M426" s="31">
        <v>3.1960999999999999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610.04999999999995</v>
      </c>
      <c r="D427" s="38">
        <v>606.5333333333333</v>
      </c>
      <c r="E427" s="38">
        <v>602.26666666666665</v>
      </c>
      <c r="F427" s="38">
        <v>594.48333333333335</v>
      </c>
      <c r="G427" s="38">
        <v>590.2166666666667</v>
      </c>
      <c r="H427" s="38">
        <v>614.31666666666661</v>
      </c>
      <c r="I427" s="38">
        <v>618.58333333333326</v>
      </c>
      <c r="J427" s="38">
        <v>626.36666666666656</v>
      </c>
      <c r="K427" s="31">
        <v>610.79999999999995</v>
      </c>
      <c r="L427" s="31">
        <v>598.75</v>
      </c>
      <c r="M427" s="31">
        <v>340.38351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89.9</v>
      </c>
      <c r="D428" s="38">
        <v>90.3</v>
      </c>
      <c r="E428" s="38">
        <v>89.35</v>
      </c>
      <c r="F428" s="38">
        <v>88.8</v>
      </c>
      <c r="G428" s="38">
        <v>87.85</v>
      </c>
      <c r="H428" s="38">
        <v>90.85</v>
      </c>
      <c r="I428" s="38">
        <v>91.800000000000011</v>
      </c>
      <c r="J428" s="38">
        <v>92.35</v>
      </c>
      <c r="K428" s="31">
        <v>91.25</v>
      </c>
      <c r="L428" s="31">
        <v>89.75</v>
      </c>
      <c r="M428" s="31">
        <v>97.997420000000005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362.2</v>
      </c>
      <c r="D429" s="38">
        <v>358.7166666666667</v>
      </c>
      <c r="E429" s="38">
        <v>349.48333333333341</v>
      </c>
      <c r="F429" s="38">
        <v>336.76666666666671</v>
      </c>
      <c r="G429" s="38">
        <v>327.53333333333342</v>
      </c>
      <c r="H429" s="38">
        <v>371.43333333333339</v>
      </c>
      <c r="I429" s="38">
        <v>380.66666666666674</v>
      </c>
      <c r="J429" s="38">
        <v>393.38333333333338</v>
      </c>
      <c r="K429" s="31">
        <v>367.95</v>
      </c>
      <c r="L429" s="31">
        <v>346</v>
      </c>
      <c r="M429" s="31">
        <v>45.072409999999998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153</v>
      </c>
      <c r="D430" s="38">
        <v>153.4</v>
      </c>
      <c r="E430" s="38">
        <v>151.85000000000002</v>
      </c>
      <c r="F430" s="38">
        <v>150.70000000000002</v>
      </c>
      <c r="G430" s="38">
        <v>149.15000000000003</v>
      </c>
      <c r="H430" s="38">
        <v>154.55000000000001</v>
      </c>
      <c r="I430" s="38">
        <v>156.10000000000002</v>
      </c>
      <c r="J430" s="38">
        <v>157.25</v>
      </c>
      <c r="K430" s="31">
        <v>154.94999999999999</v>
      </c>
      <c r="L430" s="31">
        <v>152.25</v>
      </c>
      <c r="M430" s="31">
        <v>12.37486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409.15</v>
      </c>
      <c r="D431" s="38">
        <v>410.2833333333333</v>
      </c>
      <c r="E431" s="38">
        <v>406.86666666666662</v>
      </c>
      <c r="F431" s="38">
        <v>404.58333333333331</v>
      </c>
      <c r="G431" s="38">
        <v>401.16666666666663</v>
      </c>
      <c r="H431" s="38">
        <v>412.56666666666661</v>
      </c>
      <c r="I431" s="38">
        <v>415.98333333333335</v>
      </c>
      <c r="J431" s="38">
        <v>418.26666666666659</v>
      </c>
      <c r="K431" s="31">
        <v>413.7</v>
      </c>
      <c r="L431" s="31">
        <v>408</v>
      </c>
      <c r="M431" s="31">
        <v>1.87195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227.35</v>
      </c>
      <c r="D432" s="38">
        <v>227.13333333333335</v>
      </c>
      <c r="E432" s="38">
        <v>220.26666666666671</v>
      </c>
      <c r="F432" s="38">
        <v>213.18333333333337</v>
      </c>
      <c r="G432" s="38">
        <v>206.31666666666672</v>
      </c>
      <c r="H432" s="38">
        <v>234.2166666666667</v>
      </c>
      <c r="I432" s="38">
        <v>241.08333333333331</v>
      </c>
      <c r="J432" s="38">
        <v>248.16666666666669</v>
      </c>
      <c r="K432" s="31">
        <v>234</v>
      </c>
      <c r="L432" s="31">
        <v>220.05</v>
      </c>
      <c r="M432" s="31">
        <v>21.14019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1097.6500000000001</v>
      </c>
      <c r="D433" s="38">
        <v>1094.8166666666666</v>
      </c>
      <c r="E433" s="38">
        <v>1085.1333333333332</v>
      </c>
      <c r="F433" s="38">
        <v>1072.6166666666666</v>
      </c>
      <c r="G433" s="38">
        <v>1062.9333333333332</v>
      </c>
      <c r="H433" s="38">
        <v>1107.3333333333333</v>
      </c>
      <c r="I433" s="38">
        <v>1117.0166666666667</v>
      </c>
      <c r="J433" s="38">
        <v>1129.5333333333333</v>
      </c>
      <c r="K433" s="31">
        <v>1104.5</v>
      </c>
      <c r="L433" s="31">
        <v>1082.3</v>
      </c>
      <c r="M433" s="31">
        <v>52.189909999999998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513.70000000000005</v>
      </c>
      <c r="D434" s="38">
        <v>516.05000000000007</v>
      </c>
      <c r="E434" s="38">
        <v>509.50000000000011</v>
      </c>
      <c r="F434" s="38">
        <v>505.30000000000007</v>
      </c>
      <c r="G434" s="38">
        <v>498.75000000000011</v>
      </c>
      <c r="H434" s="38">
        <v>520.25000000000011</v>
      </c>
      <c r="I434" s="38">
        <v>526.80000000000007</v>
      </c>
      <c r="J434" s="38">
        <v>531.00000000000011</v>
      </c>
      <c r="K434" s="31">
        <v>522.6</v>
      </c>
      <c r="L434" s="31">
        <v>511.85</v>
      </c>
      <c r="M434" s="31">
        <v>9.4630299999999998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2570.8000000000002</v>
      </c>
      <c r="D435" s="38">
        <v>2567.9333333333334</v>
      </c>
      <c r="E435" s="38">
        <v>2547.8666666666668</v>
      </c>
      <c r="F435" s="38">
        <v>2524.9333333333334</v>
      </c>
      <c r="G435" s="38">
        <v>2504.8666666666668</v>
      </c>
      <c r="H435" s="38">
        <v>2590.8666666666668</v>
      </c>
      <c r="I435" s="38">
        <v>2610.9333333333334</v>
      </c>
      <c r="J435" s="38">
        <v>2633.8666666666668</v>
      </c>
      <c r="K435" s="31">
        <v>2588</v>
      </c>
      <c r="L435" s="31">
        <v>2545</v>
      </c>
      <c r="M435" s="31">
        <v>0.52668999999999999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1230.55</v>
      </c>
      <c r="D436" s="38">
        <v>1230.3666666666666</v>
      </c>
      <c r="E436" s="38">
        <v>1220.2833333333331</v>
      </c>
      <c r="F436" s="38">
        <v>1210.0166666666664</v>
      </c>
      <c r="G436" s="38">
        <v>1199.9333333333329</v>
      </c>
      <c r="H436" s="38">
        <v>1240.6333333333332</v>
      </c>
      <c r="I436" s="38">
        <v>1250.7166666666667</v>
      </c>
      <c r="J436" s="38">
        <v>1260.9833333333333</v>
      </c>
      <c r="K436" s="31">
        <v>1240.45</v>
      </c>
      <c r="L436" s="31">
        <v>1220.0999999999999</v>
      </c>
      <c r="M436" s="31">
        <v>0.35859000000000002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374</v>
      </c>
      <c r="D437" s="38">
        <v>371.3</v>
      </c>
      <c r="E437" s="38">
        <v>365.75</v>
      </c>
      <c r="F437" s="38">
        <v>357.5</v>
      </c>
      <c r="G437" s="38">
        <v>351.95</v>
      </c>
      <c r="H437" s="38">
        <v>379.55</v>
      </c>
      <c r="I437" s="38">
        <v>385.10000000000008</v>
      </c>
      <c r="J437" s="38">
        <v>393.35</v>
      </c>
      <c r="K437" s="31">
        <v>376.85</v>
      </c>
      <c r="L437" s="31">
        <v>363.05</v>
      </c>
      <c r="M437" s="31">
        <v>7.4285699999999997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429.2</v>
      </c>
      <c r="D438" s="38">
        <v>430.3</v>
      </c>
      <c r="E438" s="38">
        <v>425</v>
      </c>
      <c r="F438" s="38">
        <v>420.8</v>
      </c>
      <c r="G438" s="38">
        <v>415.5</v>
      </c>
      <c r="H438" s="38">
        <v>434.5</v>
      </c>
      <c r="I438" s="38">
        <v>439.80000000000007</v>
      </c>
      <c r="J438" s="38">
        <v>444</v>
      </c>
      <c r="K438" s="31">
        <v>435.6</v>
      </c>
      <c r="L438" s="31">
        <v>426.1</v>
      </c>
      <c r="M438" s="31">
        <v>0.98772000000000004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3467.35</v>
      </c>
      <c r="D439" s="38">
        <v>3474.25</v>
      </c>
      <c r="E439" s="38">
        <v>3436.5</v>
      </c>
      <c r="F439" s="38">
        <v>3405.65</v>
      </c>
      <c r="G439" s="38">
        <v>3367.9</v>
      </c>
      <c r="H439" s="38">
        <v>3505.1</v>
      </c>
      <c r="I439" s="38">
        <v>3542.85</v>
      </c>
      <c r="J439" s="38">
        <v>3573.7</v>
      </c>
      <c r="K439" s="31">
        <v>3512</v>
      </c>
      <c r="L439" s="31">
        <v>3443.4</v>
      </c>
      <c r="M439" s="31">
        <v>1.22306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483.35</v>
      </c>
      <c r="D440" s="38">
        <v>482.58333333333331</v>
      </c>
      <c r="E440" s="38">
        <v>478.41666666666663</v>
      </c>
      <c r="F440" s="38">
        <v>473.48333333333329</v>
      </c>
      <c r="G440" s="38">
        <v>469.31666666666661</v>
      </c>
      <c r="H440" s="38">
        <v>487.51666666666665</v>
      </c>
      <c r="I440" s="38">
        <v>491.68333333333328</v>
      </c>
      <c r="J440" s="38">
        <v>496.61666666666667</v>
      </c>
      <c r="K440" s="31">
        <v>486.75</v>
      </c>
      <c r="L440" s="31">
        <v>477.65</v>
      </c>
      <c r="M440" s="31">
        <v>2.0496400000000001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18.7</v>
      </c>
      <c r="D441" s="38">
        <v>18.416666666666668</v>
      </c>
      <c r="E441" s="38">
        <v>18.133333333333336</v>
      </c>
      <c r="F441" s="38">
        <v>17.56666666666667</v>
      </c>
      <c r="G441" s="38">
        <v>17.283333333333339</v>
      </c>
      <c r="H441" s="38">
        <v>18.983333333333334</v>
      </c>
      <c r="I441" s="38">
        <v>19.266666666666666</v>
      </c>
      <c r="J441" s="38">
        <v>19.833333333333332</v>
      </c>
      <c r="K441" s="31">
        <v>18.7</v>
      </c>
      <c r="L441" s="31">
        <v>17.850000000000001</v>
      </c>
      <c r="M441" s="31">
        <v>2425.7589800000001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227.65</v>
      </c>
      <c r="D442" s="38">
        <v>227.20000000000002</v>
      </c>
      <c r="E442" s="38">
        <v>225.50000000000003</v>
      </c>
      <c r="F442" s="38">
        <v>223.35000000000002</v>
      </c>
      <c r="G442" s="38">
        <v>221.65000000000003</v>
      </c>
      <c r="H442" s="38">
        <v>229.35000000000002</v>
      </c>
      <c r="I442" s="38">
        <v>231.05</v>
      </c>
      <c r="J442" s="38">
        <v>233.20000000000002</v>
      </c>
      <c r="K442" s="31">
        <v>228.9</v>
      </c>
      <c r="L442" s="31">
        <v>225.05</v>
      </c>
      <c r="M442" s="31">
        <v>2.6644100000000002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781.65</v>
      </c>
      <c r="D443" s="38">
        <v>779.6</v>
      </c>
      <c r="E443" s="38">
        <v>768</v>
      </c>
      <c r="F443" s="38">
        <v>754.35</v>
      </c>
      <c r="G443" s="38">
        <v>742.75</v>
      </c>
      <c r="H443" s="38">
        <v>793.25</v>
      </c>
      <c r="I443" s="38">
        <v>804.85000000000014</v>
      </c>
      <c r="J443" s="38">
        <v>818.5</v>
      </c>
      <c r="K443" s="31">
        <v>791.2</v>
      </c>
      <c r="L443" s="31">
        <v>765.95</v>
      </c>
      <c r="M443" s="31">
        <v>8.5806799999999992</v>
      </c>
      <c r="N443" s="1"/>
      <c r="O443" s="1"/>
    </row>
    <row r="444" spans="1:15" ht="12.75" customHeight="1">
      <c r="A444" s="33">
        <v>434</v>
      </c>
      <c r="B444" s="58" t="s">
        <v>892</v>
      </c>
      <c r="C444" s="31">
        <v>433.3</v>
      </c>
      <c r="D444" s="38">
        <v>431.83333333333331</v>
      </c>
      <c r="E444" s="38">
        <v>427.71666666666664</v>
      </c>
      <c r="F444" s="38">
        <v>422.13333333333333</v>
      </c>
      <c r="G444" s="38">
        <v>418.01666666666665</v>
      </c>
      <c r="H444" s="38">
        <v>437.41666666666663</v>
      </c>
      <c r="I444" s="38">
        <v>441.5333333333333</v>
      </c>
      <c r="J444" s="38">
        <v>447.11666666666662</v>
      </c>
      <c r="K444" s="31">
        <v>435.95</v>
      </c>
      <c r="L444" s="31">
        <v>426.25</v>
      </c>
      <c r="M444" s="31">
        <v>1.0086200000000001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1117.25</v>
      </c>
      <c r="D445" s="38">
        <v>1125.4333333333334</v>
      </c>
      <c r="E445" s="38">
        <v>1099.8666666666668</v>
      </c>
      <c r="F445" s="38">
        <v>1082.4833333333333</v>
      </c>
      <c r="G445" s="38">
        <v>1056.9166666666667</v>
      </c>
      <c r="H445" s="38">
        <v>1142.8166666666668</v>
      </c>
      <c r="I445" s="38">
        <v>1168.3833333333334</v>
      </c>
      <c r="J445" s="38">
        <v>1185.7666666666669</v>
      </c>
      <c r="K445" s="31">
        <v>1151</v>
      </c>
      <c r="L445" s="31">
        <v>1108.05</v>
      </c>
      <c r="M445" s="31">
        <v>12.45345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994.45</v>
      </c>
      <c r="D446" s="38">
        <v>995.56666666666661</v>
      </c>
      <c r="E446" s="38">
        <v>989.33333333333326</v>
      </c>
      <c r="F446" s="38">
        <v>984.2166666666667</v>
      </c>
      <c r="G446" s="38">
        <v>977.98333333333335</v>
      </c>
      <c r="H446" s="38">
        <v>1000.6833333333332</v>
      </c>
      <c r="I446" s="38">
        <v>1006.9166666666665</v>
      </c>
      <c r="J446" s="38">
        <v>1012.0333333333331</v>
      </c>
      <c r="K446" s="31">
        <v>1001.8</v>
      </c>
      <c r="L446" s="31">
        <v>990.45</v>
      </c>
      <c r="M446" s="31">
        <v>5.6541800000000002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1604.3</v>
      </c>
      <c r="D447" s="38">
        <v>1612.5</v>
      </c>
      <c r="E447" s="38">
        <v>1577.1</v>
      </c>
      <c r="F447" s="38">
        <v>1549.8999999999999</v>
      </c>
      <c r="G447" s="38">
        <v>1514.4999999999998</v>
      </c>
      <c r="H447" s="38">
        <v>1639.7</v>
      </c>
      <c r="I447" s="38">
        <v>1675.1000000000001</v>
      </c>
      <c r="J447" s="38">
        <v>1702.3000000000002</v>
      </c>
      <c r="K447" s="31">
        <v>1647.9</v>
      </c>
      <c r="L447" s="31">
        <v>1585.3</v>
      </c>
      <c r="M447" s="31">
        <v>20.75648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3463.3</v>
      </c>
      <c r="D448" s="38">
        <v>3459.4166666666665</v>
      </c>
      <c r="E448" s="38">
        <v>3439.9333333333329</v>
      </c>
      <c r="F448" s="38">
        <v>3416.5666666666666</v>
      </c>
      <c r="G448" s="38">
        <v>3397.083333333333</v>
      </c>
      <c r="H448" s="38">
        <v>3482.7833333333328</v>
      </c>
      <c r="I448" s="38">
        <v>3502.2666666666664</v>
      </c>
      <c r="J448" s="38">
        <v>3525.6333333333328</v>
      </c>
      <c r="K448" s="31">
        <v>3478.9</v>
      </c>
      <c r="L448" s="31">
        <v>3436.05</v>
      </c>
      <c r="M448" s="31">
        <v>17.154039999999998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873.1</v>
      </c>
      <c r="D449" s="38">
        <v>867.54999999999984</v>
      </c>
      <c r="E449" s="38">
        <v>860.09999999999968</v>
      </c>
      <c r="F449" s="38">
        <v>847.0999999999998</v>
      </c>
      <c r="G449" s="38">
        <v>839.64999999999964</v>
      </c>
      <c r="H449" s="38">
        <v>880.54999999999973</v>
      </c>
      <c r="I449" s="38">
        <v>887.99999999999977</v>
      </c>
      <c r="J449" s="38">
        <v>900.99999999999977</v>
      </c>
      <c r="K449" s="31">
        <v>875</v>
      </c>
      <c r="L449" s="31">
        <v>854.55</v>
      </c>
      <c r="M449" s="31">
        <v>13.81298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7494.3</v>
      </c>
      <c r="D450" s="38">
        <v>7517.0666666666666</v>
      </c>
      <c r="E450" s="38">
        <v>7457.2333333333336</v>
      </c>
      <c r="F450" s="38">
        <v>7420.166666666667</v>
      </c>
      <c r="G450" s="38">
        <v>7360.3333333333339</v>
      </c>
      <c r="H450" s="38">
        <v>7554.1333333333332</v>
      </c>
      <c r="I450" s="38">
        <v>7613.9666666666672</v>
      </c>
      <c r="J450" s="38">
        <v>7651.0333333333328</v>
      </c>
      <c r="K450" s="31">
        <v>7576.9</v>
      </c>
      <c r="L450" s="31">
        <v>7480</v>
      </c>
      <c r="M450" s="31">
        <v>0.90405999999999997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2362.25</v>
      </c>
      <c r="D451" s="38">
        <v>2365.3666666666668</v>
      </c>
      <c r="E451" s="38">
        <v>2351.8833333333337</v>
      </c>
      <c r="F451" s="38">
        <v>2341.5166666666669</v>
      </c>
      <c r="G451" s="38">
        <v>2328.0333333333338</v>
      </c>
      <c r="H451" s="38">
        <v>2375.7333333333336</v>
      </c>
      <c r="I451" s="38">
        <v>2389.2166666666672</v>
      </c>
      <c r="J451" s="38">
        <v>2399.5833333333335</v>
      </c>
      <c r="K451" s="31">
        <v>2378.85</v>
      </c>
      <c r="L451" s="31">
        <v>2355</v>
      </c>
      <c r="M451" s="31">
        <v>0.20094000000000001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346.3</v>
      </c>
      <c r="D452" s="38">
        <v>345.76666666666665</v>
      </c>
      <c r="E452" s="38">
        <v>343.5333333333333</v>
      </c>
      <c r="F452" s="38">
        <v>340.76666666666665</v>
      </c>
      <c r="G452" s="38">
        <v>338.5333333333333</v>
      </c>
      <c r="H452" s="38">
        <v>348.5333333333333</v>
      </c>
      <c r="I452" s="38">
        <v>350.76666666666665</v>
      </c>
      <c r="J452" s="38">
        <v>353.5333333333333</v>
      </c>
      <c r="K452" s="31">
        <v>348</v>
      </c>
      <c r="L452" s="31">
        <v>343</v>
      </c>
      <c r="M452" s="31">
        <v>16.82403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621.65</v>
      </c>
      <c r="D453" s="38">
        <v>620.48333333333335</v>
      </c>
      <c r="E453" s="38">
        <v>617.36666666666667</v>
      </c>
      <c r="F453" s="38">
        <v>613.08333333333337</v>
      </c>
      <c r="G453" s="38">
        <v>609.9666666666667</v>
      </c>
      <c r="H453" s="38">
        <v>624.76666666666665</v>
      </c>
      <c r="I453" s="38">
        <v>627.88333333333344</v>
      </c>
      <c r="J453" s="38">
        <v>632.16666666666663</v>
      </c>
      <c r="K453" s="31">
        <v>623.6</v>
      </c>
      <c r="L453" s="31">
        <v>616.20000000000005</v>
      </c>
      <c r="M453" s="31">
        <v>78.348910000000004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218.15</v>
      </c>
      <c r="D454" s="38">
        <v>218.85</v>
      </c>
      <c r="E454" s="38">
        <v>217.04999999999998</v>
      </c>
      <c r="F454" s="38">
        <v>215.95</v>
      </c>
      <c r="G454" s="38">
        <v>214.14999999999998</v>
      </c>
      <c r="H454" s="38">
        <v>219.95</v>
      </c>
      <c r="I454" s="38">
        <v>221.75</v>
      </c>
      <c r="J454" s="38">
        <v>222.85</v>
      </c>
      <c r="K454" s="31">
        <v>220.65</v>
      </c>
      <c r="L454" s="31">
        <v>217.75</v>
      </c>
      <c r="M454" s="31">
        <v>69.101070000000007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116.95</v>
      </c>
      <c r="D455" s="38">
        <v>116.84999999999998</v>
      </c>
      <c r="E455" s="38">
        <v>116.44999999999996</v>
      </c>
      <c r="F455" s="38">
        <v>115.94999999999997</v>
      </c>
      <c r="G455" s="38">
        <v>115.54999999999995</v>
      </c>
      <c r="H455" s="38">
        <v>117.34999999999997</v>
      </c>
      <c r="I455" s="38">
        <v>117.74999999999997</v>
      </c>
      <c r="J455" s="38">
        <v>118.24999999999997</v>
      </c>
      <c r="K455" s="31">
        <v>117.25</v>
      </c>
      <c r="L455" s="31">
        <v>116.35</v>
      </c>
      <c r="M455" s="31">
        <v>223.03831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82.15</v>
      </c>
      <c r="D456" s="38">
        <v>82.833333333333329</v>
      </c>
      <c r="E456" s="38">
        <v>78.416666666666657</v>
      </c>
      <c r="F456" s="38">
        <v>74.683333333333323</v>
      </c>
      <c r="G456" s="38">
        <v>70.266666666666652</v>
      </c>
      <c r="H456" s="38">
        <v>86.566666666666663</v>
      </c>
      <c r="I456" s="38">
        <v>90.98333333333332</v>
      </c>
      <c r="J456" s="38">
        <v>94.716666666666669</v>
      </c>
      <c r="K456" s="31">
        <v>87.25</v>
      </c>
      <c r="L456" s="31">
        <v>79.099999999999994</v>
      </c>
      <c r="M456" s="31">
        <v>501.61493000000002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1514.55</v>
      </c>
      <c r="D457" s="38">
        <v>1522.1833333333334</v>
      </c>
      <c r="E457" s="38">
        <v>1502.3666666666668</v>
      </c>
      <c r="F457" s="38">
        <v>1490.1833333333334</v>
      </c>
      <c r="G457" s="38">
        <v>1470.3666666666668</v>
      </c>
      <c r="H457" s="38">
        <v>1534.3666666666668</v>
      </c>
      <c r="I457" s="38">
        <v>1554.1833333333334</v>
      </c>
      <c r="J457" s="38">
        <v>1566.3666666666668</v>
      </c>
      <c r="K457" s="31">
        <v>1542</v>
      </c>
      <c r="L457" s="31">
        <v>1510</v>
      </c>
      <c r="M457" s="31">
        <v>0.26722000000000001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418.15</v>
      </c>
      <c r="D458" s="38">
        <v>417.76666666666665</v>
      </c>
      <c r="E458" s="38">
        <v>416.2833333333333</v>
      </c>
      <c r="F458" s="38">
        <v>414.41666666666663</v>
      </c>
      <c r="G458" s="38">
        <v>412.93333333333328</v>
      </c>
      <c r="H458" s="38">
        <v>419.63333333333333</v>
      </c>
      <c r="I458" s="38">
        <v>421.11666666666667</v>
      </c>
      <c r="J458" s="38">
        <v>422.98333333333335</v>
      </c>
      <c r="K458" s="31">
        <v>419.25</v>
      </c>
      <c r="L458" s="31">
        <v>415.9</v>
      </c>
      <c r="M458" s="31">
        <v>0.26107999999999998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2488.75</v>
      </c>
      <c r="D459" s="38">
        <v>2486.9333333333334</v>
      </c>
      <c r="E459" s="38">
        <v>2458.8666666666668</v>
      </c>
      <c r="F459" s="38">
        <v>2428.9833333333336</v>
      </c>
      <c r="G459" s="38">
        <v>2400.916666666667</v>
      </c>
      <c r="H459" s="38">
        <v>2516.8166666666666</v>
      </c>
      <c r="I459" s="38">
        <v>2544.8833333333332</v>
      </c>
      <c r="J459" s="38">
        <v>2574.7666666666664</v>
      </c>
      <c r="K459" s="31">
        <v>2515</v>
      </c>
      <c r="L459" s="31">
        <v>2457.0500000000002</v>
      </c>
      <c r="M459" s="31">
        <v>0.12235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1252.95</v>
      </c>
      <c r="D460" s="38">
        <v>1248.0166666666667</v>
      </c>
      <c r="E460" s="38">
        <v>1240.5333333333333</v>
      </c>
      <c r="F460" s="38">
        <v>1228.1166666666666</v>
      </c>
      <c r="G460" s="38">
        <v>1220.6333333333332</v>
      </c>
      <c r="H460" s="38">
        <v>1260.4333333333334</v>
      </c>
      <c r="I460" s="38">
        <v>1267.9166666666665</v>
      </c>
      <c r="J460" s="38">
        <v>1280.3333333333335</v>
      </c>
      <c r="K460" s="31">
        <v>1255.5</v>
      </c>
      <c r="L460" s="31">
        <v>1235.5999999999999</v>
      </c>
      <c r="M460" s="31">
        <v>20.003450000000001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856.9</v>
      </c>
      <c r="D461" s="38">
        <v>866.73333333333323</v>
      </c>
      <c r="E461" s="38">
        <v>840.16666666666652</v>
      </c>
      <c r="F461" s="38">
        <v>823.43333333333328</v>
      </c>
      <c r="G461" s="38">
        <v>796.86666666666656</v>
      </c>
      <c r="H461" s="38">
        <v>883.46666666666647</v>
      </c>
      <c r="I461" s="38">
        <v>910.0333333333333</v>
      </c>
      <c r="J461" s="38">
        <v>926.76666666666642</v>
      </c>
      <c r="K461" s="31">
        <v>893.3</v>
      </c>
      <c r="L461" s="31">
        <v>850</v>
      </c>
      <c r="M461" s="31">
        <v>22.35577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116.15</v>
      </c>
      <c r="D462" s="38">
        <v>116.38333333333333</v>
      </c>
      <c r="E462" s="38">
        <v>115.66666666666666</v>
      </c>
      <c r="F462" s="38">
        <v>115.18333333333334</v>
      </c>
      <c r="G462" s="38">
        <v>114.46666666666667</v>
      </c>
      <c r="H462" s="38">
        <v>116.86666666666665</v>
      </c>
      <c r="I462" s="38">
        <v>117.58333333333331</v>
      </c>
      <c r="J462" s="38">
        <v>118.06666666666663</v>
      </c>
      <c r="K462" s="31">
        <v>117.1</v>
      </c>
      <c r="L462" s="31">
        <v>115.9</v>
      </c>
      <c r="M462" s="31">
        <v>3.5188700000000002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909.35</v>
      </c>
      <c r="D463" s="38">
        <v>913.16666666666663</v>
      </c>
      <c r="E463" s="38">
        <v>901.33333333333326</v>
      </c>
      <c r="F463" s="38">
        <v>893.31666666666661</v>
      </c>
      <c r="G463" s="38">
        <v>881.48333333333323</v>
      </c>
      <c r="H463" s="38">
        <v>921.18333333333328</v>
      </c>
      <c r="I463" s="38">
        <v>933.01666666666654</v>
      </c>
      <c r="J463" s="38">
        <v>941.0333333333333</v>
      </c>
      <c r="K463" s="31">
        <v>925</v>
      </c>
      <c r="L463" s="31">
        <v>905.15</v>
      </c>
      <c r="M463" s="31">
        <v>4.3174299999999999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2433.4499999999998</v>
      </c>
      <c r="D464" s="38">
        <v>2418.5666666666666</v>
      </c>
      <c r="E464" s="38">
        <v>2390.1333333333332</v>
      </c>
      <c r="F464" s="38">
        <v>2346.8166666666666</v>
      </c>
      <c r="G464" s="38">
        <v>2318.3833333333332</v>
      </c>
      <c r="H464" s="38">
        <v>2461.8833333333332</v>
      </c>
      <c r="I464" s="38">
        <v>2490.3166666666666</v>
      </c>
      <c r="J464" s="38">
        <v>2533.6333333333332</v>
      </c>
      <c r="K464" s="31">
        <v>2447</v>
      </c>
      <c r="L464" s="31">
        <v>2375.25</v>
      </c>
      <c r="M464" s="31">
        <v>0.32478000000000001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3267.7</v>
      </c>
      <c r="D465" s="38">
        <v>3292.7333333333336</v>
      </c>
      <c r="E465" s="38">
        <v>3237.9666666666672</v>
      </c>
      <c r="F465" s="38">
        <v>3208.2333333333336</v>
      </c>
      <c r="G465" s="38">
        <v>3153.4666666666672</v>
      </c>
      <c r="H465" s="38">
        <v>3322.4666666666672</v>
      </c>
      <c r="I465" s="38">
        <v>3377.2333333333336</v>
      </c>
      <c r="J465" s="38">
        <v>3406.9666666666672</v>
      </c>
      <c r="K465" s="31">
        <v>3347.5</v>
      </c>
      <c r="L465" s="31">
        <v>3263</v>
      </c>
      <c r="M465" s="31">
        <v>0.81686999999999999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2989.3</v>
      </c>
      <c r="D466" s="38">
        <v>2990.6333333333332</v>
      </c>
      <c r="E466" s="38">
        <v>2964.6666666666665</v>
      </c>
      <c r="F466" s="38">
        <v>2940.0333333333333</v>
      </c>
      <c r="G466" s="38">
        <v>2914.0666666666666</v>
      </c>
      <c r="H466" s="38">
        <v>3015.2666666666664</v>
      </c>
      <c r="I466" s="38">
        <v>3041.2333333333336</v>
      </c>
      <c r="J466" s="38">
        <v>3065.8666666666663</v>
      </c>
      <c r="K466" s="31">
        <v>3016.6</v>
      </c>
      <c r="L466" s="31">
        <v>2966</v>
      </c>
      <c r="M466" s="31">
        <v>10.21556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1930.35</v>
      </c>
      <c r="D467" s="38">
        <v>1932.7</v>
      </c>
      <c r="E467" s="38">
        <v>1923.45</v>
      </c>
      <c r="F467" s="38">
        <v>1916.55</v>
      </c>
      <c r="G467" s="38">
        <v>1907.3</v>
      </c>
      <c r="H467" s="38">
        <v>1939.6000000000001</v>
      </c>
      <c r="I467" s="38">
        <v>1948.8500000000001</v>
      </c>
      <c r="J467" s="38">
        <v>1955.7500000000002</v>
      </c>
      <c r="K467" s="31">
        <v>1941.95</v>
      </c>
      <c r="L467" s="31">
        <v>1925.8</v>
      </c>
      <c r="M467" s="31">
        <v>2.17774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614.54999999999995</v>
      </c>
      <c r="D468" s="38">
        <v>618.71666666666658</v>
      </c>
      <c r="E468" s="38">
        <v>606.63333333333321</v>
      </c>
      <c r="F468" s="38">
        <v>598.71666666666658</v>
      </c>
      <c r="G468" s="38">
        <v>586.63333333333321</v>
      </c>
      <c r="H468" s="38">
        <v>626.63333333333321</v>
      </c>
      <c r="I468" s="38">
        <v>638.71666666666647</v>
      </c>
      <c r="J468" s="38">
        <v>646.63333333333321</v>
      </c>
      <c r="K468" s="31">
        <v>630.79999999999995</v>
      </c>
      <c r="L468" s="31">
        <v>610.79999999999995</v>
      </c>
      <c r="M468" s="31">
        <v>3.02739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749.95</v>
      </c>
      <c r="D469" s="38">
        <v>747.66666666666663</v>
      </c>
      <c r="E469" s="38">
        <v>742.38333333333321</v>
      </c>
      <c r="F469" s="38">
        <v>734.81666666666661</v>
      </c>
      <c r="G469" s="38">
        <v>729.53333333333319</v>
      </c>
      <c r="H469" s="38">
        <v>755.23333333333323</v>
      </c>
      <c r="I469" s="38">
        <v>760.51666666666677</v>
      </c>
      <c r="J469" s="38">
        <v>768.08333333333326</v>
      </c>
      <c r="K469" s="31">
        <v>752.95</v>
      </c>
      <c r="L469" s="31">
        <v>740.1</v>
      </c>
      <c r="M469" s="31">
        <v>0.32375999999999999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1714.75</v>
      </c>
      <c r="D470" s="38">
        <v>1713.9833333333333</v>
      </c>
      <c r="E470" s="38">
        <v>1702.9666666666667</v>
      </c>
      <c r="F470" s="38">
        <v>1691.1833333333334</v>
      </c>
      <c r="G470" s="38">
        <v>1680.1666666666667</v>
      </c>
      <c r="H470" s="38">
        <v>1725.7666666666667</v>
      </c>
      <c r="I470" s="38">
        <v>1736.7833333333335</v>
      </c>
      <c r="J470" s="38">
        <v>1748.5666666666666</v>
      </c>
      <c r="K470" s="31">
        <v>1725</v>
      </c>
      <c r="L470" s="31">
        <v>1702.2</v>
      </c>
      <c r="M470" s="31">
        <v>2.35107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32.799999999999997</v>
      </c>
      <c r="D471" s="38">
        <v>32.883333333333333</v>
      </c>
      <c r="E471" s="38">
        <v>32.666666666666664</v>
      </c>
      <c r="F471" s="38">
        <v>32.533333333333331</v>
      </c>
      <c r="G471" s="38">
        <v>32.316666666666663</v>
      </c>
      <c r="H471" s="38">
        <v>33.016666666666666</v>
      </c>
      <c r="I471" s="38">
        <v>33.233333333333334</v>
      </c>
      <c r="J471" s="38">
        <v>33.366666666666667</v>
      </c>
      <c r="K471" s="31">
        <v>33.1</v>
      </c>
      <c r="L471" s="31">
        <v>32.75</v>
      </c>
      <c r="M471" s="31">
        <v>36.174610000000001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284.95</v>
      </c>
      <c r="D472" s="38">
        <v>286.26666666666671</v>
      </c>
      <c r="E472" s="38">
        <v>282.03333333333342</v>
      </c>
      <c r="F472" s="38">
        <v>279.11666666666673</v>
      </c>
      <c r="G472" s="38">
        <v>274.88333333333344</v>
      </c>
      <c r="H472" s="38">
        <v>289.18333333333339</v>
      </c>
      <c r="I472" s="38">
        <v>293.41666666666663</v>
      </c>
      <c r="J472" s="38">
        <v>296.33333333333337</v>
      </c>
      <c r="K472" s="31">
        <v>290.5</v>
      </c>
      <c r="L472" s="31">
        <v>283.35000000000002</v>
      </c>
      <c r="M472" s="31">
        <v>10.699109999999999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404.8</v>
      </c>
      <c r="D473" s="38">
        <v>402.95</v>
      </c>
      <c r="E473" s="38">
        <v>399.9</v>
      </c>
      <c r="F473" s="38">
        <v>395</v>
      </c>
      <c r="G473" s="38">
        <v>391.95</v>
      </c>
      <c r="H473" s="38">
        <v>407.84999999999997</v>
      </c>
      <c r="I473" s="38">
        <v>410.90000000000003</v>
      </c>
      <c r="J473" s="38">
        <v>415.79999999999995</v>
      </c>
      <c r="K473" s="31">
        <v>406</v>
      </c>
      <c r="L473" s="31">
        <v>398.05</v>
      </c>
      <c r="M473" s="31">
        <v>4.8767300000000002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798.9</v>
      </c>
      <c r="D474" s="38">
        <v>791.08333333333337</v>
      </c>
      <c r="E474" s="38">
        <v>781.81666666666672</v>
      </c>
      <c r="F474" s="38">
        <v>764.73333333333335</v>
      </c>
      <c r="G474" s="38">
        <v>755.4666666666667</v>
      </c>
      <c r="H474" s="38">
        <v>808.16666666666674</v>
      </c>
      <c r="I474" s="38">
        <v>817.43333333333339</v>
      </c>
      <c r="J474" s="38">
        <v>834.51666666666677</v>
      </c>
      <c r="K474" s="31">
        <v>800.35</v>
      </c>
      <c r="L474" s="31">
        <v>774</v>
      </c>
      <c r="M474" s="31">
        <v>1.9882599999999999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3164.85</v>
      </c>
      <c r="D475" s="38">
        <v>3187.6166666666668</v>
      </c>
      <c r="E475" s="38">
        <v>3127.2333333333336</v>
      </c>
      <c r="F475" s="38">
        <v>3089.6166666666668</v>
      </c>
      <c r="G475" s="38">
        <v>3029.2333333333336</v>
      </c>
      <c r="H475" s="38">
        <v>3225.2333333333336</v>
      </c>
      <c r="I475" s="38">
        <v>3285.6166666666668</v>
      </c>
      <c r="J475" s="38">
        <v>3323.2333333333336</v>
      </c>
      <c r="K475" s="31">
        <v>3248</v>
      </c>
      <c r="L475" s="31">
        <v>3150</v>
      </c>
      <c r="M475" s="31">
        <v>1.3151600000000001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41.6</v>
      </c>
      <c r="D476" s="38">
        <v>42.35</v>
      </c>
      <c r="E476" s="38">
        <v>40.400000000000006</v>
      </c>
      <c r="F476" s="38">
        <v>39.200000000000003</v>
      </c>
      <c r="G476" s="38">
        <v>37.250000000000007</v>
      </c>
      <c r="H476" s="38">
        <v>43.550000000000004</v>
      </c>
      <c r="I476" s="38">
        <v>45.500000000000007</v>
      </c>
      <c r="J476" s="38">
        <v>46.7</v>
      </c>
      <c r="K476" s="31">
        <v>44.3</v>
      </c>
      <c r="L476" s="31">
        <v>41.15</v>
      </c>
      <c r="M476" s="31">
        <v>364.16104000000001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1345.15</v>
      </c>
      <c r="D477" s="38">
        <v>1341.3833333333334</v>
      </c>
      <c r="E477" s="38">
        <v>1334.7666666666669</v>
      </c>
      <c r="F477" s="38">
        <v>1324.3833333333334</v>
      </c>
      <c r="G477" s="38">
        <v>1317.7666666666669</v>
      </c>
      <c r="H477" s="38">
        <v>1351.7666666666669</v>
      </c>
      <c r="I477" s="38">
        <v>1358.3833333333332</v>
      </c>
      <c r="J477" s="38">
        <v>1368.7666666666669</v>
      </c>
      <c r="K477" s="31">
        <v>1348</v>
      </c>
      <c r="L477" s="31">
        <v>1331</v>
      </c>
      <c r="M477" s="31">
        <v>8.98508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28.85</v>
      </c>
      <c r="D478" s="38">
        <v>28.833333333333332</v>
      </c>
      <c r="E478" s="38">
        <v>28.366666666666664</v>
      </c>
      <c r="F478" s="38">
        <v>27.883333333333333</v>
      </c>
      <c r="G478" s="38">
        <v>27.416666666666664</v>
      </c>
      <c r="H478" s="38">
        <v>29.316666666666663</v>
      </c>
      <c r="I478" s="38">
        <v>29.783333333333331</v>
      </c>
      <c r="J478" s="38">
        <v>30.266666666666662</v>
      </c>
      <c r="K478" s="31">
        <v>29.3</v>
      </c>
      <c r="L478" s="31">
        <v>28.35</v>
      </c>
      <c r="M478" s="31">
        <v>175.87428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434.15</v>
      </c>
      <c r="D479" s="38">
        <v>436.38333333333338</v>
      </c>
      <c r="E479" s="38">
        <v>430.76666666666677</v>
      </c>
      <c r="F479" s="38">
        <v>427.38333333333338</v>
      </c>
      <c r="G479" s="38">
        <v>421.76666666666677</v>
      </c>
      <c r="H479" s="38">
        <v>439.76666666666677</v>
      </c>
      <c r="I479" s="38">
        <v>445.38333333333344</v>
      </c>
      <c r="J479" s="38">
        <v>448.76666666666677</v>
      </c>
      <c r="K479" s="31">
        <v>442</v>
      </c>
      <c r="L479" s="31">
        <v>433</v>
      </c>
      <c r="M479" s="31">
        <v>0.79017999999999999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8224.15</v>
      </c>
      <c r="D480" s="38">
        <v>8246.3666666666668</v>
      </c>
      <c r="E480" s="38">
        <v>8142.7833333333328</v>
      </c>
      <c r="F480" s="38">
        <v>8061.4166666666661</v>
      </c>
      <c r="G480" s="38">
        <v>7957.8333333333321</v>
      </c>
      <c r="H480" s="38">
        <v>8327.7333333333336</v>
      </c>
      <c r="I480" s="38">
        <v>8431.3166666666657</v>
      </c>
      <c r="J480" s="38">
        <v>8512.6833333333343</v>
      </c>
      <c r="K480" s="31">
        <v>8349.9500000000007</v>
      </c>
      <c r="L480" s="31">
        <v>8165</v>
      </c>
      <c r="M480" s="31">
        <v>3.0719699999999999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86.9</v>
      </c>
      <c r="D481" s="38">
        <v>86.666666666666671</v>
      </c>
      <c r="E481" s="38">
        <v>85.433333333333337</v>
      </c>
      <c r="F481" s="38">
        <v>83.966666666666669</v>
      </c>
      <c r="G481" s="38">
        <v>82.733333333333334</v>
      </c>
      <c r="H481" s="38">
        <v>88.13333333333334</v>
      </c>
      <c r="I481" s="38">
        <v>89.36666666666666</v>
      </c>
      <c r="J481" s="38">
        <v>90.833333333333343</v>
      </c>
      <c r="K481" s="31">
        <v>87.9</v>
      </c>
      <c r="L481" s="31">
        <v>85.2</v>
      </c>
      <c r="M481" s="31">
        <v>268.73883000000001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1503.85</v>
      </c>
      <c r="D482" s="38">
        <v>1505.5999999999997</v>
      </c>
      <c r="E482" s="38">
        <v>1496.5999999999995</v>
      </c>
      <c r="F482" s="38">
        <v>1489.3499999999997</v>
      </c>
      <c r="G482" s="38">
        <v>1480.3499999999995</v>
      </c>
      <c r="H482" s="38">
        <v>1512.8499999999995</v>
      </c>
      <c r="I482" s="38">
        <v>1521.85</v>
      </c>
      <c r="J482" s="38">
        <v>1529.0999999999995</v>
      </c>
      <c r="K482" s="31">
        <v>1514.6</v>
      </c>
      <c r="L482" s="31">
        <v>1498.35</v>
      </c>
      <c r="M482" s="31">
        <v>1.0240899999999999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975.05</v>
      </c>
      <c r="D483" s="38">
        <v>971.4</v>
      </c>
      <c r="E483" s="38">
        <v>965.75</v>
      </c>
      <c r="F483" s="38">
        <v>956.45</v>
      </c>
      <c r="G483" s="38">
        <v>950.80000000000007</v>
      </c>
      <c r="H483" s="38">
        <v>980.69999999999993</v>
      </c>
      <c r="I483" s="38">
        <v>986.3499999999998</v>
      </c>
      <c r="J483" s="31">
        <v>995.64999999999986</v>
      </c>
      <c r="K483" s="31">
        <v>977.05</v>
      </c>
      <c r="L483" s="31">
        <v>962.1</v>
      </c>
      <c r="M483" s="58">
        <v>14.66161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571.20000000000005</v>
      </c>
      <c r="D484" s="38">
        <v>573.0333333333333</v>
      </c>
      <c r="E484" s="38">
        <v>567.41666666666663</v>
      </c>
      <c r="F484" s="38">
        <v>563.63333333333333</v>
      </c>
      <c r="G484" s="38">
        <v>558.01666666666665</v>
      </c>
      <c r="H484" s="38">
        <v>576.81666666666661</v>
      </c>
      <c r="I484" s="38">
        <v>582.43333333333339</v>
      </c>
      <c r="J484" s="31">
        <v>586.21666666666658</v>
      </c>
      <c r="K484" s="31">
        <v>578.65</v>
      </c>
      <c r="L484" s="31">
        <v>569.25</v>
      </c>
      <c r="M484" s="58">
        <v>1.37348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639.4</v>
      </c>
      <c r="D485" s="38">
        <v>640.0333333333333</v>
      </c>
      <c r="E485" s="38">
        <v>636.36666666666656</v>
      </c>
      <c r="F485" s="38">
        <v>633.33333333333326</v>
      </c>
      <c r="G485" s="38">
        <v>629.66666666666652</v>
      </c>
      <c r="H485" s="38">
        <v>643.06666666666661</v>
      </c>
      <c r="I485" s="38">
        <v>646.73333333333335</v>
      </c>
      <c r="J485" s="38">
        <v>649.76666666666665</v>
      </c>
      <c r="K485" s="31">
        <v>643.70000000000005</v>
      </c>
      <c r="L485" s="31">
        <v>637</v>
      </c>
      <c r="M485" s="31">
        <v>23.65174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825.1</v>
      </c>
      <c r="D486" s="38">
        <v>818.46666666666658</v>
      </c>
      <c r="E486" s="38">
        <v>808.93333333333317</v>
      </c>
      <c r="F486" s="38">
        <v>792.76666666666654</v>
      </c>
      <c r="G486" s="38">
        <v>783.23333333333312</v>
      </c>
      <c r="H486" s="38">
        <v>834.63333333333321</v>
      </c>
      <c r="I486" s="38">
        <v>844.16666666666674</v>
      </c>
      <c r="J486" s="31">
        <v>860.33333333333326</v>
      </c>
      <c r="K486" s="31">
        <v>828</v>
      </c>
      <c r="L486" s="31">
        <v>802.3</v>
      </c>
      <c r="M486" s="58">
        <v>3.5173700000000001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594.85</v>
      </c>
      <c r="D487" s="38">
        <v>598.7166666666667</v>
      </c>
      <c r="E487" s="38">
        <v>588.98333333333335</v>
      </c>
      <c r="F487" s="38">
        <v>583.11666666666667</v>
      </c>
      <c r="G487" s="38">
        <v>573.38333333333333</v>
      </c>
      <c r="H487" s="38">
        <v>604.58333333333337</v>
      </c>
      <c r="I487" s="38">
        <v>614.31666666666672</v>
      </c>
      <c r="J487" s="38">
        <v>620.18333333333339</v>
      </c>
      <c r="K487" s="31">
        <v>608.45000000000005</v>
      </c>
      <c r="L487" s="31">
        <v>592.85</v>
      </c>
      <c r="M487" s="31">
        <v>2.33521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335.2</v>
      </c>
      <c r="D488" s="38">
        <v>337.46666666666664</v>
      </c>
      <c r="E488" s="38">
        <v>330.83333333333326</v>
      </c>
      <c r="F488" s="38">
        <v>326.46666666666664</v>
      </c>
      <c r="G488" s="38">
        <v>319.83333333333326</v>
      </c>
      <c r="H488" s="38">
        <v>341.83333333333326</v>
      </c>
      <c r="I488" s="38">
        <v>348.46666666666658</v>
      </c>
      <c r="J488" s="38">
        <v>352.83333333333326</v>
      </c>
      <c r="K488" s="31">
        <v>344.1</v>
      </c>
      <c r="L488" s="31">
        <v>333.1</v>
      </c>
      <c r="M488" s="31">
        <v>2.3702999999999999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370.15</v>
      </c>
      <c r="D489" s="38">
        <v>371.2166666666667</v>
      </c>
      <c r="E489" s="38">
        <v>368.53333333333342</v>
      </c>
      <c r="F489" s="38">
        <v>366.91666666666674</v>
      </c>
      <c r="G489" s="38">
        <v>364.23333333333346</v>
      </c>
      <c r="H489" s="38">
        <v>372.83333333333337</v>
      </c>
      <c r="I489" s="38">
        <v>375.51666666666665</v>
      </c>
      <c r="J489" s="38">
        <v>377.13333333333333</v>
      </c>
      <c r="K489" s="31">
        <v>373.9</v>
      </c>
      <c r="L489" s="31">
        <v>369.6</v>
      </c>
      <c r="M489" s="31">
        <v>1.0074099999999999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335.45</v>
      </c>
      <c r="D490" s="38">
        <v>337.31666666666666</v>
      </c>
      <c r="E490" s="38">
        <v>332.23333333333335</v>
      </c>
      <c r="F490" s="38">
        <v>329.01666666666671</v>
      </c>
      <c r="G490" s="38">
        <v>323.93333333333339</v>
      </c>
      <c r="H490" s="38">
        <v>340.5333333333333</v>
      </c>
      <c r="I490" s="38">
        <v>345.61666666666667</v>
      </c>
      <c r="J490" s="38">
        <v>348.83333333333326</v>
      </c>
      <c r="K490" s="31">
        <v>342.4</v>
      </c>
      <c r="L490" s="31">
        <v>334.1</v>
      </c>
      <c r="M490" s="31">
        <v>1.0036700000000001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812.6</v>
      </c>
      <c r="D491" s="38">
        <v>815.06666666666661</v>
      </c>
      <c r="E491" s="38">
        <v>806.13333333333321</v>
      </c>
      <c r="F491" s="38">
        <v>799.66666666666663</v>
      </c>
      <c r="G491" s="38">
        <v>790.73333333333323</v>
      </c>
      <c r="H491" s="38">
        <v>821.53333333333319</v>
      </c>
      <c r="I491" s="38">
        <v>830.46666666666658</v>
      </c>
      <c r="J491" s="38">
        <v>836.93333333333317</v>
      </c>
      <c r="K491" s="31">
        <v>824</v>
      </c>
      <c r="L491" s="31">
        <v>808.6</v>
      </c>
      <c r="M491" s="31">
        <v>6.8229300000000004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1278.05</v>
      </c>
      <c r="D492" s="38">
        <v>1276.5833333333333</v>
      </c>
      <c r="E492" s="38">
        <v>1268.6666666666665</v>
      </c>
      <c r="F492" s="38">
        <v>1259.2833333333333</v>
      </c>
      <c r="G492" s="38">
        <v>1251.3666666666666</v>
      </c>
      <c r="H492" s="38">
        <v>1285.9666666666665</v>
      </c>
      <c r="I492" s="38">
        <v>1293.883333333333</v>
      </c>
      <c r="J492" s="38">
        <v>1303.2666666666664</v>
      </c>
      <c r="K492" s="31">
        <v>1284.5</v>
      </c>
      <c r="L492" s="31">
        <v>1267.2</v>
      </c>
      <c r="M492" s="31">
        <v>0.65400999999999998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282.2</v>
      </c>
      <c r="D493" s="38">
        <v>282.61666666666662</v>
      </c>
      <c r="E493" s="38">
        <v>281.03333333333325</v>
      </c>
      <c r="F493" s="38">
        <v>279.86666666666662</v>
      </c>
      <c r="G493" s="38">
        <v>278.28333333333325</v>
      </c>
      <c r="H493" s="38">
        <v>283.78333333333325</v>
      </c>
      <c r="I493" s="38">
        <v>285.36666666666662</v>
      </c>
      <c r="J493" s="38">
        <v>286.53333333333325</v>
      </c>
      <c r="K493" s="31">
        <v>284.2</v>
      </c>
      <c r="L493" s="31">
        <v>281.45</v>
      </c>
      <c r="M493" s="31">
        <v>34.356229999999996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288.8</v>
      </c>
      <c r="D494" s="38">
        <v>289.61666666666667</v>
      </c>
      <c r="E494" s="38">
        <v>286.53333333333336</v>
      </c>
      <c r="F494" s="38">
        <v>284.26666666666671</v>
      </c>
      <c r="G494" s="38">
        <v>281.18333333333339</v>
      </c>
      <c r="H494" s="38">
        <v>291.88333333333333</v>
      </c>
      <c r="I494" s="38">
        <v>294.96666666666658</v>
      </c>
      <c r="J494" s="38">
        <v>297.23333333333329</v>
      </c>
      <c r="K494" s="31">
        <v>292.7</v>
      </c>
      <c r="L494" s="31">
        <v>287.35000000000002</v>
      </c>
      <c r="M494" s="31">
        <v>1.0966499999999999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459.15</v>
      </c>
      <c r="D495" s="38">
        <v>460.86666666666662</v>
      </c>
      <c r="E495" s="38">
        <v>455.43333333333322</v>
      </c>
      <c r="F495" s="38">
        <v>451.71666666666658</v>
      </c>
      <c r="G495" s="38">
        <v>446.28333333333319</v>
      </c>
      <c r="H495" s="38">
        <v>464.58333333333326</v>
      </c>
      <c r="I495" s="38">
        <v>470.01666666666665</v>
      </c>
      <c r="J495" s="38">
        <v>473.73333333333329</v>
      </c>
      <c r="K495" s="31">
        <v>466.3</v>
      </c>
      <c r="L495" s="31">
        <v>457.15</v>
      </c>
      <c r="M495" s="31">
        <v>0.37625999999999998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1823.85</v>
      </c>
      <c r="D496" s="38">
        <v>1831.3833333333332</v>
      </c>
      <c r="E496" s="38">
        <v>1811.8166666666664</v>
      </c>
      <c r="F496" s="38">
        <v>1799.7833333333331</v>
      </c>
      <c r="G496" s="38">
        <v>1780.2166666666662</v>
      </c>
      <c r="H496" s="38">
        <v>1843.4166666666665</v>
      </c>
      <c r="I496" s="38">
        <v>1862.9833333333331</v>
      </c>
      <c r="J496" s="38">
        <v>1875.0166666666667</v>
      </c>
      <c r="K496" s="31">
        <v>1850.95</v>
      </c>
      <c r="L496" s="31">
        <v>1819.35</v>
      </c>
      <c r="M496" s="31">
        <v>0.27827000000000002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2230.15</v>
      </c>
      <c r="D497" s="38">
        <v>2236.1333333333337</v>
      </c>
      <c r="E497" s="38">
        <v>2217.0666666666675</v>
      </c>
      <c r="F497" s="38">
        <v>2203.983333333334</v>
      </c>
      <c r="G497" s="38">
        <v>2184.9166666666679</v>
      </c>
      <c r="H497" s="38">
        <v>2249.2166666666672</v>
      </c>
      <c r="I497" s="38">
        <v>2268.2833333333338</v>
      </c>
      <c r="J497" s="38">
        <v>2281.3666666666668</v>
      </c>
      <c r="K497" s="31">
        <v>2255.1999999999998</v>
      </c>
      <c r="L497" s="31">
        <v>2223.0500000000002</v>
      </c>
      <c r="M497" s="31">
        <v>8.4739999999999996E-2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7.55</v>
      </c>
      <c r="D498" s="38">
        <v>7.6000000000000005</v>
      </c>
      <c r="E498" s="38">
        <v>7.4500000000000011</v>
      </c>
      <c r="F498" s="38">
        <v>7.3500000000000005</v>
      </c>
      <c r="G498" s="38">
        <v>7.2000000000000011</v>
      </c>
      <c r="H498" s="38">
        <v>7.7000000000000011</v>
      </c>
      <c r="I498" s="38">
        <v>7.8500000000000014</v>
      </c>
      <c r="J498" s="38">
        <v>7.9500000000000011</v>
      </c>
      <c r="K498" s="31">
        <v>7.75</v>
      </c>
      <c r="L498" s="31">
        <v>7.5</v>
      </c>
      <c r="M498" s="31">
        <v>786.72775999999999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777.4</v>
      </c>
      <c r="D499" s="38">
        <v>781.19999999999993</v>
      </c>
      <c r="E499" s="38">
        <v>771.49999999999989</v>
      </c>
      <c r="F499" s="38">
        <v>765.59999999999991</v>
      </c>
      <c r="G499" s="38">
        <v>755.89999999999986</v>
      </c>
      <c r="H499" s="38">
        <v>787.09999999999991</v>
      </c>
      <c r="I499" s="38">
        <v>796.8</v>
      </c>
      <c r="J499" s="38">
        <v>802.69999999999993</v>
      </c>
      <c r="K499" s="31">
        <v>790.9</v>
      </c>
      <c r="L499" s="31">
        <v>775.3</v>
      </c>
      <c r="M499" s="31">
        <v>21.510729999999999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321.60000000000002</v>
      </c>
      <c r="D500" s="38">
        <v>322.51666666666665</v>
      </c>
      <c r="E500" s="38">
        <v>317.08333333333331</v>
      </c>
      <c r="F500" s="38">
        <v>312.56666666666666</v>
      </c>
      <c r="G500" s="38">
        <v>307.13333333333333</v>
      </c>
      <c r="H500" s="38">
        <v>327.0333333333333</v>
      </c>
      <c r="I500" s="38">
        <v>332.4666666666667</v>
      </c>
      <c r="J500" s="38">
        <v>336.98333333333329</v>
      </c>
      <c r="K500" s="31">
        <v>327.95</v>
      </c>
      <c r="L500" s="31">
        <v>318</v>
      </c>
      <c r="M500" s="31">
        <v>34.589799999999997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99.65</v>
      </c>
      <c r="D501" s="38">
        <v>99.25</v>
      </c>
      <c r="E501" s="38">
        <v>98.15</v>
      </c>
      <c r="F501" s="38">
        <v>96.65</v>
      </c>
      <c r="G501" s="38">
        <v>95.550000000000011</v>
      </c>
      <c r="H501" s="38">
        <v>100.75</v>
      </c>
      <c r="I501" s="38">
        <v>101.85</v>
      </c>
      <c r="J501" s="38">
        <v>103.35</v>
      </c>
      <c r="K501" s="31">
        <v>100.35</v>
      </c>
      <c r="L501" s="31">
        <v>97.75</v>
      </c>
      <c r="M501" s="31">
        <v>18.63794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887.45</v>
      </c>
      <c r="D502" s="38">
        <v>890.88333333333321</v>
      </c>
      <c r="E502" s="38">
        <v>877.61666666666645</v>
      </c>
      <c r="F502" s="38">
        <v>867.78333333333319</v>
      </c>
      <c r="G502" s="38">
        <v>854.51666666666642</v>
      </c>
      <c r="H502" s="38">
        <v>900.71666666666647</v>
      </c>
      <c r="I502" s="38">
        <v>913.98333333333335</v>
      </c>
      <c r="J502" s="38">
        <v>923.81666666666649</v>
      </c>
      <c r="K502" s="31">
        <v>904.15</v>
      </c>
      <c r="L502" s="31">
        <v>881.05</v>
      </c>
      <c r="M502" s="31">
        <v>1.0871599999999999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1450.3</v>
      </c>
      <c r="D503" s="38">
        <v>1446.8</v>
      </c>
      <c r="E503" s="38">
        <v>1438.6</v>
      </c>
      <c r="F503" s="38">
        <v>1426.8999999999999</v>
      </c>
      <c r="G503" s="38">
        <v>1418.6999999999998</v>
      </c>
      <c r="H503" s="38">
        <v>1458.5</v>
      </c>
      <c r="I503" s="38">
        <v>1466.7000000000003</v>
      </c>
      <c r="J503" s="38">
        <v>1478.4</v>
      </c>
      <c r="K503" s="31">
        <v>1455</v>
      </c>
      <c r="L503" s="31">
        <v>1435.1</v>
      </c>
      <c r="M503" s="31">
        <v>0.39246999999999999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417.65</v>
      </c>
      <c r="D504" s="38">
        <v>417.43333333333334</v>
      </c>
      <c r="E504" s="38">
        <v>414.86666666666667</v>
      </c>
      <c r="F504" s="38">
        <v>412.08333333333331</v>
      </c>
      <c r="G504" s="38">
        <v>409.51666666666665</v>
      </c>
      <c r="H504" s="38">
        <v>420.2166666666667</v>
      </c>
      <c r="I504" s="38">
        <v>422.78333333333342</v>
      </c>
      <c r="J504" s="38">
        <v>425.56666666666672</v>
      </c>
      <c r="K504" s="31">
        <v>420</v>
      </c>
      <c r="L504" s="31">
        <v>414.65</v>
      </c>
      <c r="M504" s="31">
        <v>41.278550000000003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17.7</v>
      </c>
      <c r="D505" s="38">
        <v>17.716666666666665</v>
      </c>
      <c r="E505" s="38">
        <v>17.333333333333329</v>
      </c>
      <c r="F505" s="38">
        <v>16.966666666666665</v>
      </c>
      <c r="G505" s="38">
        <v>16.583333333333329</v>
      </c>
      <c r="H505" s="38">
        <v>18.083333333333329</v>
      </c>
      <c r="I505" s="38">
        <v>18.466666666666661</v>
      </c>
      <c r="J505" s="31">
        <v>18.833333333333329</v>
      </c>
      <c r="K505" s="31">
        <v>18.100000000000001</v>
      </c>
      <c r="L505" s="31">
        <v>17.350000000000001</v>
      </c>
      <c r="M505" s="58">
        <v>2143.5330300000001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223.5</v>
      </c>
      <c r="D506" s="38">
        <v>223.56666666666669</v>
      </c>
      <c r="E506" s="38">
        <v>221.23333333333338</v>
      </c>
      <c r="F506" s="38">
        <v>218.9666666666667</v>
      </c>
      <c r="G506" s="38">
        <v>216.63333333333338</v>
      </c>
      <c r="H506" s="38">
        <v>225.83333333333337</v>
      </c>
      <c r="I506" s="38">
        <v>228.16666666666669</v>
      </c>
      <c r="J506" s="31">
        <v>230.43333333333337</v>
      </c>
      <c r="K506" s="31">
        <v>225.9</v>
      </c>
      <c r="L506" s="31">
        <v>221.3</v>
      </c>
      <c r="M506" s="58">
        <v>85.225830000000002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461.85</v>
      </c>
      <c r="D507" s="38">
        <v>457.31666666666666</v>
      </c>
      <c r="E507" s="38">
        <v>439.63333333333333</v>
      </c>
      <c r="F507" s="38">
        <v>417.41666666666669</v>
      </c>
      <c r="G507" s="38">
        <v>399.73333333333335</v>
      </c>
      <c r="H507" s="38">
        <v>479.5333333333333</v>
      </c>
      <c r="I507" s="38">
        <v>497.21666666666658</v>
      </c>
      <c r="J507" s="38">
        <v>519.43333333333328</v>
      </c>
      <c r="K507" s="31">
        <v>475</v>
      </c>
      <c r="L507" s="31">
        <v>435.1</v>
      </c>
      <c r="M507" s="31">
        <v>103.02439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12273.55</v>
      </c>
      <c r="D508" s="38">
        <v>12379.933333333334</v>
      </c>
      <c r="E508" s="38">
        <v>12096.266666666668</v>
      </c>
      <c r="F508" s="38">
        <v>11918.983333333334</v>
      </c>
      <c r="G508" s="38">
        <v>11635.316666666668</v>
      </c>
      <c r="H508" s="38">
        <v>12557.216666666669</v>
      </c>
      <c r="I508" s="38">
        <v>12840.883333333333</v>
      </c>
      <c r="J508" s="38">
        <v>13018.16666666667</v>
      </c>
      <c r="K508" s="31">
        <v>12663.6</v>
      </c>
      <c r="L508" s="31">
        <v>12202.65</v>
      </c>
      <c r="M508" s="31">
        <v>2.6720000000000001E-2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77.599999999999994</v>
      </c>
      <c r="D509" s="38">
        <v>78</v>
      </c>
      <c r="E509" s="38">
        <v>76.900000000000006</v>
      </c>
      <c r="F509" s="38">
        <v>76.2</v>
      </c>
      <c r="G509" s="38">
        <v>75.100000000000009</v>
      </c>
      <c r="H509" s="38">
        <v>78.7</v>
      </c>
      <c r="I509" s="38">
        <v>79.8</v>
      </c>
      <c r="J509" s="31">
        <v>80.5</v>
      </c>
      <c r="K509" s="31">
        <v>79.099999999999994</v>
      </c>
      <c r="L509" s="31">
        <v>77.3</v>
      </c>
      <c r="M509" s="58">
        <v>404.95235000000002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617.54999999999995</v>
      </c>
      <c r="D510" s="38">
        <v>614.01666666666654</v>
      </c>
      <c r="E510" s="38">
        <v>609.1333333333331</v>
      </c>
      <c r="F510" s="38">
        <v>600.71666666666658</v>
      </c>
      <c r="G510" s="38">
        <v>595.83333333333314</v>
      </c>
      <c r="H510" s="38">
        <v>622.43333333333305</v>
      </c>
      <c r="I510" s="38">
        <v>627.31666666666649</v>
      </c>
      <c r="J510" s="38">
        <v>635.73333333333301</v>
      </c>
      <c r="K510" s="31">
        <v>618.9</v>
      </c>
      <c r="L510" s="31">
        <v>605.6</v>
      </c>
      <c r="M510" s="31">
        <v>12.604799999999999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1498.25</v>
      </c>
      <c r="D511" s="38">
        <v>1498</v>
      </c>
      <c r="E511" s="38">
        <v>1474</v>
      </c>
      <c r="F511" s="38">
        <v>1449.75</v>
      </c>
      <c r="G511" s="38">
        <v>1425.75</v>
      </c>
      <c r="H511" s="38">
        <v>1522.25</v>
      </c>
      <c r="I511" s="38">
        <v>1546.25</v>
      </c>
      <c r="J511" s="38">
        <v>1570.5</v>
      </c>
      <c r="K511" s="31">
        <v>1522</v>
      </c>
      <c r="L511" s="31">
        <v>1473.75</v>
      </c>
      <c r="M511" s="31">
        <v>0.65376000000000001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2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98"/>
      <c r="B5" s="399"/>
      <c r="C5" s="398"/>
      <c r="D5" s="399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400" t="s">
        <v>567</v>
      </c>
      <c r="C7" s="399"/>
      <c r="D7" s="7">
        <f>Main!B10</f>
        <v>45128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45127</v>
      </c>
      <c r="B10" s="32">
        <v>543377</v>
      </c>
      <c r="C10" s="31" t="s">
        <v>1203</v>
      </c>
      <c r="D10" s="31" t="s">
        <v>1204</v>
      </c>
      <c r="E10" s="31" t="s">
        <v>576</v>
      </c>
      <c r="F10" s="93">
        <v>30000</v>
      </c>
      <c r="G10" s="32">
        <v>7.85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45127</v>
      </c>
      <c r="B11" s="32">
        <v>526397</v>
      </c>
      <c r="C11" s="31" t="s">
        <v>1205</v>
      </c>
      <c r="D11" s="31" t="s">
        <v>1139</v>
      </c>
      <c r="E11" s="31" t="s">
        <v>577</v>
      </c>
      <c r="F11" s="93">
        <v>39536</v>
      </c>
      <c r="G11" s="32">
        <v>283.31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45127</v>
      </c>
      <c r="B12" s="32">
        <v>526397</v>
      </c>
      <c r="C12" s="31" t="s">
        <v>1205</v>
      </c>
      <c r="D12" s="31" t="s">
        <v>1139</v>
      </c>
      <c r="E12" s="31" t="s">
        <v>576</v>
      </c>
      <c r="F12" s="93">
        <v>37986</v>
      </c>
      <c r="G12" s="32">
        <v>281.41000000000003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45127</v>
      </c>
      <c r="B13" s="32">
        <v>526397</v>
      </c>
      <c r="C13" s="31" t="s">
        <v>1205</v>
      </c>
      <c r="D13" s="31" t="s">
        <v>1206</v>
      </c>
      <c r="E13" s="31" t="s">
        <v>576</v>
      </c>
      <c r="F13" s="93">
        <v>32696</v>
      </c>
      <c r="G13" s="32">
        <v>283.45999999999998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45127</v>
      </c>
      <c r="B14" s="32">
        <v>526397</v>
      </c>
      <c r="C14" s="31" t="s">
        <v>1205</v>
      </c>
      <c r="D14" s="31" t="s">
        <v>1206</v>
      </c>
      <c r="E14" s="31" t="s">
        <v>577</v>
      </c>
      <c r="F14" s="93">
        <v>32954</v>
      </c>
      <c r="G14" s="32">
        <v>281.39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45127</v>
      </c>
      <c r="B15" s="32">
        <v>513642</v>
      </c>
      <c r="C15" s="31" t="s">
        <v>1207</v>
      </c>
      <c r="D15" s="31" t="s">
        <v>1208</v>
      </c>
      <c r="E15" s="31" t="s">
        <v>577</v>
      </c>
      <c r="F15" s="93">
        <v>49000</v>
      </c>
      <c r="G15" s="32">
        <v>41.99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45127</v>
      </c>
      <c r="B16" s="32">
        <v>543926</v>
      </c>
      <c r="C16" s="31" t="s">
        <v>1140</v>
      </c>
      <c r="D16" s="31" t="s">
        <v>1141</v>
      </c>
      <c r="E16" s="31" t="s">
        <v>577</v>
      </c>
      <c r="F16" s="93">
        <v>88000</v>
      </c>
      <c r="G16" s="32">
        <v>58.97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45127</v>
      </c>
      <c r="B17" s="32">
        <v>543926</v>
      </c>
      <c r="C17" s="31" t="s">
        <v>1140</v>
      </c>
      <c r="D17" s="31" t="s">
        <v>1141</v>
      </c>
      <c r="E17" s="31" t="s">
        <v>576</v>
      </c>
      <c r="F17" s="93">
        <v>70400</v>
      </c>
      <c r="G17" s="32">
        <v>59.33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45127</v>
      </c>
      <c r="B18" s="32">
        <v>543926</v>
      </c>
      <c r="C18" s="31" t="s">
        <v>1140</v>
      </c>
      <c r="D18" s="31" t="s">
        <v>1119</v>
      </c>
      <c r="E18" s="31" t="s">
        <v>577</v>
      </c>
      <c r="F18" s="93">
        <v>56000</v>
      </c>
      <c r="G18" s="32">
        <v>58.22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45127</v>
      </c>
      <c r="B19" s="32">
        <v>543926</v>
      </c>
      <c r="C19" s="31" t="s">
        <v>1140</v>
      </c>
      <c r="D19" s="31" t="s">
        <v>1119</v>
      </c>
      <c r="E19" s="31" t="s">
        <v>576</v>
      </c>
      <c r="F19" s="93">
        <v>56000</v>
      </c>
      <c r="G19" s="32">
        <v>58.2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45127</v>
      </c>
      <c r="B20" s="32">
        <v>543926</v>
      </c>
      <c r="C20" s="31" t="s">
        <v>1140</v>
      </c>
      <c r="D20" s="31" t="s">
        <v>1209</v>
      </c>
      <c r="E20" s="31" t="s">
        <v>576</v>
      </c>
      <c r="F20" s="93">
        <v>59200</v>
      </c>
      <c r="G20" s="32">
        <v>58.2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45127</v>
      </c>
      <c r="B21" s="32">
        <v>543926</v>
      </c>
      <c r="C21" s="31" t="s">
        <v>1140</v>
      </c>
      <c r="D21" s="31" t="s">
        <v>1209</v>
      </c>
      <c r="E21" s="31" t="s">
        <v>577</v>
      </c>
      <c r="F21" s="93">
        <v>4000</v>
      </c>
      <c r="G21" s="32">
        <v>62.79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45127</v>
      </c>
      <c r="B22" s="32">
        <v>543926</v>
      </c>
      <c r="C22" s="31" t="s">
        <v>1140</v>
      </c>
      <c r="D22" s="31" t="s">
        <v>1114</v>
      </c>
      <c r="E22" s="31" t="s">
        <v>576</v>
      </c>
      <c r="F22" s="93">
        <v>68000</v>
      </c>
      <c r="G22" s="32">
        <v>58.21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45127</v>
      </c>
      <c r="B23" s="32">
        <v>543926</v>
      </c>
      <c r="C23" s="31" t="s">
        <v>1140</v>
      </c>
      <c r="D23" s="31" t="s">
        <v>1114</v>
      </c>
      <c r="E23" s="31" t="s">
        <v>577</v>
      </c>
      <c r="F23" s="93">
        <v>35200</v>
      </c>
      <c r="G23" s="32">
        <v>62.11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45127</v>
      </c>
      <c r="B24" s="32">
        <v>543928</v>
      </c>
      <c r="C24" s="31" t="s">
        <v>1143</v>
      </c>
      <c r="D24" s="31" t="s">
        <v>1144</v>
      </c>
      <c r="E24" s="31" t="s">
        <v>577</v>
      </c>
      <c r="F24" s="93">
        <v>57600</v>
      </c>
      <c r="G24" s="32">
        <v>193.39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45127</v>
      </c>
      <c r="B25" s="32">
        <v>543928</v>
      </c>
      <c r="C25" s="31" t="s">
        <v>1143</v>
      </c>
      <c r="D25" s="31" t="s">
        <v>1144</v>
      </c>
      <c r="E25" s="31" t="s">
        <v>576</v>
      </c>
      <c r="F25" s="93">
        <v>57600</v>
      </c>
      <c r="G25" s="32">
        <v>199.1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45127</v>
      </c>
      <c r="B26" s="32">
        <v>542724</v>
      </c>
      <c r="C26" s="31" t="s">
        <v>1210</v>
      </c>
      <c r="D26" s="31" t="s">
        <v>1211</v>
      </c>
      <c r="E26" s="31" t="s">
        <v>577</v>
      </c>
      <c r="F26" s="93">
        <v>3000000</v>
      </c>
      <c r="G26" s="32">
        <v>1.5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45127</v>
      </c>
      <c r="B27" s="32">
        <v>542724</v>
      </c>
      <c r="C27" s="31" t="s">
        <v>1210</v>
      </c>
      <c r="D27" s="31" t="s">
        <v>1212</v>
      </c>
      <c r="E27" s="31" t="s">
        <v>577</v>
      </c>
      <c r="F27" s="93">
        <v>5298230</v>
      </c>
      <c r="G27" s="32">
        <v>1.51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45127</v>
      </c>
      <c r="B28" s="32">
        <v>517477</v>
      </c>
      <c r="C28" s="31" t="s">
        <v>1165</v>
      </c>
      <c r="D28" s="31" t="s">
        <v>1213</v>
      </c>
      <c r="E28" s="31" t="s">
        <v>577</v>
      </c>
      <c r="F28" s="93">
        <v>2606</v>
      </c>
      <c r="G28" s="32">
        <v>303.14999999999998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45127</v>
      </c>
      <c r="B29" s="32">
        <v>517477</v>
      </c>
      <c r="C29" s="31" t="s">
        <v>1165</v>
      </c>
      <c r="D29" s="31" t="s">
        <v>1166</v>
      </c>
      <c r="E29" s="31" t="s">
        <v>577</v>
      </c>
      <c r="F29" s="93">
        <v>15812</v>
      </c>
      <c r="G29" s="32">
        <v>303.10000000000002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45127</v>
      </c>
      <c r="B30" s="32">
        <v>517477</v>
      </c>
      <c r="C30" s="31" t="s">
        <v>1165</v>
      </c>
      <c r="D30" s="31" t="s">
        <v>1213</v>
      </c>
      <c r="E30" s="31" t="s">
        <v>576</v>
      </c>
      <c r="F30" s="93">
        <v>36760</v>
      </c>
      <c r="G30" s="32">
        <v>267.26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45127</v>
      </c>
      <c r="B31" s="32">
        <v>517477</v>
      </c>
      <c r="C31" s="31" t="s">
        <v>1165</v>
      </c>
      <c r="D31" s="31" t="s">
        <v>1166</v>
      </c>
      <c r="E31" s="31" t="s">
        <v>576</v>
      </c>
      <c r="F31" s="93">
        <v>64586</v>
      </c>
      <c r="G31" s="32">
        <v>290.68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45127</v>
      </c>
      <c r="B32" s="32">
        <v>540190</v>
      </c>
      <c r="C32" s="31" t="s">
        <v>1214</v>
      </c>
      <c r="D32" s="31" t="s">
        <v>1215</v>
      </c>
      <c r="E32" s="31" t="s">
        <v>577</v>
      </c>
      <c r="F32" s="93">
        <v>60000</v>
      </c>
      <c r="G32" s="32">
        <v>13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45127</v>
      </c>
      <c r="B33" s="32">
        <v>540190</v>
      </c>
      <c r="C33" s="31" t="s">
        <v>1214</v>
      </c>
      <c r="D33" s="31" t="s">
        <v>1216</v>
      </c>
      <c r="E33" s="31" t="s">
        <v>576</v>
      </c>
      <c r="F33" s="93">
        <v>71800</v>
      </c>
      <c r="G33" s="32">
        <v>13.02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45127</v>
      </c>
      <c r="B34" s="32">
        <v>531913</v>
      </c>
      <c r="C34" s="31" t="s">
        <v>1217</v>
      </c>
      <c r="D34" s="31" t="s">
        <v>1218</v>
      </c>
      <c r="E34" s="31" t="s">
        <v>577</v>
      </c>
      <c r="F34" s="93">
        <v>25000</v>
      </c>
      <c r="G34" s="32">
        <v>7.28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45127</v>
      </c>
      <c r="B35" s="32">
        <v>531913</v>
      </c>
      <c r="C35" s="31" t="s">
        <v>1217</v>
      </c>
      <c r="D35" s="31" t="s">
        <v>1084</v>
      </c>
      <c r="E35" s="31" t="s">
        <v>576</v>
      </c>
      <c r="F35" s="93">
        <v>64280</v>
      </c>
      <c r="G35" s="32">
        <v>7.28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45127</v>
      </c>
      <c r="B36" s="32">
        <v>531913</v>
      </c>
      <c r="C36" s="31" t="s">
        <v>1217</v>
      </c>
      <c r="D36" s="31" t="s">
        <v>1219</v>
      </c>
      <c r="E36" s="31" t="s">
        <v>577</v>
      </c>
      <c r="F36" s="93">
        <v>2</v>
      </c>
      <c r="G36" s="32">
        <v>7.24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45127</v>
      </c>
      <c r="B37" s="32">
        <v>531913</v>
      </c>
      <c r="C37" s="31" t="s">
        <v>1217</v>
      </c>
      <c r="D37" s="31" t="s">
        <v>1219</v>
      </c>
      <c r="E37" s="31" t="s">
        <v>576</v>
      </c>
      <c r="F37" s="93">
        <v>27371</v>
      </c>
      <c r="G37" s="32">
        <v>7.28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45127</v>
      </c>
      <c r="B38" s="32">
        <v>539697</v>
      </c>
      <c r="C38" s="31" t="s">
        <v>1220</v>
      </c>
      <c r="D38" s="31" t="s">
        <v>1221</v>
      </c>
      <c r="E38" s="31" t="s">
        <v>576</v>
      </c>
      <c r="F38" s="93">
        <v>58225</v>
      </c>
      <c r="G38" s="32">
        <v>9.9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45127</v>
      </c>
      <c r="B39" s="32">
        <v>539697</v>
      </c>
      <c r="C39" s="31" t="s">
        <v>1220</v>
      </c>
      <c r="D39" s="31" t="s">
        <v>1222</v>
      </c>
      <c r="E39" s="31" t="s">
        <v>577</v>
      </c>
      <c r="F39" s="93">
        <v>50000</v>
      </c>
      <c r="G39" s="32">
        <v>9.9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45127</v>
      </c>
      <c r="B40" s="32">
        <v>505737</v>
      </c>
      <c r="C40" s="31" t="s">
        <v>1223</v>
      </c>
      <c r="D40" s="31" t="s">
        <v>1224</v>
      </c>
      <c r="E40" s="31" t="s">
        <v>577</v>
      </c>
      <c r="F40" s="93">
        <v>12000</v>
      </c>
      <c r="G40" s="32">
        <v>727.3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45127</v>
      </c>
      <c r="B41" s="32">
        <v>532976</v>
      </c>
      <c r="C41" s="31" t="s">
        <v>1225</v>
      </c>
      <c r="D41" s="31" t="s">
        <v>1226</v>
      </c>
      <c r="E41" s="31" t="s">
        <v>576</v>
      </c>
      <c r="F41" s="93">
        <v>1150000</v>
      </c>
      <c r="G41" s="32">
        <v>112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45127</v>
      </c>
      <c r="B42" s="32">
        <v>532976</v>
      </c>
      <c r="C42" s="31" t="s">
        <v>1225</v>
      </c>
      <c r="D42" s="31" t="s">
        <v>1227</v>
      </c>
      <c r="E42" s="31" t="s">
        <v>577</v>
      </c>
      <c r="F42" s="93">
        <v>1150000</v>
      </c>
      <c r="G42" s="32">
        <v>112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45127</v>
      </c>
      <c r="B43" s="32">
        <v>542924</v>
      </c>
      <c r="C43" s="31" t="s">
        <v>1085</v>
      </c>
      <c r="D43" s="31" t="s">
        <v>1219</v>
      </c>
      <c r="E43" s="31" t="s">
        <v>577</v>
      </c>
      <c r="F43" s="93">
        <v>77000</v>
      </c>
      <c r="G43" s="32">
        <v>4.66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45127</v>
      </c>
      <c r="B44" s="32">
        <v>542924</v>
      </c>
      <c r="C44" s="31" t="s">
        <v>1085</v>
      </c>
      <c r="D44" s="31" t="s">
        <v>1084</v>
      </c>
      <c r="E44" s="31" t="s">
        <v>577</v>
      </c>
      <c r="F44" s="93">
        <v>301000</v>
      </c>
      <c r="G44" s="32">
        <v>4.58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45127</v>
      </c>
      <c r="B45" s="32">
        <v>542924</v>
      </c>
      <c r="C45" s="31" t="s">
        <v>1085</v>
      </c>
      <c r="D45" s="31" t="s">
        <v>1228</v>
      </c>
      <c r="E45" s="31" t="s">
        <v>576</v>
      </c>
      <c r="F45" s="93">
        <v>101500</v>
      </c>
      <c r="G45" s="32">
        <v>4.58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45127</v>
      </c>
      <c r="B46" s="32">
        <v>542924</v>
      </c>
      <c r="C46" s="31" t="s">
        <v>1085</v>
      </c>
      <c r="D46" s="31" t="s">
        <v>1084</v>
      </c>
      <c r="E46" s="31" t="s">
        <v>576</v>
      </c>
      <c r="F46" s="93">
        <v>42000</v>
      </c>
      <c r="G46" s="32">
        <v>4.74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45127</v>
      </c>
      <c r="B47" s="32">
        <v>542924</v>
      </c>
      <c r="C47" s="31" t="s">
        <v>1085</v>
      </c>
      <c r="D47" s="31" t="s">
        <v>1229</v>
      </c>
      <c r="E47" s="31" t="s">
        <v>576</v>
      </c>
      <c r="F47" s="93">
        <v>84000</v>
      </c>
      <c r="G47" s="32">
        <v>4.58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45127</v>
      </c>
      <c r="B48" s="32">
        <v>543939</v>
      </c>
      <c r="C48" s="31" t="s">
        <v>1167</v>
      </c>
      <c r="D48" s="31" t="s">
        <v>1142</v>
      </c>
      <c r="E48" s="31" t="s">
        <v>576</v>
      </c>
      <c r="F48" s="93">
        <v>80000</v>
      </c>
      <c r="G48" s="32">
        <v>121.49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45127</v>
      </c>
      <c r="B49" s="32">
        <v>543939</v>
      </c>
      <c r="C49" s="31" t="s">
        <v>1167</v>
      </c>
      <c r="D49" s="31" t="s">
        <v>1230</v>
      </c>
      <c r="E49" s="31" t="s">
        <v>576</v>
      </c>
      <c r="F49" s="93">
        <v>100000</v>
      </c>
      <c r="G49" s="32">
        <v>121.49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45127</v>
      </c>
      <c r="B50" s="32">
        <v>538895</v>
      </c>
      <c r="C50" s="31" t="s">
        <v>1168</v>
      </c>
      <c r="D50" s="31" t="s">
        <v>1231</v>
      </c>
      <c r="E50" s="31" t="s">
        <v>576</v>
      </c>
      <c r="F50" s="93">
        <v>50250</v>
      </c>
      <c r="G50" s="32">
        <v>25.9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45127</v>
      </c>
      <c r="B51" s="32">
        <v>543207</v>
      </c>
      <c r="C51" s="31" t="s">
        <v>1169</v>
      </c>
      <c r="D51" s="31" t="s">
        <v>1232</v>
      </c>
      <c r="E51" s="31" t="s">
        <v>577</v>
      </c>
      <c r="F51" s="93">
        <v>98100</v>
      </c>
      <c r="G51" s="32">
        <v>8.57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45127</v>
      </c>
      <c r="B52" s="32">
        <v>543207</v>
      </c>
      <c r="C52" s="31" t="s">
        <v>1169</v>
      </c>
      <c r="D52" s="31" t="s">
        <v>1233</v>
      </c>
      <c r="E52" s="31" t="s">
        <v>577</v>
      </c>
      <c r="F52" s="93">
        <v>200</v>
      </c>
      <c r="G52" s="32">
        <v>8.65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45127</v>
      </c>
      <c r="B53" s="32">
        <v>543207</v>
      </c>
      <c r="C53" s="31" t="s">
        <v>1169</v>
      </c>
      <c r="D53" s="31" t="s">
        <v>1233</v>
      </c>
      <c r="E53" s="31" t="s">
        <v>576</v>
      </c>
      <c r="F53" s="93">
        <v>97372</v>
      </c>
      <c r="G53" s="32">
        <v>8.61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45127</v>
      </c>
      <c r="B54" s="32">
        <v>531802</v>
      </c>
      <c r="C54" s="31" t="s">
        <v>1170</v>
      </c>
      <c r="D54" s="31" t="s">
        <v>1147</v>
      </c>
      <c r="E54" s="31" t="s">
        <v>576</v>
      </c>
      <c r="F54" s="93">
        <v>31134</v>
      </c>
      <c r="G54" s="32">
        <v>29.13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45127</v>
      </c>
      <c r="B55" s="32">
        <v>531802</v>
      </c>
      <c r="C55" s="31" t="s">
        <v>1170</v>
      </c>
      <c r="D55" s="31" t="s">
        <v>1147</v>
      </c>
      <c r="E55" s="31" t="s">
        <v>577</v>
      </c>
      <c r="F55" s="93">
        <v>191672</v>
      </c>
      <c r="G55" s="32">
        <v>29.07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45127</v>
      </c>
      <c r="B56" s="32">
        <v>531802</v>
      </c>
      <c r="C56" s="31" t="s">
        <v>1170</v>
      </c>
      <c r="D56" s="31" t="s">
        <v>1234</v>
      </c>
      <c r="E56" s="31" t="s">
        <v>576</v>
      </c>
      <c r="F56" s="93">
        <v>181217</v>
      </c>
      <c r="G56" s="32">
        <v>28.85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45127</v>
      </c>
      <c r="B57" s="32">
        <v>509020</v>
      </c>
      <c r="C57" s="31" t="s">
        <v>1235</v>
      </c>
      <c r="D57" s="31" t="s">
        <v>1236</v>
      </c>
      <c r="E57" s="31" t="s">
        <v>576</v>
      </c>
      <c r="F57" s="93">
        <v>3000000</v>
      </c>
      <c r="G57" s="32">
        <v>8.25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45127</v>
      </c>
      <c r="B58" s="32">
        <v>509020</v>
      </c>
      <c r="C58" s="31" t="s">
        <v>1235</v>
      </c>
      <c r="D58" s="31" t="s">
        <v>1237</v>
      </c>
      <c r="E58" s="31" t="s">
        <v>577</v>
      </c>
      <c r="F58" s="93">
        <v>3000000</v>
      </c>
      <c r="G58" s="32">
        <v>8.25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45127</v>
      </c>
      <c r="B59" s="32">
        <v>543366</v>
      </c>
      <c r="C59" s="31" t="s">
        <v>1238</v>
      </c>
      <c r="D59" s="31" t="s">
        <v>1239</v>
      </c>
      <c r="E59" s="31" t="s">
        <v>576</v>
      </c>
      <c r="F59" s="93">
        <v>9600</v>
      </c>
      <c r="G59" s="32">
        <v>66.56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45127</v>
      </c>
      <c r="B60" s="32">
        <v>543366</v>
      </c>
      <c r="C60" s="31" t="s">
        <v>1238</v>
      </c>
      <c r="D60" s="31" t="s">
        <v>1240</v>
      </c>
      <c r="E60" s="31" t="s">
        <v>577</v>
      </c>
      <c r="F60" s="93">
        <v>12000</v>
      </c>
      <c r="G60" s="32">
        <v>66.83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45127</v>
      </c>
      <c r="B61" s="32">
        <v>538875</v>
      </c>
      <c r="C61" s="31" t="s">
        <v>1241</v>
      </c>
      <c r="D61" s="31" t="s">
        <v>1242</v>
      </c>
      <c r="E61" s="31" t="s">
        <v>576</v>
      </c>
      <c r="F61" s="93">
        <v>42029</v>
      </c>
      <c r="G61" s="32">
        <v>10.199999999999999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45127</v>
      </c>
      <c r="B62" s="32">
        <v>540914</v>
      </c>
      <c r="C62" s="31" t="s">
        <v>1243</v>
      </c>
      <c r="D62" s="31" t="s">
        <v>1244</v>
      </c>
      <c r="E62" s="31" t="s">
        <v>577</v>
      </c>
      <c r="F62" s="93">
        <v>150000</v>
      </c>
      <c r="G62" s="32">
        <v>20.399999999999999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45127</v>
      </c>
      <c r="B63" s="32">
        <v>540914</v>
      </c>
      <c r="C63" s="31" t="s">
        <v>1243</v>
      </c>
      <c r="D63" s="31" t="s">
        <v>1245</v>
      </c>
      <c r="E63" s="31" t="s">
        <v>576</v>
      </c>
      <c r="F63" s="93">
        <v>220040</v>
      </c>
      <c r="G63" s="32">
        <v>20.39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45127</v>
      </c>
      <c r="B64" s="32">
        <v>542803</v>
      </c>
      <c r="C64" s="31" t="s">
        <v>1099</v>
      </c>
      <c r="D64" s="31" t="s">
        <v>1246</v>
      </c>
      <c r="E64" s="31" t="s">
        <v>577</v>
      </c>
      <c r="F64" s="93">
        <v>46000</v>
      </c>
      <c r="G64" s="32">
        <v>18.8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45127</v>
      </c>
      <c r="B65" s="32">
        <v>542803</v>
      </c>
      <c r="C65" s="31" t="s">
        <v>1099</v>
      </c>
      <c r="D65" s="31" t="s">
        <v>1247</v>
      </c>
      <c r="E65" s="31" t="s">
        <v>576</v>
      </c>
      <c r="F65" s="93">
        <v>49899</v>
      </c>
      <c r="G65" s="32">
        <v>18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45127</v>
      </c>
      <c r="B66" s="32">
        <v>542803</v>
      </c>
      <c r="C66" s="31" t="s">
        <v>1099</v>
      </c>
      <c r="D66" s="31" t="s">
        <v>1248</v>
      </c>
      <c r="E66" s="31" t="s">
        <v>576</v>
      </c>
      <c r="F66" s="93">
        <v>50000</v>
      </c>
      <c r="G66" s="32">
        <v>18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45127</v>
      </c>
      <c r="B67" s="32">
        <v>542803</v>
      </c>
      <c r="C67" s="31" t="s">
        <v>1099</v>
      </c>
      <c r="D67" s="31" t="s">
        <v>1246</v>
      </c>
      <c r="E67" s="31" t="s">
        <v>576</v>
      </c>
      <c r="F67" s="93">
        <v>50000</v>
      </c>
      <c r="G67" s="32">
        <v>18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45127</v>
      </c>
      <c r="B68" s="32">
        <v>542803</v>
      </c>
      <c r="C68" s="31" t="s">
        <v>1099</v>
      </c>
      <c r="D68" s="31" t="s">
        <v>1248</v>
      </c>
      <c r="E68" s="31" t="s">
        <v>577</v>
      </c>
      <c r="F68" s="93">
        <v>40000</v>
      </c>
      <c r="G68" s="32">
        <v>18.8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45127</v>
      </c>
      <c r="B69" s="32">
        <v>542803</v>
      </c>
      <c r="C69" s="31" t="s">
        <v>1099</v>
      </c>
      <c r="D69" s="31" t="s">
        <v>1247</v>
      </c>
      <c r="E69" s="31" t="s">
        <v>577</v>
      </c>
      <c r="F69" s="93">
        <v>49899</v>
      </c>
      <c r="G69" s="32">
        <v>18.64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45127</v>
      </c>
      <c r="B70" s="32">
        <v>542803</v>
      </c>
      <c r="C70" s="31" t="s">
        <v>1099</v>
      </c>
      <c r="D70" s="31" t="s">
        <v>1100</v>
      </c>
      <c r="E70" s="31" t="s">
        <v>576</v>
      </c>
      <c r="F70" s="93">
        <v>135774</v>
      </c>
      <c r="G70" s="32">
        <v>18.739999999999998</v>
      </c>
      <c r="H70" s="32" t="s">
        <v>335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45127</v>
      </c>
      <c r="B71" s="32">
        <v>542803</v>
      </c>
      <c r="C71" s="31" t="s">
        <v>1099</v>
      </c>
      <c r="D71" s="31" t="s">
        <v>1100</v>
      </c>
      <c r="E71" s="31" t="s">
        <v>577</v>
      </c>
      <c r="F71" s="93">
        <v>135774</v>
      </c>
      <c r="G71" s="32">
        <v>18.350000000000001</v>
      </c>
      <c r="H71" s="32" t="s">
        <v>335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45127</v>
      </c>
      <c r="B72" s="32">
        <v>542803</v>
      </c>
      <c r="C72" s="31" t="s">
        <v>1099</v>
      </c>
      <c r="D72" s="31" t="s">
        <v>1249</v>
      </c>
      <c r="E72" s="31" t="s">
        <v>576</v>
      </c>
      <c r="F72" s="93">
        <v>30000</v>
      </c>
      <c r="G72" s="32">
        <v>18.649999999999999</v>
      </c>
      <c r="H72" s="32" t="s">
        <v>335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45127</v>
      </c>
      <c r="B73" s="32">
        <v>542803</v>
      </c>
      <c r="C73" s="31" t="s">
        <v>1099</v>
      </c>
      <c r="D73" s="31" t="s">
        <v>1249</v>
      </c>
      <c r="E73" s="31" t="s">
        <v>577</v>
      </c>
      <c r="F73" s="93">
        <v>70311</v>
      </c>
      <c r="G73" s="32">
        <v>17.38</v>
      </c>
      <c r="H73" s="32" t="s">
        <v>335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45127</v>
      </c>
      <c r="B74" s="32">
        <v>542803</v>
      </c>
      <c r="C74" s="31" t="s">
        <v>1099</v>
      </c>
      <c r="D74" s="31" t="s">
        <v>1250</v>
      </c>
      <c r="E74" s="31" t="s">
        <v>577</v>
      </c>
      <c r="F74" s="93">
        <v>46000</v>
      </c>
      <c r="G74" s="32">
        <v>18</v>
      </c>
      <c r="H74" s="32" t="s">
        <v>335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45127</v>
      </c>
      <c r="B75" s="32">
        <v>542803</v>
      </c>
      <c r="C75" s="31" t="s">
        <v>1099</v>
      </c>
      <c r="D75" s="31" t="s">
        <v>1251</v>
      </c>
      <c r="E75" s="31" t="s">
        <v>576</v>
      </c>
      <c r="F75" s="93">
        <v>75000</v>
      </c>
      <c r="G75" s="32">
        <v>18.37</v>
      </c>
      <c r="H75" s="32" t="s">
        <v>335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45127</v>
      </c>
      <c r="B76" s="32">
        <v>542803</v>
      </c>
      <c r="C76" s="31" t="s">
        <v>1099</v>
      </c>
      <c r="D76" s="31" t="s">
        <v>1252</v>
      </c>
      <c r="E76" s="31" t="s">
        <v>577</v>
      </c>
      <c r="F76" s="93">
        <v>44000</v>
      </c>
      <c r="G76" s="32">
        <v>18</v>
      </c>
      <c r="H76" s="32" t="s">
        <v>335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45127</v>
      </c>
      <c r="B77" s="32" t="s">
        <v>1253</v>
      </c>
      <c r="C77" s="31" t="s">
        <v>1254</v>
      </c>
      <c r="D77" s="31" t="s">
        <v>1255</v>
      </c>
      <c r="E77" s="31" t="s">
        <v>576</v>
      </c>
      <c r="F77" s="93">
        <v>66254</v>
      </c>
      <c r="G77" s="32">
        <v>57.58</v>
      </c>
      <c r="H77" s="32" t="s">
        <v>578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45127</v>
      </c>
      <c r="B78" s="32" t="s">
        <v>325</v>
      </c>
      <c r="C78" s="31" t="s">
        <v>1256</v>
      </c>
      <c r="D78" s="31" t="s">
        <v>1257</v>
      </c>
      <c r="E78" s="31" t="s">
        <v>576</v>
      </c>
      <c r="F78" s="93">
        <v>137223</v>
      </c>
      <c r="G78" s="32">
        <v>619.45000000000005</v>
      </c>
      <c r="H78" s="32" t="s">
        <v>578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45127</v>
      </c>
      <c r="B79" s="32" t="s">
        <v>1145</v>
      </c>
      <c r="C79" s="31" t="s">
        <v>1146</v>
      </c>
      <c r="D79" s="31" t="s">
        <v>1116</v>
      </c>
      <c r="E79" s="31" t="s">
        <v>576</v>
      </c>
      <c r="F79" s="93">
        <v>93043</v>
      </c>
      <c r="G79" s="32">
        <v>49.57</v>
      </c>
      <c r="H79" s="32" t="s">
        <v>578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45127</v>
      </c>
      <c r="B80" s="32" t="s">
        <v>1145</v>
      </c>
      <c r="C80" s="31" t="s">
        <v>1146</v>
      </c>
      <c r="D80" s="31" t="s">
        <v>1148</v>
      </c>
      <c r="E80" s="31" t="s">
        <v>576</v>
      </c>
      <c r="F80" s="93">
        <v>442251</v>
      </c>
      <c r="G80" s="32">
        <v>49.06</v>
      </c>
      <c r="H80" s="32" t="s">
        <v>578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45127</v>
      </c>
      <c r="B81" s="32" t="s">
        <v>1145</v>
      </c>
      <c r="C81" s="31" t="s">
        <v>1146</v>
      </c>
      <c r="D81" s="31" t="s">
        <v>579</v>
      </c>
      <c r="E81" s="31" t="s">
        <v>576</v>
      </c>
      <c r="F81" s="93">
        <v>97512</v>
      </c>
      <c r="G81" s="32">
        <v>49.67</v>
      </c>
      <c r="H81" s="32" t="s">
        <v>578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45127</v>
      </c>
      <c r="B82" s="32" t="s">
        <v>1258</v>
      </c>
      <c r="C82" s="31" t="s">
        <v>1259</v>
      </c>
      <c r="D82" s="31" t="s">
        <v>1116</v>
      </c>
      <c r="E82" s="31" t="s">
        <v>576</v>
      </c>
      <c r="F82" s="93">
        <v>6420182</v>
      </c>
      <c r="G82" s="32">
        <v>18.18</v>
      </c>
      <c r="H82" s="32" t="s">
        <v>578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45127</v>
      </c>
      <c r="B83" s="32" t="s">
        <v>1258</v>
      </c>
      <c r="C83" s="31" t="s">
        <v>1259</v>
      </c>
      <c r="D83" s="31" t="s">
        <v>1260</v>
      </c>
      <c r="E83" s="31" t="s">
        <v>576</v>
      </c>
      <c r="F83" s="93">
        <v>7929000</v>
      </c>
      <c r="G83" s="32">
        <v>18.38</v>
      </c>
      <c r="H83" s="32" t="s">
        <v>578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45127</v>
      </c>
      <c r="B84" s="32" t="s">
        <v>1258</v>
      </c>
      <c r="C84" s="31" t="s">
        <v>1259</v>
      </c>
      <c r="D84" s="31" t="s">
        <v>1115</v>
      </c>
      <c r="E84" s="31" t="s">
        <v>576</v>
      </c>
      <c r="F84" s="93">
        <v>8718533</v>
      </c>
      <c r="G84" s="32">
        <v>18.18</v>
      </c>
      <c r="H84" s="32" t="s">
        <v>578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45127</v>
      </c>
      <c r="B85" s="32" t="s">
        <v>1261</v>
      </c>
      <c r="C85" s="31" t="s">
        <v>1262</v>
      </c>
      <c r="D85" s="31" t="s">
        <v>1263</v>
      </c>
      <c r="E85" s="31" t="s">
        <v>576</v>
      </c>
      <c r="F85" s="93">
        <v>697908</v>
      </c>
      <c r="G85" s="32">
        <v>15.07</v>
      </c>
      <c r="H85" s="32" t="s">
        <v>578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45127</v>
      </c>
      <c r="B86" s="32" t="s">
        <v>1264</v>
      </c>
      <c r="C86" s="31" t="s">
        <v>1265</v>
      </c>
      <c r="D86" s="31" t="s">
        <v>579</v>
      </c>
      <c r="E86" s="31" t="s">
        <v>576</v>
      </c>
      <c r="F86" s="93">
        <v>182045</v>
      </c>
      <c r="G86" s="32">
        <v>309.75</v>
      </c>
      <c r="H86" s="32" t="s">
        <v>578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45127</v>
      </c>
      <c r="B87" s="32" t="s">
        <v>1120</v>
      </c>
      <c r="C87" s="31" t="s">
        <v>1121</v>
      </c>
      <c r="D87" s="31" t="s">
        <v>1266</v>
      </c>
      <c r="E87" s="31" t="s">
        <v>576</v>
      </c>
      <c r="F87" s="93">
        <v>98952</v>
      </c>
      <c r="G87" s="32">
        <v>238.06</v>
      </c>
      <c r="H87" s="32" t="s">
        <v>578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45127</v>
      </c>
      <c r="B88" s="32" t="s">
        <v>1120</v>
      </c>
      <c r="C88" s="31" t="s">
        <v>1121</v>
      </c>
      <c r="D88" s="31" t="s">
        <v>579</v>
      </c>
      <c r="E88" s="31" t="s">
        <v>576</v>
      </c>
      <c r="F88" s="93">
        <v>121463</v>
      </c>
      <c r="G88" s="32">
        <v>240.46</v>
      </c>
      <c r="H88" s="32" t="s">
        <v>578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45127</v>
      </c>
      <c r="B89" s="32" t="s">
        <v>1171</v>
      </c>
      <c r="C89" s="31" t="s">
        <v>1172</v>
      </c>
      <c r="D89" s="31" t="s">
        <v>1173</v>
      </c>
      <c r="E89" s="31" t="s">
        <v>576</v>
      </c>
      <c r="F89" s="93">
        <v>250000</v>
      </c>
      <c r="G89" s="32">
        <v>1.05</v>
      </c>
      <c r="H89" s="32" t="s">
        <v>578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45127</v>
      </c>
      <c r="B90" s="32" t="s">
        <v>792</v>
      </c>
      <c r="C90" s="31" t="s">
        <v>1267</v>
      </c>
      <c r="D90" s="31" t="s">
        <v>579</v>
      </c>
      <c r="E90" s="31" t="s">
        <v>576</v>
      </c>
      <c r="F90" s="93">
        <v>256470</v>
      </c>
      <c r="G90" s="32">
        <v>266.77</v>
      </c>
      <c r="H90" s="32" t="s">
        <v>578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45127</v>
      </c>
      <c r="B91" s="32" t="s">
        <v>1268</v>
      </c>
      <c r="C91" s="31" t="s">
        <v>1269</v>
      </c>
      <c r="D91" s="31" t="s">
        <v>1086</v>
      </c>
      <c r="E91" s="31" t="s">
        <v>576</v>
      </c>
      <c r="F91" s="93">
        <v>876078</v>
      </c>
      <c r="G91" s="32">
        <v>29.71</v>
      </c>
      <c r="H91" s="32" t="s">
        <v>578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45127</v>
      </c>
      <c r="B92" s="32" t="s">
        <v>1270</v>
      </c>
      <c r="C92" s="31" t="s">
        <v>1271</v>
      </c>
      <c r="D92" s="31" t="s">
        <v>1272</v>
      </c>
      <c r="E92" s="31" t="s">
        <v>576</v>
      </c>
      <c r="F92" s="93">
        <v>1169580</v>
      </c>
      <c r="G92" s="32">
        <v>88.52</v>
      </c>
      <c r="H92" s="32" t="s">
        <v>578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45127</v>
      </c>
      <c r="B93" s="32" t="s">
        <v>1270</v>
      </c>
      <c r="C93" s="31" t="s">
        <v>1271</v>
      </c>
      <c r="D93" s="31" t="s">
        <v>579</v>
      </c>
      <c r="E93" s="31" t="s">
        <v>576</v>
      </c>
      <c r="F93" s="93">
        <v>853708</v>
      </c>
      <c r="G93" s="32">
        <v>87.71</v>
      </c>
      <c r="H93" s="32" t="s">
        <v>578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45127</v>
      </c>
      <c r="B94" s="32" t="s">
        <v>1270</v>
      </c>
      <c r="C94" s="31" t="s">
        <v>1271</v>
      </c>
      <c r="D94" s="31" t="s">
        <v>1115</v>
      </c>
      <c r="E94" s="31" t="s">
        <v>576</v>
      </c>
      <c r="F94" s="93">
        <v>594309</v>
      </c>
      <c r="G94" s="32">
        <v>88.43</v>
      </c>
      <c r="H94" s="32" t="s">
        <v>578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45127</v>
      </c>
      <c r="B95" s="32" t="s">
        <v>1174</v>
      </c>
      <c r="C95" s="31" t="s">
        <v>1175</v>
      </c>
      <c r="D95" s="31" t="s">
        <v>579</v>
      </c>
      <c r="E95" s="31" t="s">
        <v>576</v>
      </c>
      <c r="F95" s="93">
        <v>521173</v>
      </c>
      <c r="G95" s="32">
        <v>787.77</v>
      </c>
      <c r="H95" s="32" t="s">
        <v>578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45127</v>
      </c>
      <c r="B96" s="32" t="s">
        <v>1273</v>
      </c>
      <c r="C96" s="31" t="s">
        <v>1274</v>
      </c>
      <c r="D96" s="31" t="s">
        <v>1149</v>
      </c>
      <c r="E96" s="31" t="s">
        <v>576</v>
      </c>
      <c r="F96" s="93">
        <v>136000</v>
      </c>
      <c r="G96" s="32">
        <v>48.19</v>
      </c>
      <c r="H96" s="32" t="s">
        <v>578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45127</v>
      </c>
      <c r="B97" s="32" t="s">
        <v>1273</v>
      </c>
      <c r="C97" s="31" t="s">
        <v>1274</v>
      </c>
      <c r="D97" s="31" t="s">
        <v>1275</v>
      </c>
      <c r="E97" s="31" t="s">
        <v>576</v>
      </c>
      <c r="F97" s="93">
        <v>103000</v>
      </c>
      <c r="G97" s="32">
        <v>46.26</v>
      </c>
      <c r="H97" s="32" t="s">
        <v>578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45127</v>
      </c>
      <c r="B98" s="32" t="s">
        <v>1176</v>
      </c>
      <c r="C98" s="31" t="s">
        <v>1177</v>
      </c>
      <c r="D98" s="31" t="s">
        <v>579</v>
      </c>
      <c r="E98" s="31" t="s">
        <v>576</v>
      </c>
      <c r="F98" s="93">
        <v>2080479</v>
      </c>
      <c r="G98" s="32">
        <v>162.27000000000001</v>
      </c>
      <c r="H98" s="32" t="s">
        <v>578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45127</v>
      </c>
      <c r="B99" s="32" t="s">
        <v>1150</v>
      </c>
      <c r="C99" s="31" t="s">
        <v>1151</v>
      </c>
      <c r="D99" s="31" t="s">
        <v>1115</v>
      </c>
      <c r="E99" s="31" t="s">
        <v>576</v>
      </c>
      <c r="F99" s="93">
        <v>21405010</v>
      </c>
      <c r="G99" s="32">
        <v>15.77</v>
      </c>
      <c r="H99" s="32" t="s">
        <v>578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45127</v>
      </c>
      <c r="B100" s="32" t="s">
        <v>1276</v>
      </c>
      <c r="C100" s="31" t="s">
        <v>1277</v>
      </c>
      <c r="D100" s="31" t="s">
        <v>1275</v>
      </c>
      <c r="E100" s="31" t="s">
        <v>576</v>
      </c>
      <c r="F100" s="93">
        <v>2035645</v>
      </c>
      <c r="G100" s="32">
        <v>3.51</v>
      </c>
      <c r="H100" s="32" t="s">
        <v>578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45127</v>
      </c>
      <c r="B101" s="32" t="s">
        <v>1178</v>
      </c>
      <c r="C101" s="31" t="s">
        <v>1179</v>
      </c>
      <c r="D101" s="31" t="s">
        <v>579</v>
      </c>
      <c r="E101" s="31" t="s">
        <v>576</v>
      </c>
      <c r="F101" s="93">
        <v>114045</v>
      </c>
      <c r="G101" s="32">
        <v>684.07</v>
      </c>
      <c r="H101" s="32" t="s">
        <v>578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45127</v>
      </c>
      <c r="B102" s="32" t="s">
        <v>1180</v>
      </c>
      <c r="C102" s="31" t="s">
        <v>1181</v>
      </c>
      <c r="D102" s="31" t="s">
        <v>1115</v>
      </c>
      <c r="E102" s="31" t="s">
        <v>576</v>
      </c>
      <c r="F102" s="93">
        <v>13903885</v>
      </c>
      <c r="G102" s="32">
        <v>22.59</v>
      </c>
      <c r="H102" s="32" t="s">
        <v>578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45127</v>
      </c>
      <c r="B103" s="32" t="s">
        <v>1117</v>
      </c>
      <c r="C103" s="31" t="s">
        <v>1118</v>
      </c>
      <c r="D103" s="31" t="s">
        <v>1147</v>
      </c>
      <c r="E103" s="31" t="s">
        <v>576</v>
      </c>
      <c r="F103" s="93">
        <v>694931</v>
      </c>
      <c r="G103" s="32">
        <v>85.31</v>
      </c>
      <c r="H103" s="32" t="s">
        <v>578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45127</v>
      </c>
      <c r="B104" s="32" t="s">
        <v>1278</v>
      </c>
      <c r="C104" s="31" t="s">
        <v>1279</v>
      </c>
      <c r="D104" s="31" t="s">
        <v>1086</v>
      </c>
      <c r="E104" s="31" t="s">
        <v>576</v>
      </c>
      <c r="F104" s="93">
        <v>70472</v>
      </c>
      <c r="G104" s="32">
        <v>120.74</v>
      </c>
      <c r="H104" s="32" t="s">
        <v>578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45127</v>
      </c>
      <c r="B105" s="32" t="s">
        <v>1278</v>
      </c>
      <c r="C105" s="31" t="s">
        <v>1279</v>
      </c>
      <c r="D105" s="31" t="s">
        <v>1280</v>
      </c>
      <c r="E105" s="31" t="s">
        <v>576</v>
      </c>
      <c r="F105" s="93">
        <v>65648</v>
      </c>
      <c r="G105" s="32">
        <v>115.39</v>
      </c>
      <c r="H105" s="32" t="s">
        <v>578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45127</v>
      </c>
      <c r="B106" s="32" t="s">
        <v>1278</v>
      </c>
      <c r="C106" s="31" t="s">
        <v>1279</v>
      </c>
      <c r="D106" s="31" t="s">
        <v>1281</v>
      </c>
      <c r="E106" s="31" t="s">
        <v>576</v>
      </c>
      <c r="F106" s="93">
        <v>62500</v>
      </c>
      <c r="G106" s="32">
        <v>119.8</v>
      </c>
      <c r="H106" s="32" t="s">
        <v>578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45127</v>
      </c>
      <c r="B107" s="32" t="s">
        <v>1282</v>
      </c>
      <c r="C107" s="31" t="s">
        <v>1283</v>
      </c>
      <c r="D107" s="31" t="s">
        <v>1284</v>
      </c>
      <c r="E107" s="31" t="s">
        <v>576</v>
      </c>
      <c r="F107" s="93">
        <v>68818</v>
      </c>
      <c r="G107" s="32">
        <v>188.35</v>
      </c>
      <c r="H107" s="32" t="s">
        <v>578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45127</v>
      </c>
      <c r="B108" s="32" t="s">
        <v>1285</v>
      </c>
      <c r="C108" s="31" t="s">
        <v>1286</v>
      </c>
      <c r="D108" s="31" t="s">
        <v>579</v>
      </c>
      <c r="E108" s="31" t="s">
        <v>576</v>
      </c>
      <c r="F108" s="93">
        <v>203439</v>
      </c>
      <c r="G108" s="32">
        <v>136.49</v>
      </c>
      <c r="H108" s="32" t="s">
        <v>578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45127</v>
      </c>
      <c r="B109" s="32" t="s">
        <v>1287</v>
      </c>
      <c r="C109" s="31" t="s">
        <v>1288</v>
      </c>
      <c r="D109" s="31" t="s">
        <v>1289</v>
      </c>
      <c r="E109" s="31" t="s">
        <v>576</v>
      </c>
      <c r="F109" s="93">
        <v>5942595</v>
      </c>
      <c r="G109" s="32">
        <v>3.28</v>
      </c>
      <c r="H109" s="32" t="s">
        <v>578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45127</v>
      </c>
      <c r="B110" s="32" t="s">
        <v>1290</v>
      </c>
      <c r="C110" s="31" t="s">
        <v>1291</v>
      </c>
      <c r="D110" s="31" t="s">
        <v>1086</v>
      </c>
      <c r="E110" s="31" t="s">
        <v>576</v>
      </c>
      <c r="F110" s="93">
        <v>26364</v>
      </c>
      <c r="G110" s="32">
        <v>81.19</v>
      </c>
      <c r="H110" s="32" t="s">
        <v>578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45127</v>
      </c>
      <c r="B111" s="32" t="s">
        <v>1253</v>
      </c>
      <c r="C111" s="31" t="s">
        <v>1254</v>
      </c>
      <c r="D111" s="31" t="s">
        <v>1255</v>
      </c>
      <c r="E111" s="31" t="s">
        <v>577</v>
      </c>
      <c r="F111" s="93">
        <v>76132</v>
      </c>
      <c r="G111" s="32">
        <v>59.31</v>
      </c>
      <c r="H111" s="32" t="s">
        <v>578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45127</v>
      </c>
      <c r="B112" s="32" t="s">
        <v>325</v>
      </c>
      <c r="C112" s="31" t="s">
        <v>1256</v>
      </c>
      <c r="D112" s="31" t="s">
        <v>1257</v>
      </c>
      <c r="E112" s="31" t="s">
        <v>577</v>
      </c>
      <c r="F112" s="93">
        <v>1031976</v>
      </c>
      <c r="G112" s="32">
        <v>623.53</v>
      </c>
      <c r="H112" s="32" t="s">
        <v>578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45127</v>
      </c>
      <c r="B113" s="32" t="s">
        <v>1145</v>
      </c>
      <c r="C113" s="31" t="s">
        <v>1146</v>
      </c>
      <c r="D113" s="31" t="s">
        <v>579</v>
      </c>
      <c r="E113" s="31" t="s">
        <v>577</v>
      </c>
      <c r="F113" s="93">
        <v>97512</v>
      </c>
      <c r="G113" s="32">
        <v>49.52</v>
      </c>
      <c r="H113" s="32" t="s">
        <v>578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45127</v>
      </c>
      <c r="B114" s="32" t="s">
        <v>1145</v>
      </c>
      <c r="C114" s="31" t="s">
        <v>1146</v>
      </c>
      <c r="D114" s="31" t="s">
        <v>1182</v>
      </c>
      <c r="E114" s="31" t="s">
        <v>577</v>
      </c>
      <c r="F114" s="93">
        <v>63130</v>
      </c>
      <c r="G114" s="32">
        <v>48.34</v>
      </c>
      <c r="H114" s="32" t="s">
        <v>578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45127</v>
      </c>
      <c r="B115" s="32" t="s">
        <v>1145</v>
      </c>
      <c r="C115" s="31" t="s">
        <v>1146</v>
      </c>
      <c r="D115" s="31" t="s">
        <v>1292</v>
      </c>
      <c r="E115" s="31" t="s">
        <v>577</v>
      </c>
      <c r="F115" s="93">
        <v>90000</v>
      </c>
      <c r="G115" s="32">
        <v>50.5</v>
      </c>
      <c r="H115" s="32" t="s">
        <v>578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45127</v>
      </c>
      <c r="B116" s="32" t="s">
        <v>1145</v>
      </c>
      <c r="C116" s="31" t="s">
        <v>1146</v>
      </c>
      <c r="D116" s="31" t="s">
        <v>1183</v>
      </c>
      <c r="E116" s="31" t="s">
        <v>577</v>
      </c>
      <c r="F116" s="93">
        <v>120314</v>
      </c>
      <c r="G116" s="32">
        <v>48.63</v>
      </c>
      <c r="H116" s="32" t="s">
        <v>578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45127</v>
      </c>
      <c r="B117" s="32" t="s">
        <v>1145</v>
      </c>
      <c r="C117" s="31" t="s">
        <v>1146</v>
      </c>
      <c r="D117" s="31" t="s">
        <v>1148</v>
      </c>
      <c r="E117" s="31" t="s">
        <v>577</v>
      </c>
      <c r="F117" s="93">
        <v>442251</v>
      </c>
      <c r="G117" s="32">
        <v>49.55</v>
      </c>
      <c r="H117" s="32" t="s">
        <v>578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45127</v>
      </c>
      <c r="B118" s="32" t="s">
        <v>1145</v>
      </c>
      <c r="C118" s="31" t="s">
        <v>1146</v>
      </c>
      <c r="D118" s="31" t="s">
        <v>1116</v>
      </c>
      <c r="E118" s="31" t="s">
        <v>577</v>
      </c>
      <c r="F118" s="93">
        <v>70587</v>
      </c>
      <c r="G118" s="32">
        <v>49.01</v>
      </c>
      <c r="H118" s="32" t="s">
        <v>578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45127</v>
      </c>
      <c r="B119" s="32" t="s">
        <v>1258</v>
      </c>
      <c r="C119" s="31" t="s">
        <v>1259</v>
      </c>
      <c r="D119" s="31" t="s">
        <v>1116</v>
      </c>
      <c r="E119" s="31" t="s">
        <v>577</v>
      </c>
      <c r="F119" s="93">
        <v>6579552</v>
      </c>
      <c r="G119" s="32">
        <v>18.260000000000002</v>
      </c>
      <c r="H119" s="32" t="s">
        <v>578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45127</v>
      </c>
      <c r="B120" s="32" t="s">
        <v>1258</v>
      </c>
      <c r="C120" s="31" t="s">
        <v>1259</v>
      </c>
      <c r="D120" s="31" t="s">
        <v>1115</v>
      </c>
      <c r="E120" s="31" t="s">
        <v>577</v>
      </c>
      <c r="F120" s="93">
        <v>8447447</v>
      </c>
      <c r="G120" s="32">
        <v>18.29</v>
      </c>
      <c r="H120" s="32" t="s">
        <v>578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45127</v>
      </c>
      <c r="B121" s="32" t="s">
        <v>1258</v>
      </c>
      <c r="C121" s="31" t="s">
        <v>1259</v>
      </c>
      <c r="D121" s="31" t="s">
        <v>1260</v>
      </c>
      <c r="E121" s="31" t="s">
        <v>577</v>
      </c>
      <c r="F121" s="93">
        <v>7695000</v>
      </c>
      <c r="G121" s="32">
        <v>18.399999999999999</v>
      </c>
      <c r="H121" s="32" t="s">
        <v>578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45127</v>
      </c>
      <c r="B122" s="32" t="s">
        <v>1261</v>
      </c>
      <c r="C122" s="31" t="s">
        <v>1262</v>
      </c>
      <c r="D122" s="31" t="s">
        <v>1263</v>
      </c>
      <c r="E122" s="31" t="s">
        <v>577</v>
      </c>
      <c r="F122" s="93">
        <v>697908</v>
      </c>
      <c r="G122" s="32">
        <v>14.98</v>
      </c>
      <c r="H122" s="32" t="s">
        <v>578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45127</v>
      </c>
      <c r="B123" s="32" t="s">
        <v>1264</v>
      </c>
      <c r="C123" s="31" t="s">
        <v>1265</v>
      </c>
      <c r="D123" s="31" t="s">
        <v>579</v>
      </c>
      <c r="E123" s="31" t="s">
        <v>577</v>
      </c>
      <c r="F123" s="93">
        <v>182045</v>
      </c>
      <c r="G123" s="32">
        <v>309.52999999999997</v>
      </c>
      <c r="H123" s="32" t="s">
        <v>578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45127</v>
      </c>
      <c r="B124" s="32" t="s">
        <v>1120</v>
      </c>
      <c r="C124" s="31" t="s">
        <v>1121</v>
      </c>
      <c r="D124" s="31" t="s">
        <v>1266</v>
      </c>
      <c r="E124" s="31" t="s">
        <v>577</v>
      </c>
      <c r="F124" s="93">
        <v>49952</v>
      </c>
      <c r="G124" s="32">
        <v>235.35</v>
      </c>
      <c r="H124" s="32" t="s">
        <v>578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45127</v>
      </c>
      <c r="B125" s="32" t="s">
        <v>1120</v>
      </c>
      <c r="C125" s="31" t="s">
        <v>1121</v>
      </c>
      <c r="D125" s="31" t="s">
        <v>579</v>
      </c>
      <c r="E125" s="31" t="s">
        <v>577</v>
      </c>
      <c r="F125" s="93">
        <v>121463</v>
      </c>
      <c r="G125" s="32">
        <v>241.49</v>
      </c>
      <c r="H125" s="32" t="s">
        <v>578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45127</v>
      </c>
      <c r="B126" s="32" t="s">
        <v>1171</v>
      </c>
      <c r="C126" s="31" t="s">
        <v>1172</v>
      </c>
      <c r="D126" s="31" t="s">
        <v>1173</v>
      </c>
      <c r="E126" s="31" t="s">
        <v>577</v>
      </c>
      <c r="F126" s="93">
        <v>3416438</v>
      </c>
      <c r="G126" s="32">
        <v>1</v>
      </c>
      <c r="H126" s="32" t="s">
        <v>578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45127</v>
      </c>
      <c r="B127" s="32" t="s">
        <v>792</v>
      </c>
      <c r="C127" s="31" t="s">
        <v>1267</v>
      </c>
      <c r="D127" s="31" t="s">
        <v>579</v>
      </c>
      <c r="E127" s="31" t="s">
        <v>577</v>
      </c>
      <c r="F127" s="93">
        <v>256470</v>
      </c>
      <c r="G127" s="32">
        <v>266.77999999999997</v>
      </c>
      <c r="H127" s="32" t="s">
        <v>578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45127</v>
      </c>
      <c r="B128" s="32" t="s">
        <v>1268</v>
      </c>
      <c r="C128" s="31" t="s">
        <v>1269</v>
      </c>
      <c r="D128" s="31" t="s">
        <v>1086</v>
      </c>
      <c r="E128" s="31" t="s">
        <v>577</v>
      </c>
      <c r="F128" s="93">
        <v>876078</v>
      </c>
      <c r="G128" s="32">
        <v>29.72</v>
      </c>
      <c r="H128" s="32" t="s">
        <v>578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45127</v>
      </c>
      <c r="B129" s="32" t="s">
        <v>1270</v>
      </c>
      <c r="C129" s="31" t="s">
        <v>1271</v>
      </c>
      <c r="D129" s="31" t="s">
        <v>1115</v>
      </c>
      <c r="E129" s="31" t="s">
        <v>577</v>
      </c>
      <c r="F129" s="93">
        <v>578009</v>
      </c>
      <c r="G129" s="32">
        <v>88.14</v>
      </c>
      <c r="H129" s="32" t="s">
        <v>578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45127</v>
      </c>
      <c r="B130" s="32" t="s">
        <v>1270</v>
      </c>
      <c r="C130" s="31" t="s">
        <v>1271</v>
      </c>
      <c r="D130" s="31" t="s">
        <v>1272</v>
      </c>
      <c r="E130" s="31" t="s">
        <v>577</v>
      </c>
      <c r="F130" s="93">
        <v>1167580</v>
      </c>
      <c r="G130" s="32">
        <v>88.75</v>
      </c>
      <c r="H130" s="32" t="s">
        <v>578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45127</v>
      </c>
      <c r="B131" s="32" t="s">
        <v>1270</v>
      </c>
      <c r="C131" s="31" t="s">
        <v>1271</v>
      </c>
      <c r="D131" s="31" t="s">
        <v>579</v>
      </c>
      <c r="E131" s="31" t="s">
        <v>577</v>
      </c>
      <c r="F131" s="93">
        <v>853708</v>
      </c>
      <c r="G131" s="32">
        <v>87.6</v>
      </c>
      <c r="H131" s="32" t="s">
        <v>578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45127</v>
      </c>
      <c r="B132" s="32" t="s">
        <v>1174</v>
      </c>
      <c r="C132" s="31" t="s">
        <v>1175</v>
      </c>
      <c r="D132" s="31" t="s">
        <v>579</v>
      </c>
      <c r="E132" s="31" t="s">
        <v>577</v>
      </c>
      <c r="F132" s="93">
        <v>521173</v>
      </c>
      <c r="G132" s="32">
        <v>788.72</v>
      </c>
      <c r="H132" s="32" t="s">
        <v>578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45127</v>
      </c>
      <c r="B133" s="32" t="s">
        <v>1273</v>
      </c>
      <c r="C133" s="31" t="s">
        <v>1274</v>
      </c>
      <c r="D133" s="31" t="s">
        <v>1275</v>
      </c>
      <c r="E133" s="31" t="s">
        <v>577</v>
      </c>
      <c r="F133" s="93">
        <v>103000</v>
      </c>
      <c r="G133" s="32">
        <v>46.92</v>
      </c>
      <c r="H133" s="32" t="s">
        <v>578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45127</v>
      </c>
      <c r="B134" s="32" t="s">
        <v>1273</v>
      </c>
      <c r="C134" s="31" t="s">
        <v>1274</v>
      </c>
      <c r="D134" s="31" t="s">
        <v>1293</v>
      </c>
      <c r="E134" s="31" t="s">
        <v>577</v>
      </c>
      <c r="F134" s="93">
        <v>273000</v>
      </c>
      <c r="G134" s="32">
        <v>46.42</v>
      </c>
      <c r="H134" s="32" t="s">
        <v>578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45127</v>
      </c>
      <c r="B135" s="32" t="s">
        <v>1273</v>
      </c>
      <c r="C135" s="31" t="s">
        <v>1274</v>
      </c>
      <c r="D135" s="31" t="s">
        <v>1149</v>
      </c>
      <c r="E135" s="31" t="s">
        <v>577</v>
      </c>
      <c r="F135" s="93">
        <v>136000</v>
      </c>
      <c r="G135" s="32">
        <v>48.54</v>
      </c>
      <c r="H135" s="32" t="s">
        <v>578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45127</v>
      </c>
      <c r="B136" s="32" t="s">
        <v>1152</v>
      </c>
      <c r="C136" s="31" t="s">
        <v>1153</v>
      </c>
      <c r="D136" s="31" t="s">
        <v>1154</v>
      </c>
      <c r="E136" s="31" t="s">
        <v>577</v>
      </c>
      <c r="F136" s="93">
        <v>20000</v>
      </c>
      <c r="G136" s="32">
        <v>80.28</v>
      </c>
      <c r="H136" s="32" t="s">
        <v>578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45127</v>
      </c>
      <c r="B137" s="32" t="s">
        <v>1176</v>
      </c>
      <c r="C137" s="31" t="s">
        <v>1177</v>
      </c>
      <c r="D137" s="31" t="s">
        <v>579</v>
      </c>
      <c r="E137" s="31" t="s">
        <v>577</v>
      </c>
      <c r="F137" s="93">
        <v>2080479</v>
      </c>
      <c r="G137" s="32">
        <v>162.25</v>
      </c>
      <c r="H137" s="32" t="s">
        <v>578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45127</v>
      </c>
      <c r="B138" s="32" t="s">
        <v>1294</v>
      </c>
      <c r="C138" s="31" t="s">
        <v>1295</v>
      </c>
      <c r="D138" s="31" t="s">
        <v>1296</v>
      </c>
      <c r="E138" s="31" t="s">
        <v>577</v>
      </c>
      <c r="F138" s="93">
        <v>2650000</v>
      </c>
      <c r="G138" s="32">
        <v>182.02</v>
      </c>
      <c r="H138" s="32" t="s">
        <v>578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45127</v>
      </c>
      <c r="B139" s="32" t="s">
        <v>1150</v>
      </c>
      <c r="C139" s="31" t="s">
        <v>1151</v>
      </c>
      <c r="D139" s="31" t="s">
        <v>1115</v>
      </c>
      <c r="E139" s="31" t="s">
        <v>577</v>
      </c>
      <c r="F139" s="93">
        <v>20673222</v>
      </c>
      <c r="G139" s="32">
        <v>15.76</v>
      </c>
      <c r="H139" s="32" t="s">
        <v>578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45127</v>
      </c>
      <c r="B140" s="32" t="s">
        <v>1276</v>
      </c>
      <c r="C140" s="31" t="s">
        <v>1277</v>
      </c>
      <c r="D140" s="31" t="s">
        <v>1275</v>
      </c>
      <c r="E140" s="31" t="s">
        <v>577</v>
      </c>
      <c r="F140" s="93">
        <v>1547512</v>
      </c>
      <c r="G140" s="32">
        <v>3.51</v>
      </c>
      <c r="H140" s="32" t="s">
        <v>578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45127</v>
      </c>
      <c r="B141" s="32" t="s">
        <v>1178</v>
      </c>
      <c r="C141" s="31" t="s">
        <v>1179</v>
      </c>
      <c r="D141" s="31" t="s">
        <v>579</v>
      </c>
      <c r="E141" s="31" t="s">
        <v>577</v>
      </c>
      <c r="F141" s="93">
        <v>114045</v>
      </c>
      <c r="G141" s="32">
        <v>684.09</v>
      </c>
      <c r="H141" s="32" t="s">
        <v>578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45127</v>
      </c>
      <c r="B142" s="32" t="s">
        <v>1297</v>
      </c>
      <c r="C142" s="31" t="s">
        <v>1298</v>
      </c>
      <c r="D142" s="31" t="s">
        <v>1299</v>
      </c>
      <c r="E142" s="31" t="s">
        <v>577</v>
      </c>
      <c r="F142" s="93">
        <v>353483</v>
      </c>
      <c r="G142" s="32">
        <v>24.98</v>
      </c>
      <c r="H142" s="32" t="s">
        <v>578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45127</v>
      </c>
      <c r="B143" s="32" t="s">
        <v>1180</v>
      </c>
      <c r="C143" s="31" t="s">
        <v>1181</v>
      </c>
      <c r="D143" s="31" t="s">
        <v>1115</v>
      </c>
      <c r="E143" s="31" t="s">
        <v>577</v>
      </c>
      <c r="F143" s="93">
        <v>11373325</v>
      </c>
      <c r="G143" s="32">
        <v>22.84</v>
      </c>
      <c r="H143" s="32" t="s">
        <v>578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45127</v>
      </c>
      <c r="B144" s="32" t="s">
        <v>1117</v>
      </c>
      <c r="C144" s="31" t="s">
        <v>1118</v>
      </c>
      <c r="D144" s="31" t="s">
        <v>1300</v>
      </c>
      <c r="E144" s="31" t="s">
        <v>577</v>
      </c>
      <c r="F144" s="93">
        <v>460000</v>
      </c>
      <c r="G144" s="32">
        <v>83.32</v>
      </c>
      <c r="H144" s="32" t="s">
        <v>578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45127</v>
      </c>
      <c r="B145" s="32" t="s">
        <v>1117</v>
      </c>
      <c r="C145" s="31" t="s">
        <v>1118</v>
      </c>
      <c r="D145" s="31" t="s">
        <v>1147</v>
      </c>
      <c r="E145" s="31" t="s">
        <v>577</v>
      </c>
      <c r="F145" s="93">
        <v>527170</v>
      </c>
      <c r="G145" s="32">
        <v>84.84</v>
      </c>
      <c r="H145" s="32" t="s">
        <v>578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45127</v>
      </c>
      <c r="B146" s="32" t="s">
        <v>1278</v>
      </c>
      <c r="C146" s="31" t="s">
        <v>1279</v>
      </c>
      <c r="D146" s="31" t="s">
        <v>1086</v>
      </c>
      <c r="E146" s="31" t="s">
        <v>577</v>
      </c>
      <c r="F146" s="93">
        <v>50472</v>
      </c>
      <c r="G146" s="32">
        <v>120.7</v>
      </c>
      <c r="H146" s="32" t="s">
        <v>578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45127</v>
      </c>
      <c r="B147" s="32" t="s">
        <v>1278</v>
      </c>
      <c r="C147" s="31" t="s">
        <v>1279</v>
      </c>
      <c r="D147" s="31" t="s">
        <v>1280</v>
      </c>
      <c r="E147" s="31" t="s">
        <v>577</v>
      </c>
      <c r="F147" s="93">
        <v>65648</v>
      </c>
      <c r="G147" s="32">
        <v>115.49</v>
      </c>
      <c r="H147" s="32" t="s">
        <v>578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45127</v>
      </c>
      <c r="B148" s="32" t="s">
        <v>1278</v>
      </c>
      <c r="C148" s="31" t="s">
        <v>1279</v>
      </c>
      <c r="D148" s="31" t="s">
        <v>1281</v>
      </c>
      <c r="E148" s="31" t="s">
        <v>577</v>
      </c>
      <c r="F148" s="93">
        <v>47627</v>
      </c>
      <c r="G148" s="32">
        <v>120.18</v>
      </c>
      <c r="H148" s="32" t="s">
        <v>578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45127</v>
      </c>
      <c r="B149" s="32" t="s">
        <v>1282</v>
      </c>
      <c r="C149" s="31" t="s">
        <v>1283</v>
      </c>
      <c r="D149" s="31" t="s">
        <v>1284</v>
      </c>
      <c r="E149" s="31" t="s">
        <v>577</v>
      </c>
      <c r="F149" s="93">
        <v>3423</v>
      </c>
      <c r="G149" s="32">
        <v>187.61</v>
      </c>
      <c r="H149" s="32" t="s">
        <v>578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45127</v>
      </c>
      <c r="B150" s="32" t="s">
        <v>1285</v>
      </c>
      <c r="C150" s="31" t="s">
        <v>1286</v>
      </c>
      <c r="D150" s="31" t="s">
        <v>579</v>
      </c>
      <c r="E150" s="31" t="s">
        <v>577</v>
      </c>
      <c r="F150" s="93">
        <v>203439</v>
      </c>
      <c r="G150" s="32">
        <v>136.38</v>
      </c>
      <c r="H150" s="32" t="s">
        <v>578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45127</v>
      </c>
      <c r="B151" s="32" t="s">
        <v>1287</v>
      </c>
      <c r="C151" s="31" t="s">
        <v>1288</v>
      </c>
      <c r="D151" s="31" t="s">
        <v>1289</v>
      </c>
      <c r="E151" s="31" t="s">
        <v>577</v>
      </c>
      <c r="F151" s="93">
        <v>5618819</v>
      </c>
      <c r="G151" s="32">
        <v>3.25</v>
      </c>
      <c r="H151" s="32" t="s">
        <v>578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45127</v>
      </c>
      <c r="B152" s="32" t="s">
        <v>1290</v>
      </c>
      <c r="C152" s="31" t="s">
        <v>1291</v>
      </c>
      <c r="D152" s="31" t="s">
        <v>1086</v>
      </c>
      <c r="E152" s="31" t="s">
        <v>577</v>
      </c>
      <c r="F152" s="93">
        <v>51364</v>
      </c>
      <c r="G152" s="32">
        <v>79.45</v>
      </c>
      <c r="H152" s="32" t="s">
        <v>578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/>
      <c r="B153" s="32"/>
      <c r="C153" s="31"/>
      <c r="D153" s="31"/>
      <c r="E153" s="31"/>
      <c r="F153" s="93"/>
      <c r="G153" s="32"/>
      <c r="H153" s="32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/>
      <c r="B154" s="32"/>
      <c r="C154" s="31"/>
      <c r="D154" s="31"/>
      <c r="E154" s="31"/>
      <c r="F154" s="93"/>
      <c r="G154" s="32"/>
      <c r="H154" s="32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/>
      <c r="B155" s="32"/>
      <c r="C155" s="31"/>
      <c r="D155" s="31"/>
      <c r="E155" s="31"/>
      <c r="F155" s="93"/>
      <c r="G155" s="32"/>
      <c r="H155" s="32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/>
      <c r="B156" s="32"/>
      <c r="C156" s="31"/>
      <c r="D156" s="31"/>
      <c r="E156" s="31"/>
      <c r="F156" s="93"/>
      <c r="G156" s="32"/>
      <c r="H156" s="32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/>
      <c r="B157" s="32"/>
      <c r="C157" s="31"/>
      <c r="D157" s="31"/>
      <c r="E157" s="31"/>
      <c r="F157" s="93"/>
      <c r="G157" s="32"/>
      <c r="H157" s="32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/>
      <c r="B158" s="32"/>
      <c r="C158" s="31"/>
      <c r="D158" s="31"/>
      <c r="E158" s="31"/>
      <c r="F158" s="93"/>
      <c r="G158" s="32"/>
      <c r="H158" s="32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/>
      <c r="B159" s="32"/>
      <c r="C159" s="31"/>
      <c r="D159" s="31"/>
      <c r="E159" s="31"/>
      <c r="F159" s="93"/>
      <c r="G159" s="32"/>
      <c r="H159" s="32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/>
      <c r="B160" s="32"/>
      <c r="C160" s="31"/>
      <c r="D160" s="31"/>
      <c r="E160" s="31"/>
      <c r="F160" s="93"/>
      <c r="G160" s="32"/>
      <c r="H160" s="32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/>
      <c r="B161" s="32"/>
      <c r="C161" s="31"/>
      <c r="D161" s="31"/>
      <c r="E161" s="31"/>
      <c r="F161" s="93"/>
      <c r="G161" s="32"/>
      <c r="H161" s="32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/>
      <c r="B162" s="32"/>
      <c r="C162" s="31"/>
      <c r="D162" s="31"/>
      <c r="E162" s="31"/>
      <c r="F162" s="93"/>
      <c r="G162" s="32"/>
      <c r="H162" s="32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/>
      <c r="B163" s="32"/>
      <c r="C163" s="31"/>
      <c r="D163" s="31"/>
      <c r="E163" s="31"/>
      <c r="F163" s="93"/>
      <c r="G163" s="32"/>
      <c r="H163" s="32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/>
      <c r="B164" s="32"/>
      <c r="C164" s="31"/>
      <c r="D164" s="31"/>
      <c r="E164" s="31"/>
      <c r="F164" s="93"/>
      <c r="G164" s="32"/>
      <c r="H164" s="32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/>
      <c r="B165" s="32"/>
      <c r="C165" s="31"/>
      <c r="D165" s="31"/>
      <c r="E165" s="31"/>
      <c r="F165" s="93"/>
      <c r="G165" s="32"/>
      <c r="H165" s="32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/>
      <c r="B166" s="32"/>
      <c r="C166" s="31"/>
      <c r="D166" s="31"/>
      <c r="E166" s="31"/>
      <c r="F166" s="93"/>
      <c r="G166" s="32"/>
      <c r="H166" s="32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/>
      <c r="B167" s="32"/>
      <c r="C167" s="31"/>
      <c r="D167" s="31"/>
      <c r="E167" s="31"/>
      <c r="F167" s="93"/>
      <c r="G167" s="32"/>
      <c r="H167" s="32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/>
      <c r="B168" s="32"/>
      <c r="C168" s="31"/>
      <c r="D168" s="31"/>
      <c r="E168" s="31"/>
      <c r="F168" s="93"/>
      <c r="G168" s="32"/>
      <c r="H168" s="32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/>
      <c r="B169" s="32"/>
      <c r="C169" s="31"/>
      <c r="D169" s="31"/>
      <c r="E169" s="31"/>
      <c r="F169" s="93"/>
      <c r="G169" s="32"/>
      <c r="H169" s="32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/>
      <c r="B170" s="32"/>
      <c r="C170" s="31"/>
      <c r="D170" s="31"/>
      <c r="E170" s="31"/>
      <c r="F170" s="93"/>
      <c r="G170" s="32"/>
      <c r="H170" s="32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/>
      <c r="B171" s="32"/>
      <c r="C171" s="31"/>
      <c r="D171" s="31"/>
      <c r="E171" s="31"/>
      <c r="F171" s="93"/>
      <c r="G171" s="32"/>
      <c r="H171" s="32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32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32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32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32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32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32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32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32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32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32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32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32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/>
      <c r="B184" s="32"/>
      <c r="C184" s="31"/>
      <c r="D184" s="31"/>
      <c r="E184" s="31"/>
      <c r="F184" s="93"/>
      <c r="G184" s="32"/>
      <c r="H184" s="32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/>
      <c r="B185" s="32"/>
      <c r="C185" s="31"/>
      <c r="D185" s="31"/>
      <c r="E185" s="31"/>
      <c r="F185" s="93"/>
      <c r="G185" s="32"/>
      <c r="H185" s="32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32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32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32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32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32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32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32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32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32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32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32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32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32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32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32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32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32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32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32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32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32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32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32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32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32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32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32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32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32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32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32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32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  <row r="218" spans="1:28" ht="12.75" customHeight="1">
      <c r="A218" s="92"/>
      <c r="B218" s="32"/>
      <c r="C218" s="31"/>
      <c r="D218" s="31"/>
      <c r="E218" s="31"/>
      <c r="F218" s="93"/>
      <c r="G218" s="32"/>
      <c r="H218" s="32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1:28" ht="12.75" customHeight="1">
      <c r="A219" s="92"/>
      <c r="B219" s="32"/>
      <c r="C219" s="31"/>
      <c r="D219" s="31"/>
      <c r="E219" s="31"/>
      <c r="F219" s="93"/>
      <c r="G219" s="32"/>
      <c r="H219" s="32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</row>
    <row r="220" spans="1:28" ht="12.75" customHeight="1">
      <c r="A220" s="92"/>
      <c r="B220" s="32"/>
      <c r="C220" s="31"/>
      <c r="D220" s="31"/>
      <c r="E220" s="31"/>
      <c r="F220" s="93"/>
      <c r="G220" s="32"/>
      <c r="H220" s="32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</row>
    <row r="221" spans="1:28" ht="12.75" customHeight="1">
      <c r="A221" s="92"/>
      <c r="B221" s="32"/>
      <c r="C221" s="31"/>
      <c r="D221" s="31"/>
      <c r="E221" s="31"/>
      <c r="F221" s="93"/>
      <c r="G221" s="32"/>
      <c r="H221" s="32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</row>
    <row r="222" spans="1:28" ht="12.75" customHeight="1">
      <c r="A222" s="92"/>
      <c r="B222" s="32"/>
      <c r="C222" s="31"/>
      <c r="D222" s="31"/>
      <c r="E222" s="31"/>
      <c r="F222" s="93"/>
      <c r="G222" s="32"/>
      <c r="H222" s="32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</row>
    <row r="223" spans="1:28" ht="12.75" customHeight="1">
      <c r="A223" s="92"/>
      <c r="B223" s="32"/>
      <c r="C223" s="31"/>
      <c r="D223" s="31"/>
      <c r="E223" s="31"/>
      <c r="F223" s="93"/>
      <c r="G223" s="32"/>
      <c r="H223" s="32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</row>
    <row r="224" spans="1:28" ht="12.75" customHeight="1">
      <c r="A224" s="92"/>
      <c r="B224" s="32"/>
      <c r="C224" s="31"/>
      <c r="D224" s="31"/>
      <c r="E224" s="31"/>
      <c r="F224" s="93"/>
      <c r="G224" s="32"/>
      <c r="H224" s="32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</row>
    <row r="225" spans="1:28" ht="12.75" customHeight="1">
      <c r="A225" s="92"/>
      <c r="B225" s="32"/>
      <c r="C225" s="31"/>
      <c r="D225" s="31"/>
      <c r="E225" s="31"/>
      <c r="F225" s="93"/>
      <c r="G225" s="32"/>
      <c r="H225" s="32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</row>
    <row r="226" spans="1:28" ht="12.75" customHeight="1">
      <c r="A226" s="92"/>
      <c r="B226" s="32"/>
      <c r="C226" s="31"/>
      <c r="D226" s="31"/>
      <c r="E226" s="31"/>
      <c r="F226" s="93"/>
      <c r="G226" s="32"/>
      <c r="H226" s="32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</row>
    <row r="227" spans="1:28" ht="12.75" customHeight="1">
      <c r="A227" s="92"/>
      <c r="B227" s="32"/>
      <c r="C227" s="31"/>
      <c r="D227" s="31"/>
      <c r="E227" s="31"/>
      <c r="F227" s="93"/>
      <c r="G227" s="32"/>
      <c r="H227" s="32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</row>
    <row r="228" spans="1:28" ht="12.75" customHeight="1">
      <c r="A228" s="92"/>
      <c r="B228" s="32"/>
      <c r="C228" s="31"/>
      <c r="D228" s="31"/>
      <c r="E228" s="31"/>
      <c r="F228" s="93"/>
      <c r="G228" s="32"/>
      <c r="H228" s="32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</row>
    <row r="229" spans="1:28" ht="12.75" customHeight="1">
      <c r="A229" s="92"/>
      <c r="B229" s="32"/>
      <c r="C229" s="31"/>
      <c r="D229" s="31"/>
      <c r="E229" s="31"/>
      <c r="F229" s="93"/>
      <c r="G229" s="32"/>
      <c r="H229" s="32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</row>
    <row r="230" spans="1:28" ht="12.75" customHeight="1">
      <c r="A230" s="92"/>
      <c r="B230" s="32"/>
      <c r="C230" s="31"/>
      <c r="D230" s="31"/>
      <c r="E230" s="31"/>
      <c r="F230" s="93"/>
      <c r="G230" s="32"/>
      <c r="H230" s="32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</row>
    <row r="231" spans="1:28" ht="12.75" customHeight="1">
      <c r="A231" s="92"/>
      <c r="B231" s="32"/>
      <c r="C231" s="31"/>
      <c r="D231" s="31"/>
      <c r="E231" s="31"/>
      <c r="F231" s="93"/>
      <c r="G231" s="32"/>
      <c r="H231" s="32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</row>
    <row r="232" spans="1:28" ht="12.75" customHeight="1">
      <c r="A232" s="92"/>
      <c r="B232" s="32"/>
      <c r="C232" s="31"/>
      <c r="D232" s="31"/>
      <c r="E232" s="31"/>
      <c r="F232" s="93"/>
      <c r="G232" s="32"/>
      <c r="H232" s="32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</row>
    <row r="233" spans="1:28" ht="12.75" customHeight="1">
      <c r="A233" s="92"/>
      <c r="B233" s="32"/>
      <c r="C233" s="31"/>
      <c r="D233" s="31"/>
      <c r="E233" s="31"/>
      <c r="F233" s="93"/>
      <c r="G233" s="32"/>
      <c r="H233" s="32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</row>
    <row r="234" spans="1:28" ht="12.75" customHeight="1">
      <c r="A234" s="92"/>
      <c r="B234" s="32"/>
      <c r="C234" s="31"/>
      <c r="D234" s="31"/>
      <c r="E234" s="31"/>
      <c r="F234" s="93"/>
      <c r="G234" s="32"/>
      <c r="H234" s="32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</row>
    <row r="235" spans="1:28" ht="12.75" customHeight="1">
      <c r="A235" s="92"/>
      <c r="B235" s="32"/>
      <c r="C235" s="31"/>
      <c r="D235" s="31"/>
      <c r="E235" s="31"/>
      <c r="F235" s="93"/>
      <c r="G235" s="32"/>
      <c r="H235" s="32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</row>
    <row r="236" spans="1:28" ht="12.75" customHeight="1">
      <c r="A236" s="92"/>
      <c r="B236" s="32"/>
      <c r="C236" s="31"/>
      <c r="D236" s="31"/>
      <c r="E236" s="31"/>
      <c r="F236" s="93"/>
      <c r="G236" s="32"/>
      <c r="H236" s="32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</row>
    <row r="237" spans="1:28" ht="12.75" customHeight="1">
      <c r="A237" s="92"/>
      <c r="B237" s="32"/>
      <c r="C237" s="31"/>
      <c r="D237" s="31"/>
      <c r="E237" s="31"/>
      <c r="F237" s="93"/>
      <c r="G237" s="32"/>
      <c r="H237" s="32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</row>
    <row r="238" spans="1:28" ht="12.75" customHeight="1">
      <c r="A238" s="92"/>
      <c r="B238" s="32"/>
      <c r="C238" s="31"/>
      <c r="D238" s="31"/>
      <c r="E238" s="31"/>
      <c r="F238" s="93"/>
      <c r="G238" s="32"/>
      <c r="H238" s="32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</row>
    <row r="239" spans="1:28" ht="12.75" customHeight="1">
      <c r="A239" s="92"/>
      <c r="B239" s="32"/>
      <c r="C239" s="31"/>
      <c r="D239" s="31"/>
      <c r="E239" s="31"/>
      <c r="F239" s="93"/>
      <c r="G239" s="32"/>
      <c r="H239" s="32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</row>
    <row r="240" spans="1:28" ht="12.75" customHeight="1">
      <c r="A240" s="92"/>
      <c r="B240" s="32"/>
      <c r="C240" s="31"/>
      <c r="D240" s="31"/>
      <c r="E240" s="31"/>
      <c r="F240" s="93"/>
      <c r="G240" s="32"/>
      <c r="H240" s="32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</row>
    <row r="241" spans="1:28" ht="12.75" customHeight="1">
      <c r="A241" s="92"/>
      <c r="B241" s="32"/>
      <c r="C241" s="31"/>
      <c r="D241" s="31"/>
      <c r="E241" s="31"/>
      <c r="F241" s="93"/>
      <c r="G241" s="32"/>
      <c r="H241" s="32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</row>
    <row r="242" spans="1:28" ht="12.75" customHeight="1">
      <c r="A242" s="92"/>
      <c r="B242" s="32"/>
      <c r="C242" s="31"/>
      <c r="D242" s="31"/>
      <c r="E242" s="31"/>
      <c r="F242" s="93"/>
      <c r="G242" s="32"/>
      <c r="H242" s="32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</row>
    <row r="243" spans="1:28" ht="12.75" customHeight="1">
      <c r="A243" s="92"/>
      <c r="B243" s="32"/>
      <c r="C243" s="31"/>
      <c r="D243" s="31"/>
      <c r="E243" s="31"/>
      <c r="F243" s="93"/>
      <c r="G243" s="32"/>
      <c r="H243" s="32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</row>
    <row r="244" spans="1:28" ht="12.75" customHeight="1">
      <c r="A244" s="92"/>
      <c r="B244" s="32"/>
      <c r="C244" s="31"/>
      <c r="D244" s="31"/>
      <c r="E244" s="31"/>
      <c r="F244" s="93"/>
      <c r="G244" s="32"/>
      <c r="H244" s="32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</row>
    <row r="245" spans="1:28" ht="12.75" customHeight="1">
      <c r="A245" s="92"/>
      <c r="B245" s="32"/>
      <c r="C245" s="31"/>
      <c r="D245" s="31"/>
      <c r="E245" s="31"/>
      <c r="F245" s="93"/>
      <c r="G245" s="32"/>
      <c r="H245" s="32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</row>
    <row r="246" spans="1:28" ht="12.75" customHeight="1">
      <c r="A246" s="92"/>
      <c r="B246" s="32"/>
      <c r="C246" s="31"/>
      <c r="D246" s="31"/>
      <c r="E246" s="31"/>
      <c r="F246" s="93"/>
      <c r="G246" s="32"/>
      <c r="H246" s="32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</row>
    <row r="247" spans="1:28" ht="12.75" customHeight="1">
      <c r="A247" s="92"/>
      <c r="B247" s="32"/>
      <c r="C247" s="31"/>
      <c r="D247" s="31"/>
      <c r="E247" s="31"/>
      <c r="F247" s="93"/>
      <c r="G247" s="32"/>
      <c r="H247" s="32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</row>
    <row r="248" spans="1:28" ht="12.75" customHeight="1">
      <c r="A248" s="92"/>
      <c r="B248" s="32"/>
      <c r="C248" s="31"/>
      <c r="D248" s="31"/>
      <c r="E248" s="31"/>
      <c r="F248" s="93"/>
      <c r="G248" s="32"/>
      <c r="H248" s="32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</row>
    <row r="249" spans="1:28" ht="12.75" customHeight="1">
      <c r="A249" s="92"/>
      <c r="B249" s="32"/>
      <c r="C249" s="31"/>
      <c r="D249" s="31"/>
      <c r="E249" s="31"/>
      <c r="F249" s="93"/>
      <c r="G249" s="32"/>
      <c r="H249" s="32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</row>
    <row r="250" spans="1:28" ht="12.75" customHeight="1">
      <c r="A250" s="92"/>
      <c r="B250" s="32"/>
      <c r="C250" s="31"/>
      <c r="D250" s="31"/>
      <c r="E250" s="31"/>
      <c r="F250" s="93"/>
      <c r="G250" s="32"/>
      <c r="H250" s="32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</row>
    <row r="251" spans="1:28" ht="12.75" customHeight="1">
      <c r="A251" s="92"/>
      <c r="B251" s="32"/>
      <c r="C251" s="31"/>
      <c r="D251" s="31"/>
      <c r="E251" s="31"/>
      <c r="F251" s="93"/>
      <c r="G251" s="32"/>
      <c r="H251" s="32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</row>
    <row r="252" spans="1:28" ht="12.75" customHeight="1">
      <c r="A252" s="92"/>
      <c r="B252" s="32"/>
      <c r="C252" s="31"/>
      <c r="D252" s="31"/>
      <c r="E252" s="31"/>
      <c r="F252" s="93"/>
      <c r="G252" s="32"/>
      <c r="H252" s="32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</row>
    <row r="253" spans="1:28" ht="12.75" customHeight="1">
      <c r="A253" s="92"/>
      <c r="B253" s="32"/>
      <c r="C253" s="31"/>
      <c r="D253" s="31"/>
      <c r="E253" s="31"/>
      <c r="F253" s="93"/>
      <c r="G253" s="32"/>
      <c r="H253" s="32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</row>
    <row r="254" spans="1:28" ht="12.75" customHeight="1">
      <c r="A254" s="92"/>
      <c r="B254" s="32"/>
      <c r="C254" s="31"/>
      <c r="D254" s="31"/>
      <c r="E254" s="31"/>
      <c r="F254" s="93"/>
      <c r="G254" s="32"/>
      <c r="H254" s="32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</row>
    <row r="255" spans="1:28" ht="12.75" customHeight="1">
      <c r="A255" s="92"/>
      <c r="B255" s="32"/>
      <c r="C255" s="31"/>
      <c r="D255" s="31"/>
      <c r="E255" s="31"/>
      <c r="F255" s="93"/>
      <c r="G255" s="32"/>
      <c r="H255" s="32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</row>
    <row r="256" spans="1:28" ht="12.75" customHeight="1">
      <c r="A256" s="92"/>
      <c r="B256" s="32"/>
      <c r="C256" s="31"/>
      <c r="D256" s="31"/>
      <c r="E256" s="31"/>
      <c r="F256" s="93"/>
      <c r="G256" s="32"/>
      <c r="H256" s="32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</row>
    <row r="257" spans="1:28" ht="12.75" customHeight="1">
      <c r="A257" s="92"/>
      <c r="B257" s="32"/>
      <c r="C257" s="31"/>
      <c r="D257" s="31"/>
      <c r="E257" s="31"/>
      <c r="F257" s="93"/>
      <c r="G257" s="32"/>
      <c r="H257" s="32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</row>
    <row r="258" spans="1:28" ht="12.75" customHeight="1">
      <c r="A258" s="92"/>
      <c r="B258" s="32"/>
      <c r="C258" s="31"/>
      <c r="D258" s="31"/>
      <c r="E258" s="31"/>
      <c r="F258" s="93"/>
      <c r="G258" s="32"/>
      <c r="H258" s="32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</row>
    <row r="259" spans="1:28" ht="12.75" customHeight="1">
      <c r="A259" s="92"/>
      <c r="B259" s="32"/>
      <c r="C259" s="31"/>
      <c r="D259" s="31"/>
      <c r="E259" s="31"/>
      <c r="F259" s="93"/>
      <c r="G259" s="32"/>
      <c r="H259" s="32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</row>
    <row r="260" spans="1:28" ht="12.75" customHeight="1">
      <c r="A260" s="92"/>
      <c r="B260" s="32"/>
      <c r="C260" s="31"/>
      <c r="D260" s="31"/>
      <c r="E260" s="31"/>
      <c r="F260" s="93"/>
      <c r="G260" s="32"/>
      <c r="H260" s="32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</row>
    <row r="261" spans="1:28" ht="12.75" customHeight="1">
      <c r="A261" s="92"/>
      <c r="B261" s="32"/>
      <c r="C261" s="31"/>
      <c r="D261" s="31"/>
      <c r="E261" s="31"/>
      <c r="F261" s="93"/>
      <c r="G261" s="32"/>
      <c r="H261" s="32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</row>
    <row r="262" spans="1:28" ht="12.75" customHeight="1">
      <c r="A262" s="92"/>
      <c r="B262" s="32"/>
      <c r="C262" s="31"/>
      <c r="D262" s="31"/>
      <c r="E262" s="31"/>
      <c r="F262" s="93"/>
      <c r="G262" s="32"/>
      <c r="H262" s="32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</row>
    <row r="263" spans="1:28" ht="12.75" customHeight="1">
      <c r="A263" s="92"/>
      <c r="B263" s="32"/>
      <c r="C263" s="31"/>
      <c r="D263" s="31"/>
      <c r="E263" s="31"/>
      <c r="F263" s="93"/>
      <c r="G263" s="32"/>
      <c r="H263" s="32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</row>
    <row r="264" spans="1:28" ht="12.75" customHeight="1">
      <c r="A264" s="92"/>
      <c r="B264" s="32"/>
      <c r="C264" s="31"/>
      <c r="D264" s="31"/>
      <c r="E264" s="31"/>
      <c r="F264" s="93"/>
      <c r="G264" s="32"/>
      <c r="H264" s="32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</row>
    <row r="265" spans="1:28" ht="12.75" customHeight="1">
      <c r="A265" s="92"/>
      <c r="B265" s="32"/>
      <c r="C265" s="31"/>
      <c r="D265" s="31"/>
      <c r="E265" s="31"/>
      <c r="F265" s="93"/>
      <c r="G265" s="32"/>
      <c r="H265" s="32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</row>
    <row r="266" spans="1:28" ht="12.75" customHeight="1">
      <c r="A266" s="92"/>
      <c r="B266" s="32"/>
      <c r="C266" s="31"/>
      <c r="D266" s="31"/>
      <c r="E266" s="31"/>
      <c r="F266" s="93"/>
      <c r="G266" s="32"/>
      <c r="H266" s="32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</row>
    <row r="267" spans="1:28" ht="12.75" customHeight="1">
      <c r="A267" s="92"/>
      <c r="B267" s="32"/>
      <c r="C267" s="31"/>
      <c r="D267" s="31"/>
      <c r="E267" s="31"/>
      <c r="F267" s="93"/>
      <c r="G267" s="32"/>
      <c r="H267" s="32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</row>
    <row r="268" spans="1:28" ht="12.75" customHeight="1">
      <c r="A268" s="92"/>
      <c r="B268" s="32"/>
      <c r="C268" s="31"/>
      <c r="D268" s="31"/>
      <c r="E268" s="31"/>
      <c r="F268" s="93"/>
      <c r="G268" s="32"/>
      <c r="H268" s="32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</row>
    <row r="269" spans="1:28" ht="12.75" customHeight="1">
      <c r="A269" s="92"/>
      <c r="B269" s="32"/>
      <c r="C269" s="31"/>
      <c r="D269" s="31"/>
      <c r="E269" s="31"/>
      <c r="F269" s="93"/>
      <c r="G269" s="32"/>
      <c r="H269" s="32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</row>
    <row r="270" spans="1:28" ht="12.75" customHeight="1">
      <c r="A270" s="92"/>
      <c r="B270" s="32"/>
      <c r="C270" s="31"/>
      <c r="D270" s="31"/>
      <c r="E270" s="31"/>
      <c r="F270" s="93"/>
      <c r="G270" s="32"/>
      <c r="H270" s="32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</row>
    <row r="271" spans="1:28" ht="12.75" customHeight="1">
      <c r="A271" s="92"/>
      <c r="B271" s="32"/>
      <c r="C271" s="31"/>
      <c r="D271" s="31"/>
      <c r="E271" s="31"/>
      <c r="F271" s="93"/>
      <c r="G271" s="32"/>
      <c r="H271" s="95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</row>
    <row r="272" spans="1:28" ht="12.75" customHeight="1">
      <c r="A272" s="92"/>
      <c r="B272" s="32"/>
      <c r="C272" s="31"/>
      <c r="D272" s="31"/>
      <c r="E272" s="31"/>
      <c r="F272" s="93"/>
      <c r="G272" s="32"/>
      <c r="H272" s="95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</row>
    <row r="273" spans="1:28" ht="12.75" customHeight="1">
      <c r="A273" s="92"/>
      <c r="B273" s="32"/>
      <c r="C273" s="31"/>
      <c r="D273" s="31"/>
      <c r="E273" s="31"/>
      <c r="F273" s="93"/>
      <c r="G273" s="32"/>
      <c r="H273" s="95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</row>
    <row r="274" spans="1:28" ht="12.75" customHeight="1">
      <c r="A274" s="92"/>
      <c r="B274" s="32"/>
      <c r="C274" s="31"/>
      <c r="D274" s="31"/>
      <c r="E274" s="31"/>
      <c r="F274" s="93"/>
      <c r="G274" s="32"/>
      <c r="H274" s="95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</row>
    <row r="275" spans="1:28" ht="12.75" customHeight="1">
      <c r="A275" s="92"/>
      <c r="B275" s="32"/>
      <c r="C275" s="31"/>
      <c r="D275" s="31"/>
      <c r="E275" s="31"/>
      <c r="F275" s="93"/>
      <c r="G275" s="32"/>
      <c r="H275" s="95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</row>
    <row r="276" spans="1:28" ht="12.75" customHeight="1">
      <c r="A276" s="92"/>
      <c r="B276" s="32"/>
      <c r="C276" s="31"/>
      <c r="D276" s="31"/>
      <c r="E276" s="31"/>
      <c r="F276" s="93"/>
      <c r="G276" s="32"/>
      <c r="H276" s="95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</row>
    <row r="277" spans="1:28" ht="12.75" customHeight="1">
      <c r="A277" s="92"/>
      <c r="B277" s="32"/>
      <c r="C277" s="31"/>
      <c r="D277" s="31"/>
      <c r="E277" s="31"/>
      <c r="F277" s="93"/>
      <c r="G277" s="32"/>
      <c r="H277" s="95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</row>
    <row r="278" spans="1:28" ht="12.75" customHeight="1">
      <c r="A278" s="92"/>
      <c r="B278" s="32"/>
      <c r="C278" s="31"/>
      <c r="D278" s="31"/>
      <c r="E278" s="31"/>
      <c r="F278" s="93"/>
      <c r="G278" s="32"/>
      <c r="H278" s="95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</row>
    <row r="279" spans="1:28" ht="12.75" customHeight="1">
      <c r="A279" s="92"/>
      <c r="B279" s="32"/>
      <c r="C279" s="31"/>
      <c r="D279" s="31"/>
      <c r="E279" s="31"/>
      <c r="F279" s="93"/>
      <c r="G279" s="32"/>
      <c r="H279" s="95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</row>
    <row r="280" spans="1:28" ht="12.75" customHeight="1">
      <c r="A280" s="92"/>
      <c r="B280" s="32"/>
      <c r="C280" s="31"/>
      <c r="D280" s="31"/>
      <c r="E280" s="31"/>
      <c r="F280" s="93"/>
      <c r="G280" s="32"/>
      <c r="H280" s="95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</row>
    <row r="281" spans="1:28" ht="12.75" customHeight="1">
      <c r="A281" s="92"/>
      <c r="B281" s="32"/>
      <c r="C281" s="31"/>
      <c r="D281" s="31"/>
      <c r="E281" s="31"/>
      <c r="F281" s="93"/>
      <c r="G281" s="32"/>
      <c r="H281" s="95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</row>
    <row r="282" spans="1:28" ht="12.75" customHeight="1">
      <c r="A282" s="92"/>
      <c r="B282" s="32"/>
      <c r="C282" s="31"/>
      <c r="D282" s="31"/>
      <c r="E282" s="31"/>
      <c r="F282" s="93"/>
      <c r="G282" s="32"/>
      <c r="H282" s="95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</row>
    <row r="283" spans="1:28" ht="12.75" customHeight="1">
      <c r="A283" s="92"/>
      <c r="B283" s="32"/>
      <c r="C283" s="31"/>
      <c r="D283" s="31"/>
      <c r="E283" s="31"/>
      <c r="F283" s="93"/>
      <c r="G283" s="32"/>
      <c r="H283" s="95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</row>
    <row r="284" spans="1:28" ht="12.75" customHeight="1">
      <c r="A284" s="92"/>
      <c r="B284" s="32"/>
      <c r="C284" s="31"/>
      <c r="D284" s="31"/>
      <c r="E284" s="31"/>
      <c r="F284" s="93"/>
      <c r="G284" s="32"/>
      <c r="H284" s="95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</row>
    <row r="285" spans="1:28" ht="12.75" customHeight="1">
      <c r="A285" s="92"/>
      <c r="B285" s="32"/>
      <c r="C285" s="31"/>
      <c r="D285" s="31"/>
      <c r="E285" s="31"/>
      <c r="F285" s="93"/>
      <c r="G285" s="32"/>
      <c r="H285" s="95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</row>
    <row r="286" spans="1:28" ht="12.75" customHeight="1">
      <c r="A286" s="92"/>
      <c r="B286" s="32"/>
      <c r="C286" s="31"/>
      <c r="D286" s="31"/>
      <c r="E286" s="31"/>
      <c r="F286" s="93"/>
      <c r="G286" s="32"/>
      <c r="H286" s="95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</row>
    <row r="287" spans="1:28" ht="12.75" customHeight="1">
      <c r="A287" s="92"/>
      <c r="B287" s="32"/>
      <c r="C287" s="31"/>
      <c r="D287" s="31"/>
      <c r="E287" s="31"/>
      <c r="F287" s="93"/>
      <c r="G287" s="32"/>
      <c r="H287" s="95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</row>
    <row r="288" spans="1:28" ht="12.75" customHeight="1">
      <c r="A288" s="92"/>
      <c r="B288" s="32"/>
      <c r="C288" s="31"/>
      <c r="D288" s="31"/>
      <c r="E288" s="31"/>
      <c r="F288" s="93"/>
      <c r="G288" s="32"/>
      <c r="H288" s="95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</row>
    <row r="289" spans="1:28" ht="12.75" customHeight="1">
      <c r="A289" s="92"/>
      <c r="B289" s="32"/>
      <c r="C289" s="31"/>
      <c r="D289" s="31"/>
      <c r="E289" s="31"/>
      <c r="F289" s="93"/>
      <c r="G289" s="32"/>
      <c r="H289" s="95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</row>
    <row r="290" spans="1:28" ht="12.75" customHeight="1">
      <c r="A290" s="92"/>
      <c r="B290" s="32"/>
      <c r="C290" s="31"/>
      <c r="D290" s="31"/>
      <c r="E290" s="31"/>
      <c r="F290" s="93"/>
      <c r="G290" s="32"/>
      <c r="H290" s="95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</row>
    <row r="291" spans="1:28" ht="12.75" customHeight="1">
      <c r="A291" s="92"/>
      <c r="B291" s="32"/>
      <c r="C291" s="31"/>
      <c r="D291" s="31"/>
      <c r="E291" s="31"/>
      <c r="F291" s="93"/>
      <c r="G291" s="32"/>
      <c r="H291" s="95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</row>
    <row r="292" spans="1:28" ht="12.75" customHeight="1">
      <c r="A292" s="92"/>
      <c r="B292" s="32"/>
      <c r="C292" s="31"/>
      <c r="D292" s="31"/>
      <c r="E292" s="31"/>
      <c r="F292" s="93"/>
      <c r="G292" s="32"/>
      <c r="H292" s="95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</row>
    <row r="293" spans="1:28" ht="12.75" customHeight="1">
      <c r="A293" s="92"/>
      <c r="B293" s="32"/>
      <c r="C293" s="31"/>
      <c r="D293" s="31"/>
      <c r="E293" s="31"/>
      <c r="F293" s="93"/>
      <c r="G293" s="32"/>
      <c r="H293" s="95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</row>
    <row r="294" spans="1:28" ht="12.75" customHeight="1">
      <c r="A294" s="92"/>
      <c r="B294" s="32"/>
      <c r="C294" s="31"/>
      <c r="D294" s="31"/>
      <c r="E294" s="31"/>
      <c r="F294" s="93"/>
      <c r="G294" s="32"/>
      <c r="H294" s="95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</row>
    <row r="295" spans="1:28" ht="12.75" customHeight="1">
      <c r="A295" s="92"/>
      <c r="B295" s="32"/>
      <c r="C295" s="31"/>
      <c r="D295" s="31"/>
      <c r="E295" s="31"/>
      <c r="F295" s="93"/>
      <c r="G295" s="32"/>
      <c r="H295" s="95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</row>
    <row r="296" spans="1:28" ht="12.75" customHeight="1">
      <c r="A296" s="92"/>
      <c r="B296" s="32"/>
      <c r="C296" s="31"/>
      <c r="D296" s="31"/>
      <c r="E296" s="31"/>
      <c r="F296" s="93"/>
      <c r="G296" s="32"/>
      <c r="H296" s="95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</row>
    <row r="297" spans="1:28" ht="12.75" customHeight="1">
      <c r="A297" s="92"/>
      <c r="B297" s="32"/>
      <c r="C297" s="31"/>
      <c r="D297" s="31"/>
      <c r="E297" s="31"/>
      <c r="F297" s="93"/>
      <c r="G297" s="32"/>
      <c r="H297" s="95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</row>
    <row r="298" spans="1:28" ht="12.75" customHeight="1">
      <c r="A298" s="92"/>
      <c r="B298" s="32"/>
      <c r="C298" s="31"/>
      <c r="D298" s="31"/>
      <c r="E298" s="31"/>
      <c r="F298" s="93"/>
      <c r="G298" s="32"/>
      <c r="H298" s="95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</row>
    <row r="299" spans="1:28" ht="12.75" customHeight="1">
      <c r="A299" s="92"/>
      <c r="B299" s="32"/>
      <c r="C299" s="31"/>
      <c r="D299" s="31"/>
      <c r="E299" s="31"/>
      <c r="F299" s="93"/>
      <c r="G299" s="32"/>
      <c r="H299" s="95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</row>
    <row r="300" spans="1:28" ht="12.75" customHeight="1">
      <c r="A300" s="92"/>
      <c r="B300" s="32"/>
      <c r="C300" s="31"/>
      <c r="D300" s="31"/>
      <c r="E300" s="31"/>
      <c r="F300" s="93"/>
      <c r="G300" s="32"/>
      <c r="H300" s="95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</row>
    <row r="301" spans="1:28" ht="12.75" customHeight="1">
      <c r="A301" s="92"/>
      <c r="B301" s="32"/>
      <c r="C301" s="31"/>
      <c r="D301" s="31"/>
      <c r="E301" s="31"/>
      <c r="F301" s="93"/>
      <c r="G301" s="32"/>
      <c r="H301" s="95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</row>
    <row r="302" spans="1:28" ht="12.75" customHeight="1">
      <c r="A302" s="92"/>
      <c r="B302" s="32"/>
      <c r="C302" s="31"/>
      <c r="D302" s="31"/>
      <c r="E302" s="31"/>
      <c r="F302" s="93"/>
      <c r="G302" s="32"/>
      <c r="H302" s="95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</row>
    <row r="303" spans="1:28" ht="12.75" customHeight="1">
      <c r="A303" s="92"/>
      <c r="B303" s="32"/>
      <c r="C303" s="31"/>
      <c r="D303" s="31"/>
      <c r="E303" s="31"/>
      <c r="F303" s="93"/>
      <c r="G303" s="32"/>
      <c r="H303" s="95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</row>
    <row r="304" spans="1:28" ht="12.75" customHeight="1">
      <c r="A304" s="92"/>
      <c r="B304" s="32"/>
      <c r="C304" s="31"/>
      <c r="D304" s="31"/>
      <c r="E304" s="31"/>
      <c r="F304" s="93"/>
      <c r="G304" s="32"/>
      <c r="H304" s="95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</row>
    <row r="305" spans="1:28" ht="12.75" customHeight="1">
      <c r="A305" s="92"/>
      <c r="B305" s="32"/>
      <c r="C305" s="31"/>
      <c r="D305" s="31"/>
      <c r="E305" s="31"/>
      <c r="F305" s="93"/>
      <c r="G305" s="32"/>
      <c r="H305" s="95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</row>
    <row r="306" spans="1:28" ht="12.75" customHeight="1">
      <c r="A306" s="92"/>
      <c r="B306" s="32"/>
      <c r="C306" s="31"/>
      <c r="D306" s="31"/>
      <c r="E306" s="31"/>
      <c r="F306" s="93"/>
      <c r="G306" s="32"/>
      <c r="H306" s="95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</row>
    <row r="307" spans="1:28" ht="12.75" customHeight="1">
      <c r="A307" s="92"/>
      <c r="B307" s="32"/>
      <c r="C307" s="31"/>
      <c r="D307" s="31"/>
      <c r="E307" s="31"/>
      <c r="F307" s="93"/>
      <c r="G307" s="32"/>
      <c r="H307" s="95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</row>
    <row r="308" spans="1:28" ht="12.75" customHeight="1">
      <c r="A308" s="92"/>
      <c r="B308" s="32"/>
      <c r="C308" s="31"/>
      <c r="D308" s="31"/>
      <c r="E308" s="31"/>
      <c r="F308" s="93"/>
      <c r="G308" s="32"/>
      <c r="H308" s="95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</row>
    <row r="309" spans="1:28" ht="12.75" customHeight="1">
      <c r="A309" s="92"/>
      <c r="B309" s="32"/>
      <c r="C309" s="31"/>
      <c r="D309" s="31"/>
      <c r="E309" s="31"/>
      <c r="F309" s="93"/>
      <c r="G309" s="32"/>
      <c r="H309" s="95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</row>
    <row r="310" spans="1:28" ht="12.75" customHeight="1">
      <c r="A310" s="92"/>
      <c r="B310" s="32"/>
      <c r="C310" s="31"/>
      <c r="D310" s="31"/>
      <c r="E310" s="31"/>
      <c r="F310" s="93"/>
      <c r="G310" s="32"/>
      <c r="H310" s="95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</row>
    <row r="311" spans="1:28" ht="12.75" customHeight="1">
      <c r="A311" s="92"/>
      <c r="B311" s="32"/>
      <c r="C311" s="31"/>
      <c r="D311" s="31"/>
      <c r="E311" s="31"/>
      <c r="F311" s="93"/>
      <c r="G311" s="32"/>
      <c r="H311" s="95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</row>
    <row r="312" spans="1:28" ht="12.75" customHeight="1">
      <c r="A312" s="92"/>
      <c r="B312" s="32"/>
      <c r="C312" s="31"/>
      <c r="D312" s="31"/>
      <c r="E312" s="31"/>
      <c r="F312" s="93"/>
      <c r="G312" s="32"/>
      <c r="H312" s="95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</row>
    <row r="313" spans="1:28" ht="12.75" customHeight="1">
      <c r="A313" s="92"/>
      <c r="B313" s="32"/>
      <c r="C313" s="31"/>
      <c r="D313" s="31"/>
      <c r="E313" s="31"/>
      <c r="F313" s="93"/>
      <c r="G313" s="32"/>
      <c r="H313" s="95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</row>
    <row r="314" spans="1:28" ht="12.75" customHeight="1">
      <c r="A314" s="92"/>
      <c r="B314" s="32"/>
      <c r="C314" s="31"/>
      <c r="D314" s="31"/>
      <c r="E314" s="31"/>
      <c r="F314" s="93"/>
      <c r="G314" s="32"/>
      <c r="H314" s="95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</row>
    <row r="315" spans="1:28" ht="12.75" customHeight="1">
      <c r="A315" s="92"/>
      <c r="B315" s="32"/>
      <c r="C315" s="31"/>
      <c r="D315" s="31"/>
      <c r="E315" s="31"/>
      <c r="F315" s="93"/>
      <c r="G315" s="32"/>
      <c r="H315" s="95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</row>
    <row r="316" spans="1:28" ht="12.75" customHeight="1">
      <c r="A316" s="92"/>
      <c r="B316" s="32"/>
      <c r="C316" s="31"/>
      <c r="D316" s="31"/>
      <c r="E316" s="31"/>
      <c r="F316" s="93"/>
      <c r="G316" s="32"/>
      <c r="H316" s="95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</row>
    <row r="317" spans="1:28" ht="12.75" customHeight="1">
      <c r="A317" s="92"/>
      <c r="B317" s="32"/>
      <c r="C317" s="31"/>
      <c r="D317" s="31"/>
      <c r="E317" s="31"/>
      <c r="F317" s="93"/>
      <c r="G317" s="32"/>
      <c r="H317" s="95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</row>
    <row r="318" spans="1:28" ht="12.75" customHeight="1">
      <c r="A318" s="92"/>
      <c r="B318" s="32"/>
      <c r="C318" s="31"/>
      <c r="D318" s="31"/>
      <c r="E318" s="31"/>
      <c r="F318" s="93"/>
      <c r="G318" s="32"/>
      <c r="H318" s="95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</row>
    <row r="319" spans="1:28" ht="12.75" customHeight="1">
      <c r="A319" s="92"/>
      <c r="B319" s="32"/>
      <c r="C319" s="31"/>
      <c r="D319" s="31"/>
      <c r="E319" s="31"/>
      <c r="F319" s="93"/>
      <c r="G319" s="32"/>
      <c r="H319" s="95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</row>
    <row r="320" spans="1:28" ht="12.75" customHeight="1">
      <c r="A320" s="92"/>
      <c r="B320" s="32"/>
      <c r="C320" s="31"/>
      <c r="D320" s="31"/>
      <c r="E320" s="31"/>
      <c r="F320" s="93"/>
      <c r="G320" s="32"/>
      <c r="H320" s="95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</row>
    <row r="321" spans="1:28" ht="12.75" customHeight="1">
      <c r="A321" s="92"/>
      <c r="B321" s="32"/>
      <c r="C321" s="31"/>
      <c r="D321" s="31"/>
      <c r="E321" s="31"/>
      <c r="F321" s="93"/>
      <c r="G321" s="32"/>
      <c r="H321" s="95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</row>
    <row r="322" spans="1:28" ht="12.75" customHeight="1">
      <c r="A322" s="92"/>
      <c r="B322" s="32"/>
      <c r="C322" s="31"/>
      <c r="D322" s="31"/>
      <c r="E322" s="31"/>
      <c r="F322" s="93"/>
      <c r="G322" s="32"/>
      <c r="H322" s="95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6"/>
  <sheetViews>
    <sheetView tabSelected="1" topLeftCell="A4" zoomScale="90" zoomScaleNormal="90" workbookViewId="0">
      <selection activeCell="H14" sqref="H14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952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45128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580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581</v>
      </c>
      <c r="E9" s="104" t="s">
        <v>582</v>
      </c>
      <c r="F9" s="104" t="s">
        <v>583</v>
      </c>
      <c r="G9" s="104" t="s">
        <v>584</v>
      </c>
      <c r="H9" s="104" t="s">
        <v>585</v>
      </c>
      <c r="I9" s="104" t="s">
        <v>586</v>
      </c>
      <c r="J9" s="103" t="s">
        <v>587</v>
      </c>
      <c r="K9" s="104" t="s">
        <v>588</v>
      </c>
      <c r="L9" s="106" t="s">
        <v>589</v>
      </c>
      <c r="M9" s="106" t="s">
        <v>590</v>
      </c>
      <c r="N9" s="104" t="s">
        <v>591</v>
      </c>
      <c r="O9" s="105" t="s">
        <v>592</v>
      </c>
      <c r="P9" s="104" t="s">
        <v>593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263">
        <v>1</v>
      </c>
      <c r="B10" s="267">
        <v>45058</v>
      </c>
      <c r="C10" s="273"/>
      <c r="D10" s="280" t="s">
        <v>215</v>
      </c>
      <c r="E10" s="277" t="s">
        <v>594</v>
      </c>
      <c r="F10" s="263">
        <v>568</v>
      </c>
      <c r="G10" s="263">
        <v>538</v>
      </c>
      <c r="H10" s="263">
        <v>599</v>
      </c>
      <c r="I10" s="281" t="s">
        <v>595</v>
      </c>
      <c r="J10" s="118" t="s">
        <v>994</v>
      </c>
      <c r="K10" s="118">
        <f>H10-F10</f>
        <v>31</v>
      </c>
      <c r="L10" s="119">
        <f>(F10*-0.7)/100</f>
        <v>-3.9759999999999995</v>
      </c>
      <c r="M10" s="120">
        <f>(K10+L10)/F10</f>
        <v>4.7577464788732399E-2</v>
      </c>
      <c r="N10" s="327" t="s">
        <v>598</v>
      </c>
      <c r="O10" s="333">
        <v>45117</v>
      </c>
      <c r="P10" s="332" t="s">
        <v>312</v>
      </c>
      <c r="Q10" s="41"/>
      <c r="R10" s="41" t="s">
        <v>597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3.5" customHeight="1">
      <c r="A11" s="107">
        <v>2</v>
      </c>
      <c r="B11" s="108">
        <v>45084</v>
      </c>
      <c r="C11" s="109"/>
      <c r="D11" s="110" t="s">
        <v>235</v>
      </c>
      <c r="E11" s="111" t="s">
        <v>594</v>
      </c>
      <c r="F11" s="107" t="s">
        <v>599</v>
      </c>
      <c r="G11" s="107">
        <v>1385</v>
      </c>
      <c r="H11" s="107"/>
      <c r="I11" s="112" t="s">
        <v>600</v>
      </c>
      <c r="J11" s="113" t="s">
        <v>596</v>
      </c>
      <c r="K11" s="113"/>
      <c r="L11" s="114"/>
      <c r="M11" s="115"/>
      <c r="N11" s="113"/>
      <c r="O11" s="300"/>
      <c r="P11" s="122">
        <f>VLOOKUP(D11,'MidCap Intra'!B43:C542,2,0)</f>
        <v>1503.85</v>
      </c>
      <c r="Q11" s="41"/>
      <c r="R11" s="41" t="s">
        <v>597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63">
        <v>3</v>
      </c>
      <c r="B12" s="267">
        <v>45090</v>
      </c>
      <c r="C12" s="273"/>
      <c r="D12" s="280" t="s">
        <v>338</v>
      </c>
      <c r="E12" s="277" t="s">
        <v>594</v>
      </c>
      <c r="F12" s="263">
        <v>4215</v>
      </c>
      <c r="G12" s="263">
        <v>3900</v>
      </c>
      <c r="H12" s="263">
        <v>4515</v>
      </c>
      <c r="I12" s="281" t="s">
        <v>601</v>
      </c>
      <c r="J12" s="118" t="s">
        <v>951</v>
      </c>
      <c r="K12" s="118">
        <f>H12-F12</f>
        <v>300</v>
      </c>
      <c r="L12" s="119">
        <f>(F12*-0.7)/100</f>
        <v>-29.504999999999999</v>
      </c>
      <c r="M12" s="120">
        <f>(K12+L12)/F12</f>
        <v>6.4174377224199289E-2</v>
      </c>
      <c r="N12" s="118" t="s">
        <v>598</v>
      </c>
      <c r="O12" s="121">
        <v>45111</v>
      </c>
      <c r="P12" s="118"/>
      <c r="Q12" s="41"/>
      <c r="R12" s="41" t="s">
        <v>597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123">
        <v>4</v>
      </c>
      <c r="B13" s="124">
        <v>45092</v>
      </c>
      <c r="C13" s="125"/>
      <c r="D13" s="272" t="s">
        <v>62</v>
      </c>
      <c r="E13" s="269" t="s">
        <v>594</v>
      </c>
      <c r="F13" s="107" t="s">
        <v>865</v>
      </c>
      <c r="G13" s="113">
        <v>6400</v>
      </c>
      <c r="H13" s="126"/>
      <c r="I13" s="270" t="s">
        <v>866</v>
      </c>
      <c r="J13" s="271" t="s">
        <v>596</v>
      </c>
      <c r="K13" s="127"/>
      <c r="L13" s="128"/>
      <c r="M13" s="129"/>
      <c r="N13" s="130"/>
      <c r="O13" s="131"/>
      <c r="P13" s="122">
        <f>VLOOKUP(D13,'MidCap Intra'!B47:C546,2,0)</f>
        <v>6582.35</v>
      </c>
      <c r="Q13" s="41"/>
      <c r="R13" s="41" t="s">
        <v>597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63">
        <v>5</v>
      </c>
      <c r="B14" s="267">
        <v>45092</v>
      </c>
      <c r="C14" s="273"/>
      <c r="D14" s="280" t="s">
        <v>192</v>
      </c>
      <c r="E14" s="277" t="s">
        <v>594</v>
      </c>
      <c r="F14" s="263">
        <v>1010</v>
      </c>
      <c r="G14" s="263">
        <v>930</v>
      </c>
      <c r="H14" s="263">
        <v>1072.5</v>
      </c>
      <c r="I14" s="281" t="s">
        <v>867</v>
      </c>
      <c r="J14" s="118" t="s">
        <v>1108</v>
      </c>
      <c r="K14" s="118">
        <f t="shared" ref="K14:K19" si="0">H14-F14</f>
        <v>62.5</v>
      </c>
      <c r="L14" s="119">
        <f t="shared" ref="L14:L19" si="1">(F14*-0.7)/100</f>
        <v>-7.07</v>
      </c>
      <c r="M14" s="120">
        <f t="shared" ref="M14:M19" si="2">(K14+L14)/F14</f>
        <v>5.4881188118811881E-2</v>
      </c>
      <c r="N14" s="118" t="s">
        <v>598</v>
      </c>
      <c r="O14" s="121">
        <v>45124</v>
      </c>
      <c r="P14" s="118">
        <f>VLOOKUP(D14,'MidCap Intra'!B48:C547,2,0)</f>
        <v>1075.5999999999999</v>
      </c>
      <c r="Q14" s="41"/>
      <c r="R14" s="41" t="s">
        <v>597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3">
        <v>6</v>
      </c>
      <c r="B15" s="267">
        <v>45096</v>
      </c>
      <c r="C15" s="273"/>
      <c r="D15" s="280" t="s">
        <v>510</v>
      </c>
      <c r="E15" s="277" t="s">
        <v>594</v>
      </c>
      <c r="F15" s="263">
        <v>537.5</v>
      </c>
      <c r="G15" s="263">
        <v>489</v>
      </c>
      <c r="H15" s="263">
        <v>569.5</v>
      </c>
      <c r="I15" s="281" t="s">
        <v>869</v>
      </c>
      <c r="J15" s="118" t="s">
        <v>960</v>
      </c>
      <c r="K15" s="118">
        <f t="shared" si="0"/>
        <v>32</v>
      </c>
      <c r="L15" s="119">
        <f t="shared" si="1"/>
        <v>-3.7625000000000002</v>
      </c>
      <c r="M15" s="120">
        <f t="shared" si="2"/>
        <v>5.2534883720930237E-2</v>
      </c>
      <c r="N15" s="118" t="s">
        <v>598</v>
      </c>
      <c r="O15" s="121">
        <v>45110</v>
      </c>
      <c r="P15" s="118"/>
      <c r="Q15" s="41"/>
      <c r="R15" s="41" t="s">
        <v>597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263">
        <v>7</v>
      </c>
      <c r="B16" s="267">
        <v>45098</v>
      </c>
      <c r="C16" s="273"/>
      <c r="D16" s="280" t="s">
        <v>431</v>
      </c>
      <c r="E16" s="277" t="s">
        <v>594</v>
      </c>
      <c r="F16" s="263">
        <v>102</v>
      </c>
      <c r="G16" s="263">
        <v>94</v>
      </c>
      <c r="H16" s="263">
        <v>107.5</v>
      </c>
      <c r="I16" s="281" t="s">
        <v>870</v>
      </c>
      <c r="J16" s="118" t="s">
        <v>963</v>
      </c>
      <c r="K16" s="118">
        <f t="shared" si="0"/>
        <v>5.5</v>
      </c>
      <c r="L16" s="119">
        <f t="shared" si="1"/>
        <v>-0.71399999999999997</v>
      </c>
      <c r="M16" s="120">
        <f t="shared" si="2"/>
        <v>4.6921568627450977E-2</v>
      </c>
      <c r="N16" s="118" t="s">
        <v>598</v>
      </c>
      <c r="O16" s="121">
        <v>45113</v>
      </c>
      <c r="P16" s="118"/>
      <c r="Q16" s="41"/>
      <c r="R16" s="41" t="s">
        <v>597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334">
        <v>8</v>
      </c>
      <c r="B17" s="335">
        <v>45099</v>
      </c>
      <c r="C17" s="336"/>
      <c r="D17" s="337" t="s">
        <v>403</v>
      </c>
      <c r="E17" s="338" t="s">
        <v>594</v>
      </c>
      <c r="F17" s="259">
        <v>3050</v>
      </c>
      <c r="G17" s="260">
        <v>2840</v>
      </c>
      <c r="H17" s="260">
        <v>2800</v>
      </c>
      <c r="I17" s="339" t="s">
        <v>872</v>
      </c>
      <c r="J17" s="340" t="s">
        <v>995</v>
      </c>
      <c r="K17" s="340">
        <f t="shared" si="0"/>
        <v>-250</v>
      </c>
      <c r="L17" s="341">
        <f t="shared" si="1"/>
        <v>-21.35</v>
      </c>
      <c r="M17" s="342">
        <f t="shared" si="2"/>
        <v>-8.8967213114754112E-2</v>
      </c>
      <c r="N17" s="343" t="s">
        <v>612</v>
      </c>
      <c r="O17" s="344">
        <v>45117</v>
      </c>
      <c r="P17" s="345"/>
      <c r="Q17" s="41"/>
      <c r="R17" s="41" t="s">
        <v>597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3">
        <v>9</v>
      </c>
      <c r="B18" s="267">
        <v>45105</v>
      </c>
      <c r="C18" s="273"/>
      <c r="D18" s="280" t="s">
        <v>130</v>
      </c>
      <c r="E18" s="277" t="s">
        <v>594</v>
      </c>
      <c r="F18" s="263">
        <v>640</v>
      </c>
      <c r="G18" s="263">
        <v>597</v>
      </c>
      <c r="H18" s="263">
        <v>689.5</v>
      </c>
      <c r="I18" s="281" t="s">
        <v>893</v>
      </c>
      <c r="J18" s="118" t="s">
        <v>1070</v>
      </c>
      <c r="K18" s="118">
        <f t="shared" si="0"/>
        <v>49.5</v>
      </c>
      <c r="L18" s="119">
        <f t="shared" si="1"/>
        <v>-4.4800000000000004</v>
      </c>
      <c r="M18" s="120">
        <f t="shared" si="2"/>
        <v>7.0343749999999997E-2</v>
      </c>
      <c r="N18" s="118" t="s">
        <v>598</v>
      </c>
      <c r="O18" s="121">
        <v>45120</v>
      </c>
      <c r="P18" s="118"/>
      <c r="Q18" s="41"/>
      <c r="R18" s="41" t="s">
        <v>597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334">
        <v>10</v>
      </c>
      <c r="B19" s="335">
        <v>45110</v>
      </c>
      <c r="C19" s="336"/>
      <c r="D19" s="337" t="s">
        <v>127</v>
      </c>
      <c r="E19" s="338" t="s">
        <v>594</v>
      </c>
      <c r="F19" s="259">
        <v>1152.5</v>
      </c>
      <c r="G19" s="260">
        <v>1095</v>
      </c>
      <c r="H19" s="260">
        <v>1100</v>
      </c>
      <c r="I19" s="339" t="s">
        <v>919</v>
      </c>
      <c r="J19" s="340" t="s">
        <v>1063</v>
      </c>
      <c r="K19" s="340">
        <f t="shared" si="0"/>
        <v>-52.5</v>
      </c>
      <c r="L19" s="341">
        <f t="shared" si="1"/>
        <v>-8.0675000000000008</v>
      </c>
      <c r="M19" s="342">
        <f t="shared" si="2"/>
        <v>-5.2553145336225598E-2</v>
      </c>
      <c r="N19" s="343" t="s">
        <v>612</v>
      </c>
      <c r="O19" s="344">
        <v>45120</v>
      </c>
      <c r="P19" s="345"/>
      <c r="Q19" s="41"/>
      <c r="R19" s="41" t="s">
        <v>597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63">
        <v>11</v>
      </c>
      <c r="B20" s="267">
        <v>45111</v>
      </c>
      <c r="C20" s="273"/>
      <c r="D20" s="280" t="s">
        <v>114</v>
      </c>
      <c r="E20" s="277" t="s">
        <v>594</v>
      </c>
      <c r="F20" s="263">
        <v>129</v>
      </c>
      <c r="G20" s="263">
        <v>119</v>
      </c>
      <c r="H20" s="263">
        <v>136</v>
      </c>
      <c r="I20" s="281" t="s">
        <v>937</v>
      </c>
      <c r="J20" s="118" t="s">
        <v>1164</v>
      </c>
      <c r="K20" s="118">
        <f t="shared" ref="K20" si="3">H20-F20</f>
        <v>7</v>
      </c>
      <c r="L20" s="119">
        <f t="shared" ref="L20" si="4">(F20*-0.7)/100</f>
        <v>-0.90300000000000002</v>
      </c>
      <c r="M20" s="120">
        <f t="shared" ref="M20" si="5">(K20+L20)/F20</f>
        <v>4.7263565891472861E-2</v>
      </c>
      <c r="N20" s="118" t="s">
        <v>598</v>
      </c>
      <c r="O20" s="121">
        <v>45126</v>
      </c>
      <c r="P20" s="118"/>
      <c r="Q20" s="41"/>
      <c r="R20" s="41" t="s">
        <v>597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297">
        <v>12</v>
      </c>
      <c r="B21" s="108">
        <v>45111</v>
      </c>
      <c r="C21" s="298"/>
      <c r="D21" s="299" t="s">
        <v>82</v>
      </c>
      <c r="E21" s="111" t="s">
        <v>594</v>
      </c>
      <c r="F21" s="107" t="s">
        <v>1059</v>
      </c>
      <c r="G21" s="113">
        <v>234</v>
      </c>
      <c r="H21" s="107"/>
      <c r="I21" s="107" t="s">
        <v>940</v>
      </c>
      <c r="J21" s="113" t="s">
        <v>596</v>
      </c>
      <c r="K21" s="113"/>
      <c r="L21" s="114"/>
      <c r="M21" s="115"/>
      <c r="N21" s="113"/>
      <c r="O21" s="321"/>
      <c r="P21" s="122">
        <f>VLOOKUP(D21,'MidCap Intra'!B58:C557,2,0)</f>
        <v>266.25</v>
      </c>
      <c r="Q21" s="41"/>
      <c r="R21" s="41" t="s">
        <v>597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297">
        <v>13</v>
      </c>
      <c r="B22" s="108">
        <v>45112</v>
      </c>
      <c r="C22" s="298"/>
      <c r="D22" s="299" t="s">
        <v>388</v>
      </c>
      <c r="E22" s="111" t="s">
        <v>594</v>
      </c>
      <c r="F22" s="107" t="s">
        <v>1060</v>
      </c>
      <c r="G22" s="113">
        <v>1395</v>
      </c>
      <c r="H22" s="107"/>
      <c r="I22" s="107" t="s">
        <v>957</v>
      </c>
      <c r="J22" s="113" t="s">
        <v>596</v>
      </c>
      <c r="K22" s="113"/>
      <c r="L22" s="114"/>
      <c r="M22" s="115"/>
      <c r="N22" s="113"/>
      <c r="O22" s="321"/>
      <c r="P22" s="122">
        <f>VLOOKUP(D22,'MidCap Intra'!B59:C558,2,0)</f>
        <v>1457.95</v>
      </c>
      <c r="Q22" s="41"/>
      <c r="R22" s="41" t="s">
        <v>613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297">
        <v>14</v>
      </c>
      <c r="B23" s="108">
        <v>45113</v>
      </c>
      <c r="C23" s="298"/>
      <c r="D23" s="326" t="s">
        <v>322</v>
      </c>
      <c r="E23" s="111" t="s">
        <v>594</v>
      </c>
      <c r="F23" s="107" t="s">
        <v>1061</v>
      </c>
      <c r="G23" s="113">
        <v>1295</v>
      </c>
      <c r="H23" s="107"/>
      <c r="I23" s="107" t="s">
        <v>966</v>
      </c>
      <c r="J23" s="113" t="s">
        <v>596</v>
      </c>
      <c r="K23" s="113"/>
      <c r="L23" s="114"/>
      <c r="M23" s="115"/>
      <c r="N23" s="113"/>
      <c r="O23" s="321"/>
      <c r="P23" s="122" t="e">
        <f>VLOOKUP(D23,'MidCap Intra'!B60:C559,2,0)</f>
        <v>#N/A</v>
      </c>
      <c r="Q23" s="41"/>
      <c r="R23" s="41" t="s">
        <v>597</v>
      </c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334">
        <v>15</v>
      </c>
      <c r="B24" s="335">
        <v>45113</v>
      </c>
      <c r="C24" s="336"/>
      <c r="D24" s="337" t="s">
        <v>104</v>
      </c>
      <c r="E24" s="338" t="s">
        <v>594</v>
      </c>
      <c r="F24" s="259">
        <v>2095</v>
      </c>
      <c r="G24" s="260">
        <v>1990</v>
      </c>
      <c r="H24" s="260">
        <v>1970</v>
      </c>
      <c r="I24" s="339" t="s">
        <v>967</v>
      </c>
      <c r="J24" s="340" t="s">
        <v>1036</v>
      </c>
      <c r="K24" s="340">
        <f>H24-F24</f>
        <v>-125</v>
      </c>
      <c r="L24" s="341">
        <f>(F24*-0.7)/100</f>
        <v>-14.664999999999999</v>
      </c>
      <c r="M24" s="342">
        <f>(K24+L24)/F24</f>
        <v>-6.6665871121718373E-2</v>
      </c>
      <c r="N24" s="343" t="s">
        <v>612</v>
      </c>
      <c r="O24" s="344">
        <v>45118</v>
      </c>
      <c r="P24" s="345"/>
      <c r="Q24" s="41"/>
      <c r="R24" s="41" t="s">
        <v>597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346">
        <v>16</v>
      </c>
      <c r="B25" s="347">
        <v>45117</v>
      </c>
      <c r="C25" s="348"/>
      <c r="D25" s="349" t="s">
        <v>218</v>
      </c>
      <c r="E25" s="350" t="s">
        <v>594</v>
      </c>
      <c r="F25" s="351" t="s">
        <v>1017</v>
      </c>
      <c r="G25" s="323">
        <v>1980</v>
      </c>
      <c r="H25" s="351"/>
      <c r="I25" s="351" t="s">
        <v>1018</v>
      </c>
      <c r="J25" s="323" t="s">
        <v>596</v>
      </c>
      <c r="K25" s="325"/>
      <c r="L25" s="325"/>
      <c r="M25" s="325"/>
      <c r="N25" s="325"/>
      <c r="O25" s="325"/>
      <c r="P25" s="122">
        <f>VLOOKUP(D25,'MidCap Intra'!B62:C561,2,0)</f>
        <v>2242.6</v>
      </c>
      <c r="Q25" s="41"/>
      <c r="R25" s="41" t="s">
        <v>597</v>
      </c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352">
        <v>17</v>
      </c>
      <c r="B26" s="291">
        <v>45119</v>
      </c>
      <c r="C26" s="353"/>
      <c r="D26" s="354" t="s">
        <v>129</v>
      </c>
      <c r="E26" s="355" t="s">
        <v>594</v>
      </c>
      <c r="F26" s="290" t="s">
        <v>1062</v>
      </c>
      <c r="G26" s="292">
        <v>1540</v>
      </c>
      <c r="H26" s="290"/>
      <c r="I26" s="290" t="s">
        <v>1041</v>
      </c>
      <c r="J26" s="292" t="s">
        <v>596</v>
      </c>
      <c r="K26" s="292"/>
      <c r="L26" s="324"/>
      <c r="M26" s="356"/>
      <c r="N26" s="292"/>
      <c r="O26" s="357"/>
      <c r="P26" s="122">
        <f>VLOOKUP(D26,'MidCap Intra'!B63:C562,2,0)</f>
        <v>1688.75</v>
      </c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352">
        <v>18</v>
      </c>
      <c r="B27" s="291">
        <v>45120</v>
      </c>
      <c r="C27" s="353"/>
      <c r="D27" s="383" t="s">
        <v>431</v>
      </c>
      <c r="E27" s="355" t="s">
        <v>594</v>
      </c>
      <c r="F27" s="290" t="s">
        <v>1072</v>
      </c>
      <c r="G27" s="292">
        <v>102</v>
      </c>
      <c r="H27" s="290"/>
      <c r="I27" s="290" t="s">
        <v>1073</v>
      </c>
      <c r="J27" s="292" t="s">
        <v>596</v>
      </c>
      <c r="K27" s="292"/>
      <c r="L27" s="324"/>
      <c r="M27" s="356"/>
      <c r="N27" s="292"/>
      <c r="O27" s="357"/>
      <c r="P27" s="122">
        <f>VLOOKUP(D27,'MidCap Intra'!B64:C563,2,0)</f>
        <v>109.9</v>
      </c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4.25" customHeight="1">
      <c r="A28" s="263">
        <v>19</v>
      </c>
      <c r="B28" s="267">
        <v>45120</v>
      </c>
      <c r="C28" s="273"/>
      <c r="D28" s="280" t="s">
        <v>518</v>
      </c>
      <c r="E28" s="277" t="s">
        <v>594</v>
      </c>
      <c r="F28" s="263">
        <v>292</v>
      </c>
      <c r="G28" s="263">
        <v>255</v>
      </c>
      <c r="H28" s="263">
        <v>309.5</v>
      </c>
      <c r="I28" s="281" t="s">
        <v>1077</v>
      </c>
      <c r="J28" s="118" t="s">
        <v>1122</v>
      </c>
      <c r="K28" s="118">
        <f>H28-F28</f>
        <v>17.5</v>
      </c>
      <c r="L28" s="119">
        <f>(F28*-0.7)/100</f>
        <v>-2.0439999999999996</v>
      </c>
      <c r="M28" s="120">
        <f>(K28+L28)/F28</f>
        <v>5.2931506849315066E-2</v>
      </c>
      <c r="N28" s="118" t="s">
        <v>598</v>
      </c>
      <c r="O28" s="121">
        <v>45124</v>
      </c>
      <c r="P28" s="118">
        <f>VLOOKUP(D28,'MidCap Intra'!B65:C564,2,0)</f>
        <v>362.2</v>
      </c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4.25" customHeight="1">
      <c r="A29" s="263">
        <v>20</v>
      </c>
      <c r="B29" s="267">
        <v>45125</v>
      </c>
      <c r="C29" s="273"/>
      <c r="D29" s="280" t="s">
        <v>1123</v>
      </c>
      <c r="E29" s="277" t="s">
        <v>594</v>
      </c>
      <c r="F29" s="263">
        <v>590</v>
      </c>
      <c r="G29" s="263">
        <v>530</v>
      </c>
      <c r="H29" s="263">
        <v>625</v>
      </c>
      <c r="I29" s="281" t="s">
        <v>1124</v>
      </c>
      <c r="J29" s="118" t="s">
        <v>926</v>
      </c>
      <c r="K29" s="118">
        <f>H29-F29</f>
        <v>35</v>
      </c>
      <c r="L29" s="119">
        <f>(F29*-0.7)/100</f>
        <v>-4.13</v>
      </c>
      <c r="M29" s="120">
        <f>(K29+L29)/F29</f>
        <v>5.2322033898305087E-2</v>
      </c>
      <c r="N29" s="118" t="s">
        <v>598</v>
      </c>
      <c r="O29" s="121">
        <v>45127</v>
      </c>
      <c r="P29" s="118" t="e">
        <f>VLOOKUP(D29,'MidCap Intra'!B66:C565,2,0)</f>
        <v>#N/A</v>
      </c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4.25" customHeight="1">
      <c r="A30" s="352">
        <v>21</v>
      </c>
      <c r="B30" s="291">
        <v>45125</v>
      </c>
      <c r="C30" s="353"/>
      <c r="D30" s="383" t="s">
        <v>215</v>
      </c>
      <c r="E30" s="355" t="s">
        <v>594</v>
      </c>
      <c r="F30" s="290" t="s">
        <v>1133</v>
      </c>
      <c r="G30" s="292">
        <v>548</v>
      </c>
      <c r="H30" s="290"/>
      <c r="I30" s="290" t="s">
        <v>1134</v>
      </c>
      <c r="J30" s="292" t="s">
        <v>596</v>
      </c>
      <c r="K30" s="292"/>
      <c r="L30" s="324"/>
      <c r="M30" s="356"/>
      <c r="N30" s="292"/>
      <c r="O30" s="357"/>
      <c r="P30" s="122">
        <f>VLOOKUP(D30,'MidCap Intra'!B67:C566,2,0)</f>
        <v>610.04999999999995</v>
      </c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4.25" customHeight="1">
      <c r="A31" s="352">
        <v>22</v>
      </c>
      <c r="B31" s="291">
        <v>45125</v>
      </c>
      <c r="C31" s="353"/>
      <c r="D31" s="383" t="s">
        <v>500</v>
      </c>
      <c r="E31" s="355" t="s">
        <v>594</v>
      </c>
      <c r="F31" s="290" t="s">
        <v>1137</v>
      </c>
      <c r="G31" s="292">
        <v>168</v>
      </c>
      <c r="H31" s="290"/>
      <c r="I31" s="290" t="s">
        <v>1138</v>
      </c>
      <c r="J31" s="292" t="s">
        <v>596</v>
      </c>
      <c r="K31" s="292"/>
      <c r="L31" s="324"/>
      <c r="M31" s="356"/>
      <c r="N31" s="292"/>
      <c r="O31" s="357"/>
      <c r="P31" s="122">
        <f>VLOOKUP(D31,'MidCap Intra'!B68:C567,2,0)</f>
        <v>180.95</v>
      </c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4.25" customHeight="1">
      <c r="A32" s="352">
        <v>23</v>
      </c>
      <c r="B32" s="291">
        <v>45126</v>
      </c>
      <c r="C32" s="353"/>
      <c r="D32" s="354" t="s">
        <v>510</v>
      </c>
      <c r="E32" s="355" t="s">
        <v>594</v>
      </c>
      <c r="F32" s="290" t="s">
        <v>1155</v>
      </c>
      <c r="G32" s="292">
        <v>497</v>
      </c>
      <c r="H32" s="290"/>
      <c r="I32" s="290" t="s">
        <v>1156</v>
      </c>
      <c r="J32" s="292" t="s">
        <v>596</v>
      </c>
      <c r="K32" s="292"/>
      <c r="L32" s="324"/>
      <c r="M32" s="356"/>
      <c r="N32" s="292"/>
      <c r="O32" s="357"/>
      <c r="P32" s="122">
        <f>VLOOKUP(D32,'MidCap Intra'!B69:C568,2,0)</f>
        <v>518.35</v>
      </c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352">
        <v>24</v>
      </c>
      <c r="B33" s="291">
        <v>45127</v>
      </c>
      <c r="C33" s="353"/>
      <c r="D33" s="383" t="s">
        <v>373</v>
      </c>
      <c r="E33" s="355" t="s">
        <v>594</v>
      </c>
      <c r="F33" s="290" t="s">
        <v>1186</v>
      </c>
      <c r="G33" s="292">
        <v>419</v>
      </c>
      <c r="H33" s="290"/>
      <c r="I33" s="290" t="s">
        <v>1187</v>
      </c>
      <c r="J33" s="292" t="s">
        <v>596</v>
      </c>
      <c r="K33" s="292"/>
      <c r="L33" s="324"/>
      <c r="M33" s="356"/>
      <c r="N33" s="292"/>
      <c r="O33" s="357"/>
      <c r="P33" s="324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352">
        <v>25</v>
      </c>
      <c r="B34" s="291">
        <v>45127</v>
      </c>
      <c r="C34" s="353"/>
      <c r="D34" s="383" t="s">
        <v>468</v>
      </c>
      <c r="E34" s="355" t="s">
        <v>594</v>
      </c>
      <c r="F34" s="290" t="s">
        <v>1188</v>
      </c>
      <c r="G34" s="292">
        <v>44</v>
      </c>
      <c r="H34" s="290"/>
      <c r="I34" s="290" t="s">
        <v>1189</v>
      </c>
      <c r="J34" s="292" t="s">
        <v>596</v>
      </c>
      <c r="K34" s="292"/>
      <c r="L34" s="324"/>
      <c r="M34" s="356"/>
      <c r="N34" s="292"/>
      <c r="O34" s="357"/>
      <c r="P34" s="324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4.25" customHeight="1">
      <c r="A35" s="352"/>
      <c r="B35" s="291"/>
      <c r="C35" s="353"/>
      <c r="D35" s="354"/>
      <c r="E35" s="355"/>
      <c r="F35" s="290"/>
      <c r="G35" s="292"/>
      <c r="H35" s="290"/>
      <c r="I35" s="290"/>
      <c r="J35" s="292"/>
      <c r="K35" s="292"/>
      <c r="L35" s="324"/>
      <c r="M35" s="356"/>
      <c r="N35" s="292"/>
      <c r="O35" s="357"/>
      <c r="P35" s="324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352"/>
      <c r="B36" s="291"/>
      <c r="C36" s="353"/>
      <c r="D36" s="354"/>
      <c r="E36" s="355"/>
      <c r="F36" s="290"/>
      <c r="G36" s="292"/>
      <c r="H36" s="290"/>
      <c r="I36" s="290"/>
      <c r="J36" s="292"/>
      <c r="K36" s="292"/>
      <c r="L36" s="324"/>
      <c r="M36" s="356"/>
      <c r="N36" s="292"/>
      <c r="O36" s="357"/>
      <c r="P36" s="324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4.25" customHeight="1">
      <c r="A37" s="352"/>
      <c r="B37" s="291"/>
      <c r="C37" s="353"/>
      <c r="D37" s="354"/>
      <c r="E37" s="355"/>
      <c r="F37" s="290"/>
      <c r="G37" s="292"/>
      <c r="H37" s="290"/>
      <c r="I37" s="290"/>
      <c r="J37" s="292"/>
      <c r="K37" s="292"/>
      <c r="L37" s="324"/>
      <c r="M37" s="356"/>
      <c r="N37" s="292"/>
      <c r="O37" s="357"/>
      <c r="P37" s="324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44" spans="1:38" ht="14.25" customHeight="1">
      <c r="A44" s="132"/>
      <c r="B44" s="133"/>
      <c r="C44" s="134"/>
      <c r="D44" s="135"/>
      <c r="E44" s="136"/>
      <c r="F44" s="136"/>
      <c r="G44" s="132"/>
      <c r="H44" s="136"/>
      <c r="I44" s="137"/>
      <c r="J44" s="138"/>
      <c r="K44" s="138"/>
      <c r="L44" s="139"/>
      <c r="M44" s="140"/>
      <c r="N44" s="141"/>
      <c r="O44" s="142"/>
      <c r="P44" s="143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" customHeight="1">
      <c r="A45" s="144" t="s">
        <v>602</v>
      </c>
      <c r="B45" s="145"/>
      <c r="C45" s="146"/>
      <c r="E45" s="147"/>
      <c r="F45" s="147"/>
      <c r="G45" s="147"/>
      <c r="H45" s="147"/>
      <c r="I45" s="147"/>
      <c r="J45" s="148"/>
      <c r="K45" s="147"/>
      <c r="L45" s="149"/>
      <c r="M45" s="62"/>
      <c r="N45" s="148"/>
      <c r="O45" s="146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2" customHeight="1">
      <c r="A46" s="150" t="s">
        <v>603</v>
      </c>
      <c r="B46" s="144"/>
      <c r="C46" s="144"/>
      <c r="D46" s="144"/>
      <c r="E46" s="41"/>
      <c r="F46" s="151" t="s">
        <v>604</v>
      </c>
      <c r="G46" s="6"/>
      <c r="H46" s="6"/>
      <c r="I46" s="6"/>
      <c r="J46" s="152"/>
      <c r="K46" s="153"/>
      <c r="L46" s="153"/>
      <c r="M46" s="154"/>
      <c r="N46" s="1"/>
      <c r="O46" s="155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" customHeight="1">
      <c r="A47" s="144" t="s">
        <v>605</v>
      </c>
      <c r="B47" s="144"/>
      <c r="C47" s="144"/>
      <c r="D47" s="144" t="s">
        <v>606</v>
      </c>
      <c r="E47" s="6"/>
      <c r="F47" s="151" t="s">
        <v>607</v>
      </c>
      <c r="G47" s="6"/>
      <c r="H47" s="6"/>
      <c r="I47" s="6"/>
      <c r="J47" s="152"/>
      <c r="K47" s="153"/>
      <c r="L47" s="153"/>
      <c r="M47" s="154"/>
      <c r="N47" s="1"/>
      <c r="O47" s="155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" customHeight="1">
      <c r="A48" s="144"/>
      <c r="B48" s="144"/>
      <c r="C48" s="144"/>
      <c r="D48" s="144"/>
      <c r="E48" s="6"/>
      <c r="F48" s="6"/>
      <c r="G48" s="6"/>
      <c r="H48" s="6"/>
      <c r="I48" s="6"/>
      <c r="J48" s="156"/>
      <c r="K48" s="153"/>
      <c r="L48" s="153"/>
      <c r="M48" s="6"/>
      <c r="N48" s="157"/>
      <c r="O48" s="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2.75" customHeight="1">
      <c r="A49" s="1"/>
      <c r="B49" s="158" t="s">
        <v>608</v>
      </c>
      <c r="C49" s="158"/>
      <c r="D49" s="158"/>
      <c r="E49" s="158"/>
      <c r="F49" s="159"/>
      <c r="G49" s="6"/>
      <c r="H49" s="6"/>
      <c r="I49" s="160"/>
      <c r="J49" s="161"/>
      <c r="K49" s="162"/>
      <c r="L49" s="161"/>
      <c r="M49" s="6"/>
      <c r="N49" s="1"/>
      <c r="O49" s="1"/>
      <c r="P49" s="41"/>
      <c r="R49" s="62"/>
      <c r="S49" s="1"/>
      <c r="T49" s="1"/>
      <c r="U49" s="1"/>
      <c r="V49" s="1"/>
      <c r="W49" s="1"/>
      <c r="X49" s="1"/>
      <c r="Y49" s="1"/>
      <c r="Z49" s="1"/>
    </row>
    <row r="50" spans="1:38" ht="38.25" customHeight="1">
      <c r="A50" s="163" t="s">
        <v>16</v>
      </c>
      <c r="B50" s="163" t="s">
        <v>568</v>
      </c>
      <c r="C50" s="163"/>
      <c r="D50" s="91" t="s">
        <v>581</v>
      </c>
      <c r="E50" s="163" t="s">
        <v>582</v>
      </c>
      <c r="F50" s="163" t="s">
        <v>583</v>
      </c>
      <c r="G50" s="163" t="s">
        <v>609</v>
      </c>
      <c r="H50" s="163" t="s">
        <v>585</v>
      </c>
      <c r="I50" s="163" t="s">
        <v>586</v>
      </c>
      <c r="J50" s="106" t="s">
        <v>587</v>
      </c>
      <c r="K50" s="104" t="s">
        <v>610</v>
      </c>
      <c r="L50" s="164" t="s">
        <v>589</v>
      </c>
      <c r="M50" s="106" t="s">
        <v>590</v>
      </c>
      <c r="N50" s="103" t="s">
        <v>591</v>
      </c>
      <c r="O50" s="91" t="s">
        <v>592</v>
      </c>
      <c r="P50" s="41"/>
      <c r="Q50" s="1"/>
      <c r="R50" s="62"/>
      <c r="S50" s="62"/>
      <c r="T50" s="62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3.5" customHeight="1">
      <c r="A51" s="263">
        <v>1</v>
      </c>
      <c r="B51" s="264">
        <v>45110</v>
      </c>
      <c r="C51" s="265"/>
      <c r="D51" s="265" t="s">
        <v>220</v>
      </c>
      <c r="E51" s="263" t="s">
        <v>611</v>
      </c>
      <c r="F51" s="263">
        <v>1032.5</v>
      </c>
      <c r="G51" s="263">
        <v>999</v>
      </c>
      <c r="H51" s="266">
        <v>1060.5</v>
      </c>
      <c r="I51" s="266" t="s">
        <v>925</v>
      </c>
      <c r="J51" s="118" t="s">
        <v>1037</v>
      </c>
      <c r="K51" s="118">
        <f t="shared" ref="K51:K56" si="6">H51-F51</f>
        <v>28</v>
      </c>
      <c r="L51" s="119">
        <f>(F51*-0.7)/100</f>
        <v>-7.2275</v>
      </c>
      <c r="M51" s="120">
        <f t="shared" ref="M51:M56" si="7">(K51+L51)/F51</f>
        <v>2.011864406779661E-2</v>
      </c>
      <c r="N51" s="327" t="s">
        <v>598</v>
      </c>
      <c r="O51" s="328">
        <v>45118</v>
      </c>
      <c r="P51" s="41"/>
      <c r="Q51" s="309"/>
      <c r="R51" s="41" t="s">
        <v>597</v>
      </c>
      <c r="S51" s="41"/>
      <c r="T51" s="310"/>
      <c r="U51" s="310"/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  <c r="AL51" s="310"/>
    </row>
    <row r="52" spans="1:38" ht="13.5" customHeight="1">
      <c r="A52" s="263">
        <v>2</v>
      </c>
      <c r="B52" s="264">
        <v>45110</v>
      </c>
      <c r="C52" s="265"/>
      <c r="D52" s="265" t="s">
        <v>490</v>
      </c>
      <c r="E52" s="263" t="s">
        <v>611</v>
      </c>
      <c r="F52" s="263">
        <v>369.5</v>
      </c>
      <c r="G52" s="263">
        <v>358</v>
      </c>
      <c r="H52" s="266">
        <v>378.5</v>
      </c>
      <c r="I52" s="266" t="s">
        <v>922</v>
      </c>
      <c r="J52" s="118" t="s">
        <v>824</v>
      </c>
      <c r="K52" s="118">
        <f t="shared" si="6"/>
        <v>9</v>
      </c>
      <c r="L52" s="119">
        <f>(F52*-0.7)/100</f>
        <v>-2.5864999999999996</v>
      </c>
      <c r="M52" s="120">
        <f t="shared" si="7"/>
        <v>1.7357239512855213E-2</v>
      </c>
      <c r="N52" s="327" t="s">
        <v>598</v>
      </c>
      <c r="O52" s="328">
        <v>45114</v>
      </c>
      <c r="P52" s="41"/>
      <c r="Q52" s="309"/>
      <c r="R52" s="41" t="s">
        <v>597</v>
      </c>
      <c r="S52" s="41"/>
      <c r="T52" s="310"/>
      <c r="U52" s="310"/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0"/>
      <c r="AI52" s="310"/>
      <c r="AJ52" s="310"/>
      <c r="AK52" s="310"/>
      <c r="AL52" s="310"/>
    </row>
    <row r="53" spans="1:38" ht="13.5" customHeight="1">
      <c r="A53" s="334">
        <v>3</v>
      </c>
      <c r="B53" s="335">
        <v>45114</v>
      </c>
      <c r="C53" s="336"/>
      <c r="D53" s="337" t="s">
        <v>1038</v>
      </c>
      <c r="E53" s="338" t="s">
        <v>611</v>
      </c>
      <c r="F53" s="259">
        <v>5010</v>
      </c>
      <c r="G53" s="260">
        <v>4900</v>
      </c>
      <c r="H53" s="260">
        <v>4850</v>
      </c>
      <c r="I53" s="339" t="s">
        <v>993</v>
      </c>
      <c r="J53" s="340" t="s">
        <v>1058</v>
      </c>
      <c r="K53" s="340">
        <f t="shared" si="6"/>
        <v>-160</v>
      </c>
      <c r="L53" s="341">
        <f>(F53*-0.7)/100</f>
        <v>-35.07</v>
      </c>
      <c r="M53" s="342">
        <f t="shared" si="7"/>
        <v>-3.8936127744510975E-2</v>
      </c>
      <c r="N53" s="343" t="s">
        <v>612</v>
      </c>
      <c r="O53" s="344">
        <v>45119</v>
      </c>
      <c r="P53" s="41"/>
      <c r="Q53" s="309"/>
      <c r="R53" s="41" t="s">
        <v>597</v>
      </c>
      <c r="S53" s="41"/>
      <c r="T53" s="358"/>
      <c r="U53" s="358"/>
      <c r="V53" s="358"/>
      <c r="W53" s="358"/>
      <c r="X53" s="358"/>
      <c r="Y53" s="358"/>
      <c r="Z53" s="358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58"/>
    </row>
    <row r="54" spans="1:38" ht="13.5" customHeight="1">
      <c r="A54" s="334">
        <v>4</v>
      </c>
      <c r="B54" s="335">
        <v>45117</v>
      </c>
      <c r="C54" s="336"/>
      <c r="D54" s="337" t="s">
        <v>122</v>
      </c>
      <c r="E54" s="338" t="s">
        <v>611</v>
      </c>
      <c r="F54" s="259">
        <v>313.5</v>
      </c>
      <c r="G54" s="260">
        <v>304</v>
      </c>
      <c r="H54" s="260">
        <v>304</v>
      </c>
      <c r="I54" s="339" t="s">
        <v>1006</v>
      </c>
      <c r="J54" s="340" t="s">
        <v>954</v>
      </c>
      <c r="K54" s="340">
        <f t="shared" si="6"/>
        <v>-9.5</v>
      </c>
      <c r="L54" s="341">
        <f>(F54*-0.7)/100</f>
        <v>-2.1944999999999997</v>
      </c>
      <c r="M54" s="342">
        <f t="shared" si="7"/>
        <v>-3.7303030303030303E-2</v>
      </c>
      <c r="N54" s="343" t="s">
        <v>612</v>
      </c>
      <c r="O54" s="344">
        <v>45120</v>
      </c>
      <c r="P54" s="41"/>
      <c r="Q54" s="309"/>
      <c r="R54" s="41" t="s">
        <v>597</v>
      </c>
      <c r="S54" s="41"/>
      <c r="T54" s="358"/>
      <c r="U54" s="358"/>
      <c r="V54" s="358"/>
      <c r="W54" s="358"/>
      <c r="X54" s="358"/>
      <c r="Y54" s="358"/>
      <c r="Z54" s="358"/>
      <c r="AA54" s="358"/>
      <c r="AB54" s="358"/>
      <c r="AC54" s="358"/>
      <c r="AD54" s="358"/>
      <c r="AE54" s="358"/>
      <c r="AF54" s="358"/>
      <c r="AG54" s="358"/>
      <c r="AH54" s="358"/>
      <c r="AI54" s="358"/>
      <c r="AJ54" s="358"/>
      <c r="AK54" s="358"/>
      <c r="AL54" s="358"/>
    </row>
    <row r="55" spans="1:38" ht="13.5" customHeight="1">
      <c r="A55" s="263">
        <v>5</v>
      </c>
      <c r="B55" s="264">
        <v>45117</v>
      </c>
      <c r="C55" s="265"/>
      <c r="D55" s="265" t="s">
        <v>303</v>
      </c>
      <c r="E55" s="263" t="s">
        <v>611</v>
      </c>
      <c r="F55" s="263">
        <v>81</v>
      </c>
      <c r="G55" s="263">
        <v>78.5</v>
      </c>
      <c r="H55" s="266">
        <v>83.1</v>
      </c>
      <c r="I55" s="266" t="s">
        <v>1007</v>
      </c>
      <c r="J55" s="118" t="s">
        <v>1048</v>
      </c>
      <c r="K55" s="118">
        <f t="shared" si="6"/>
        <v>2.0999999999999943</v>
      </c>
      <c r="L55" s="119">
        <f>(F55*-0.7)/100</f>
        <v>-0.56699999999999995</v>
      </c>
      <c r="M55" s="120">
        <f t="shared" si="7"/>
        <v>1.8925925925925857E-2</v>
      </c>
      <c r="N55" s="327" t="s">
        <v>598</v>
      </c>
      <c r="O55" s="333">
        <v>45119</v>
      </c>
      <c r="P55" s="41"/>
      <c r="Q55" s="309"/>
      <c r="R55" s="41" t="s">
        <v>597</v>
      </c>
      <c r="S55" s="41"/>
      <c r="T55" s="358"/>
      <c r="U55" s="358"/>
      <c r="V55" s="358"/>
      <c r="W55" s="358"/>
      <c r="X55" s="358"/>
      <c r="Y55" s="358"/>
      <c r="Z55" s="358"/>
      <c r="AA55" s="358"/>
      <c r="AB55" s="358"/>
      <c r="AC55" s="358"/>
      <c r="AD55" s="358"/>
      <c r="AE55" s="358"/>
      <c r="AF55" s="358"/>
      <c r="AG55" s="358"/>
      <c r="AH55" s="358"/>
      <c r="AI55" s="358"/>
      <c r="AJ55" s="358"/>
      <c r="AK55" s="358"/>
      <c r="AL55" s="358"/>
    </row>
    <row r="56" spans="1:38" ht="13.5" customHeight="1">
      <c r="A56" s="377">
        <v>6</v>
      </c>
      <c r="B56" s="267">
        <v>45117</v>
      </c>
      <c r="C56" s="378"/>
      <c r="D56" s="379" t="s">
        <v>241</v>
      </c>
      <c r="E56" s="277" t="s">
        <v>611</v>
      </c>
      <c r="F56" s="263">
        <v>200.5</v>
      </c>
      <c r="G56" s="266">
        <v>194</v>
      </c>
      <c r="H56" s="263">
        <v>205</v>
      </c>
      <c r="I56" s="263" t="s">
        <v>1012</v>
      </c>
      <c r="J56" s="118" t="s">
        <v>1016</v>
      </c>
      <c r="K56" s="118">
        <f t="shared" si="6"/>
        <v>4.5</v>
      </c>
      <c r="L56" s="119">
        <f>(F56*-0.07)/100</f>
        <v>-0.14035000000000003</v>
      </c>
      <c r="M56" s="120">
        <f t="shared" si="7"/>
        <v>2.1743890274314216E-2</v>
      </c>
      <c r="N56" s="327" t="s">
        <v>598</v>
      </c>
      <c r="O56" s="333">
        <v>45117</v>
      </c>
      <c r="P56" s="41"/>
      <c r="Q56" s="309"/>
      <c r="R56" s="41" t="s">
        <v>597</v>
      </c>
      <c r="S56" s="41"/>
      <c r="T56" s="310"/>
      <c r="U56" s="310"/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</row>
    <row r="57" spans="1:38" ht="13.5" customHeight="1">
      <c r="A57" s="377">
        <v>7</v>
      </c>
      <c r="B57" s="267">
        <v>45118</v>
      </c>
      <c r="C57" s="378"/>
      <c r="D57" s="379" t="s">
        <v>470</v>
      </c>
      <c r="E57" s="277" t="s">
        <v>611</v>
      </c>
      <c r="F57" s="263">
        <v>209.5</v>
      </c>
      <c r="G57" s="266">
        <v>203</v>
      </c>
      <c r="H57" s="263">
        <v>214.5</v>
      </c>
      <c r="I57" s="263" t="s">
        <v>679</v>
      </c>
      <c r="J57" s="118" t="s">
        <v>931</v>
      </c>
      <c r="K57" s="118">
        <f t="shared" ref="K57" si="8">H57-F57</f>
        <v>5</v>
      </c>
      <c r="L57" s="119">
        <f t="shared" ref="L57:L58" si="9">(F57*-0.7)/100</f>
        <v>-1.4664999999999997</v>
      </c>
      <c r="M57" s="120">
        <f t="shared" ref="M57" si="10">(K57+L57)/F57</f>
        <v>1.6866348448687351E-2</v>
      </c>
      <c r="N57" s="327" t="s">
        <v>598</v>
      </c>
      <c r="O57" s="333">
        <v>45127</v>
      </c>
      <c r="P57" s="41"/>
      <c r="Q57" s="309"/>
      <c r="R57" s="41"/>
      <c r="S57" s="41"/>
      <c r="T57" s="358"/>
      <c r="U57" s="358"/>
      <c r="V57" s="358"/>
      <c r="W57" s="358"/>
      <c r="X57" s="358"/>
      <c r="Y57" s="358"/>
      <c r="Z57" s="358"/>
      <c r="AA57" s="358"/>
      <c r="AB57" s="358"/>
      <c r="AC57" s="358"/>
      <c r="AD57" s="358"/>
      <c r="AE57" s="358"/>
      <c r="AF57" s="358"/>
      <c r="AG57" s="358"/>
      <c r="AH57" s="358"/>
      <c r="AI57" s="358"/>
      <c r="AJ57" s="358"/>
      <c r="AK57" s="358"/>
      <c r="AL57" s="358"/>
    </row>
    <row r="58" spans="1:38" ht="13.5" customHeight="1">
      <c r="A58" s="377">
        <v>8</v>
      </c>
      <c r="B58" s="267">
        <v>45119</v>
      </c>
      <c r="C58" s="378"/>
      <c r="D58" s="379" t="s">
        <v>89</v>
      </c>
      <c r="E58" s="277" t="s">
        <v>611</v>
      </c>
      <c r="F58" s="263">
        <v>331.5</v>
      </c>
      <c r="G58" s="266">
        <v>319</v>
      </c>
      <c r="H58" s="263">
        <v>340.5</v>
      </c>
      <c r="I58" s="263" t="s">
        <v>1051</v>
      </c>
      <c r="J58" s="118" t="s">
        <v>824</v>
      </c>
      <c r="K58" s="118">
        <f t="shared" ref="K58" si="11">H58-F58</f>
        <v>9</v>
      </c>
      <c r="L58" s="119">
        <f t="shared" si="9"/>
        <v>-2.3205</v>
      </c>
      <c r="M58" s="120">
        <f t="shared" ref="M58" si="12">(K58+L58)/F58</f>
        <v>2.0149321266968327E-2</v>
      </c>
      <c r="N58" s="327" t="s">
        <v>598</v>
      </c>
      <c r="O58" s="333">
        <v>45127</v>
      </c>
      <c r="P58" s="41"/>
      <c r="Q58" s="309"/>
      <c r="R58" s="41"/>
      <c r="S58" s="41"/>
      <c r="T58" s="358"/>
      <c r="U58" s="358"/>
      <c r="V58" s="358"/>
      <c r="W58" s="358"/>
      <c r="X58" s="358"/>
      <c r="Y58" s="358"/>
      <c r="Z58" s="358"/>
      <c r="AA58" s="358"/>
      <c r="AB58" s="358"/>
      <c r="AC58" s="358"/>
      <c r="AD58" s="358"/>
      <c r="AE58" s="358"/>
      <c r="AF58" s="358"/>
      <c r="AG58" s="358"/>
      <c r="AH58" s="358"/>
      <c r="AI58" s="358"/>
      <c r="AJ58" s="358"/>
      <c r="AK58" s="358"/>
      <c r="AL58" s="358"/>
    </row>
    <row r="59" spans="1:38" ht="13.5" customHeight="1">
      <c r="A59" s="377">
        <v>9</v>
      </c>
      <c r="B59" s="267">
        <v>45121</v>
      </c>
      <c r="C59" s="378"/>
      <c r="D59" s="379" t="s">
        <v>840</v>
      </c>
      <c r="E59" s="277" t="s">
        <v>611</v>
      </c>
      <c r="F59" s="263">
        <v>312</v>
      </c>
      <c r="G59" s="266">
        <v>303</v>
      </c>
      <c r="H59" s="263">
        <v>320.5</v>
      </c>
      <c r="I59" s="263" t="s">
        <v>1093</v>
      </c>
      <c r="J59" s="118" t="s">
        <v>1106</v>
      </c>
      <c r="K59" s="118">
        <f t="shared" ref="K59" si="13">H59-F59</f>
        <v>8.5</v>
      </c>
      <c r="L59" s="119">
        <f>(F59*-0.7)/100</f>
        <v>-2.1839999999999997</v>
      </c>
      <c r="M59" s="120">
        <f t="shared" ref="M59" si="14">(K59+L59)/F59</f>
        <v>2.0243589743589745E-2</v>
      </c>
      <c r="N59" s="327" t="s">
        <v>598</v>
      </c>
      <c r="O59" s="333">
        <v>45124</v>
      </c>
      <c r="P59" s="41"/>
      <c r="Q59" s="309"/>
      <c r="R59" s="41"/>
      <c r="S59" s="41"/>
      <c r="T59" s="358"/>
      <c r="U59" s="358"/>
      <c r="V59" s="358"/>
      <c r="W59" s="358"/>
      <c r="X59" s="358"/>
      <c r="Y59" s="358"/>
      <c r="Z59" s="358"/>
      <c r="AA59" s="358"/>
      <c r="AB59" s="358"/>
      <c r="AC59" s="358"/>
      <c r="AD59" s="358"/>
      <c r="AE59" s="358"/>
      <c r="AF59" s="358"/>
      <c r="AG59" s="358"/>
      <c r="AH59" s="358"/>
      <c r="AI59" s="358"/>
      <c r="AJ59" s="358"/>
      <c r="AK59" s="358"/>
      <c r="AL59" s="358"/>
    </row>
    <row r="60" spans="1:38" ht="13.5" customHeight="1">
      <c r="A60" s="297">
        <v>10</v>
      </c>
      <c r="B60" s="108">
        <v>45127</v>
      </c>
      <c r="C60" s="298"/>
      <c r="D60" s="326" t="s">
        <v>1192</v>
      </c>
      <c r="E60" s="111" t="s">
        <v>611</v>
      </c>
      <c r="F60" s="107" t="s">
        <v>1193</v>
      </c>
      <c r="G60" s="113">
        <v>139</v>
      </c>
      <c r="H60" s="107"/>
      <c r="I60" s="107" t="s">
        <v>1194</v>
      </c>
      <c r="J60" s="113" t="s">
        <v>596</v>
      </c>
      <c r="K60" s="113"/>
      <c r="L60" s="114"/>
      <c r="M60" s="115"/>
      <c r="N60" s="322"/>
      <c r="O60" s="357"/>
      <c r="P60" s="41"/>
      <c r="Q60" s="309"/>
      <c r="R60" s="41"/>
      <c r="S60" s="41"/>
      <c r="T60" s="358"/>
      <c r="U60" s="358"/>
      <c r="V60" s="358"/>
      <c r="W60" s="358"/>
      <c r="X60" s="358"/>
      <c r="Y60" s="358"/>
      <c r="Z60" s="358"/>
      <c r="AA60" s="358"/>
      <c r="AB60" s="358"/>
      <c r="AC60" s="358"/>
      <c r="AD60" s="358"/>
      <c r="AE60" s="358"/>
      <c r="AF60" s="358"/>
      <c r="AG60" s="358"/>
      <c r="AH60" s="358"/>
      <c r="AI60" s="358"/>
      <c r="AJ60" s="358"/>
      <c r="AK60" s="358"/>
      <c r="AL60" s="358"/>
    </row>
    <row r="61" spans="1:38" ht="13.5" customHeight="1">
      <c r="A61" s="297"/>
      <c r="B61" s="108"/>
      <c r="C61" s="298"/>
      <c r="D61" s="299"/>
      <c r="E61" s="111"/>
      <c r="F61" s="107"/>
      <c r="G61" s="113"/>
      <c r="H61" s="107"/>
      <c r="I61" s="107"/>
      <c r="J61" s="113"/>
      <c r="K61" s="113"/>
      <c r="L61" s="114"/>
      <c r="M61" s="115"/>
      <c r="N61" s="322"/>
      <c r="O61" s="357"/>
      <c r="P61" s="41"/>
      <c r="Q61" s="309"/>
      <c r="R61" s="41"/>
      <c r="S61" s="41"/>
      <c r="T61" s="358"/>
      <c r="U61" s="358"/>
      <c r="V61" s="358"/>
      <c r="W61" s="358"/>
      <c r="X61" s="358"/>
      <c r="Y61" s="358"/>
      <c r="Z61" s="358"/>
      <c r="AA61" s="358"/>
      <c r="AB61" s="358"/>
      <c r="AC61" s="358"/>
      <c r="AD61" s="358"/>
      <c r="AE61" s="358"/>
      <c r="AF61" s="358"/>
      <c r="AG61" s="358"/>
      <c r="AH61" s="358"/>
      <c r="AI61" s="358"/>
      <c r="AJ61" s="358"/>
      <c r="AK61" s="358"/>
      <c r="AL61" s="358"/>
    </row>
    <row r="62" spans="1:38" ht="13.5" customHeight="1">
      <c r="A62" s="297"/>
      <c r="B62" s="108"/>
      <c r="C62" s="298"/>
      <c r="D62" s="299"/>
      <c r="E62" s="111"/>
      <c r="F62" s="107"/>
      <c r="G62" s="113"/>
      <c r="H62" s="107"/>
      <c r="I62" s="107"/>
      <c r="J62" s="113"/>
      <c r="K62" s="113"/>
      <c r="L62" s="114"/>
      <c r="M62" s="115"/>
      <c r="N62" s="322"/>
      <c r="O62" s="357"/>
      <c r="P62" s="41"/>
      <c r="Q62" s="309"/>
      <c r="R62" s="41"/>
      <c r="S62" s="41"/>
      <c r="T62" s="358"/>
      <c r="U62" s="358"/>
      <c r="V62" s="358"/>
      <c r="W62" s="358"/>
      <c r="X62" s="358"/>
      <c r="Y62" s="358"/>
      <c r="Z62" s="358"/>
      <c r="AA62" s="358"/>
      <c r="AB62" s="358"/>
      <c r="AC62" s="358"/>
      <c r="AD62" s="358"/>
      <c r="AE62" s="358"/>
      <c r="AF62" s="358"/>
      <c r="AG62" s="358"/>
      <c r="AH62" s="358"/>
      <c r="AI62" s="358"/>
      <c r="AJ62" s="358"/>
      <c r="AK62" s="358"/>
      <c r="AL62" s="358"/>
    </row>
    <row r="64" spans="1:38" ht="44.25" customHeight="1">
      <c r="A64" s="144" t="s">
        <v>602</v>
      </c>
      <c r="B64" s="165"/>
      <c r="C64" s="165"/>
      <c r="D64" s="1"/>
      <c r="E64" s="6"/>
      <c r="F64" s="6"/>
      <c r="G64" s="6"/>
      <c r="H64" s="6" t="s">
        <v>614</v>
      </c>
      <c r="I64" s="6"/>
      <c r="J64" s="6"/>
      <c r="K64" s="140"/>
      <c r="L64" s="166"/>
      <c r="M64" s="140"/>
      <c r="N64" s="141"/>
      <c r="O64" s="140"/>
      <c r="P64" s="41"/>
      <c r="Q64" s="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38" ht="12.75" customHeight="1">
      <c r="A65" s="150" t="s">
        <v>603</v>
      </c>
      <c r="B65" s="144"/>
      <c r="C65" s="144"/>
      <c r="D65" s="144"/>
      <c r="E65" s="41"/>
      <c r="F65" s="151" t="s">
        <v>604</v>
      </c>
      <c r="G65" s="62"/>
      <c r="H65" s="41"/>
      <c r="I65" s="62"/>
      <c r="J65" s="6"/>
      <c r="K65" s="167"/>
      <c r="L65" s="168"/>
      <c r="M65" s="6"/>
      <c r="N65" s="134"/>
      <c r="O65" s="169"/>
      <c r="P65" s="4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4.25" customHeight="1">
      <c r="A66" s="150"/>
      <c r="B66" s="144"/>
      <c r="C66" s="144"/>
      <c r="D66" s="144"/>
      <c r="E66" s="6"/>
      <c r="F66" s="151" t="s">
        <v>607</v>
      </c>
      <c r="G66" s="62"/>
      <c r="H66" s="41"/>
      <c r="I66" s="62"/>
      <c r="J66" s="6"/>
      <c r="K66" s="167"/>
      <c r="L66" s="168"/>
      <c r="M66" s="6"/>
      <c r="N66" s="134"/>
      <c r="O66" s="169"/>
      <c r="P66" s="4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4.25" customHeight="1">
      <c r="A67" s="144"/>
      <c r="B67" s="144"/>
      <c r="C67" s="144"/>
      <c r="D67" s="144"/>
      <c r="E67" s="6"/>
      <c r="F67" s="6"/>
      <c r="G67" s="6"/>
      <c r="H67" s="6"/>
      <c r="I67" s="6"/>
      <c r="J67" s="156"/>
      <c r="K67" s="153"/>
      <c r="L67" s="154"/>
      <c r="M67" s="6"/>
      <c r="N67" s="157"/>
      <c r="O67" s="1"/>
      <c r="P67" s="41"/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2.75" customHeight="1">
      <c r="A68" s="170" t="s">
        <v>615</v>
      </c>
      <c r="B68" s="170"/>
      <c r="C68" s="170"/>
      <c r="D68" s="170"/>
      <c r="E68" s="6"/>
      <c r="F68" s="6"/>
      <c r="G68" s="6"/>
      <c r="H68" s="6"/>
      <c r="I68" s="6"/>
      <c r="J68" s="6"/>
      <c r="K68" s="6"/>
      <c r="L68" s="6"/>
      <c r="M68" s="6"/>
      <c r="N68" s="6"/>
      <c r="O68" s="24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38.25" customHeight="1">
      <c r="A69" s="104" t="s">
        <v>16</v>
      </c>
      <c r="B69" s="104" t="s">
        <v>568</v>
      </c>
      <c r="C69" s="104"/>
      <c r="D69" s="105" t="s">
        <v>581</v>
      </c>
      <c r="E69" s="104" t="s">
        <v>582</v>
      </c>
      <c r="F69" s="104" t="s">
        <v>583</v>
      </c>
      <c r="G69" s="104" t="s">
        <v>609</v>
      </c>
      <c r="H69" s="104" t="s">
        <v>585</v>
      </c>
      <c r="I69" s="104" t="s">
        <v>586</v>
      </c>
      <c r="J69" s="103" t="s">
        <v>587</v>
      </c>
      <c r="K69" s="171" t="s">
        <v>616</v>
      </c>
      <c r="L69" s="106" t="s">
        <v>589</v>
      </c>
      <c r="M69" s="171" t="s">
        <v>617</v>
      </c>
      <c r="N69" s="104" t="s">
        <v>618</v>
      </c>
      <c r="O69" s="103" t="s">
        <v>591</v>
      </c>
      <c r="P69" s="105" t="s">
        <v>592</v>
      </c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2.75" customHeight="1">
      <c r="A70" s="263">
        <v>1</v>
      </c>
      <c r="B70" s="264">
        <v>45105</v>
      </c>
      <c r="C70" s="265"/>
      <c r="D70" s="265" t="s">
        <v>894</v>
      </c>
      <c r="E70" s="263" t="s">
        <v>611</v>
      </c>
      <c r="F70" s="263">
        <v>1687</v>
      </c>
      <c r="G70" s="263">
        <v>1645</v>
      </c>
      <c r="H70" s="266">
        <v>1713.5</v>
      </c>
      <c r="I70" s="266" t="s">
        <v>895</v>
      </c>
      <c r="J70" s="118" t="s">
        <v>948</v>
      </c>
      <c r="K70" s="116">
        <f>H70-F70</f>
        <v>26.5</v>
      </c>
      <c r="L70" s="119">
        <f t="shared" ref="L70" si="15">(H70*N70)*0.07%</f>
        <v>419.80750000000006</v>
      </c>
      <c r="M70" s="172">
        <f t="shared" ref="M70" si="16">(K70*N70)-L70</f>
        <v>8855.1924999999992</v>
      </c>
      <c r="N70" s="116">
        <v>350</v>
      </c>
      <c r="O70" s="118" t="s">
        <v>598</v>
      </c>
      <c r="P70" s="117">
        <v>45111</v>
      </c>
      <c r="Q70" s="173"/>
      <c r="R70" s="62" t="s">
        <v>613</v>
      </c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174"/>
      <c r="AG70" s="175"/>
      <c r="AH70" s="173"/>
      <c r="AI70" s="173"/>
      <c r="AJ70" s="174"/>
      <c r="AK70" s="174"/>
      <c r="AL70" s="174"/>
    </row>
    <row r="71" spans="1:38" ht="12.75" customHeight="1">
      <c r="A71" s="263">
        <v>2</v>
      </c>
      <c r="B71" s="264">
        <v>45105</v>
      </c>
      <c r="C71" s="265"/>
      <c r="D71" s="265" t="s">
        <v>896</v>
      </c>
      <c r="E71" s="263" t="s">
        <v>611</v>
      </c>
      <c r="F71" s="263">
        <v>2680</v>
      </c>
      <c r="G71" s="263">
        <v>2635</v>
      </c>
      <c r="H71" s="266">
        <v>2715</v>
      </c>
      <c r="I71" s="266" t="s">
        <v>897</v>
      </c>
      <c r="J71" s="118" t="s">
        <v>926</v>
      </c>
      <c r="K71" s="116">
        <f>H71-F71</f>
        <v>35</v>
      </c>
      <c r="L71" s="119">
        <f t="shared" ref="L71" si="17">(H71*N71)*0.07%</f>
        <v>570.15000000000009</v>
      </c>
      <c r="M71" s="172">
        <f t="shared" ref="M71" si="18">(K71*N71)-L71</f>
        <v>9929.85</v>
      </c>
      <c r="N71" s="116">
        <v>300</v>
      </c>
      <c r="O71" s="118" t="s">
        <v>598</v>
      </c>
      <c r="P71" s="117">
        <v>45110</v>
      </c>
      <c r="Q71" s="173"/>
      <c r="R71" s="62" t="s">
        <v>613</v>
      </c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74"/>
      <c r="AG71" s="175"/>
      <c r="AH71" s="173"/>
      <c r="AI71" s="173"/>
      <c r="AJ71" s="174"/>
      <c r="AK71" s="174"/>
      <c r="AL71" s="174"/>
    </row>
    <row r="72" spans="1:38" ht="15" customHeight="1">
      <c r="A72" s="263">
        <v>3</v>
      </c>
      <c r="B72" s="264">
        <v>45105</v>
      </c>
      <c r="C72" s="265"/>
      <c r="D72" s="265" t="s">
        <v>898</v>
      </c>
      <c r="E72" s="263" t="s">
        <v>611</v>
      </c>
      <c r="F72" s="263" t="s">
        <v>911</v>
      </c>
      <c r="G72" s="263">
        <v>564</v>
      </c>
      <c r="H72" s="266">
        <v>578.5</v>
      </c>
      <c r="I72" s="266" t="s">
        <v>899</v>
      </c>
      <c r="J72" s="118" t="s">
        <v>624</v>
      </c>
      <c r="K72" s="116">
        <f>H72-F72</f>
        <v>6</v>
      </c>
      <c r="L72" s="119">
        <f t="shared" ref="L72" si="19">(H72*N72)*0.07%</f>
        <v>607.42500000000007</v>
      </c>
      <c r="M72" s="172">
        <f t="shared" ref="M72" si="20">(K72*N72)-L72</f>
        <v>8392.5750000000007</v>
      </c>
      <c r="N72" s="116">
        <v>1500</v>
      </c>
      <c r="O72" s="118" t="s">
        <v>598</v>
      </c>
      <c r="P72" s="117">
        <v>45110</v>
      </c>
      <c r="Q72" s="174"/>
      <c r="R72" s="174" t="s">
        <v>597</v>
      </c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</row>
    <row r="73" spans="1:38" ht="12.75" customHeight="1">
      <c r="A73" s="263">
        <v>4</v>
      </c>
      <c r="B73" s="264">
        <v>45110</v>
      </c>
      <c r="C73" s="265"/>
      <c r="D73" s="265" t="s">
        <v>912</v>
      </c>
      <c r="E73" s="263" t="s">
        <v>611</v>
      </c>
      <c r="F73" s="263">
        <v>231.25</v>
      </c>
      <c r="G73" s="263">
        <v>228</v>
      </c>
      <c r="H73" s="266">
        <v>233.75</v>
      </c>
      <c r="I73" s="266" t="s">
        <v>913</v>
      </c>
      <c r="J73" s="118" t="s">
        <v>917</v>
      </c>
      <c r="K73" s="116">
        <f>H73-F73</f>
        <v>2.5</v>
      </c>
      <c r="L73" s="119">
        <f t="shared" ref="L73" si="21">(H73*N73)*0.07%</f>
        <v>687.22500000000014</v>
      </c>
      <c r="M73" s="172">
        <f t="shared" ref="M73" si="22">(K73*N73)-L73</f>
        <v>9812.7749999999996</v>
      </c>
      <c r="N73" s="116">
        <v>4200</v>
      </c>
      <c r="O73" s="118" t="s">
        <v>598</v>
      </c>
      <c r="P73" s="117">
        <v>45110</v>
      </c>
      <c r="Q73" s="173"/>
      <c r="R73" s="174" t="s">
        <v>597</v>
      </c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74"/>
      <c r="AG73" s="175"/>
      <c r="AH73" s="173"/>
      <c r="AI73" s="173"/>
      <c r="AJ73" s="174"/>
      <c r="AK73" s="174"/>
      <c r="AL73" s="174"/>
    </row>
    <row r="74" spans="1:38" ht="12.75" customHeight="1">
      <c r="A74" s="263">
        <v>5</v>
      </c>
      <c r="B74" s="264">
        <v>45110</v>
      </c>
      <c r="C74" s="265"/>
      <c r="D74" s="265" t="s">
        <v>914</v>
      </c>
      <c r="E74" s="263" t="s">
        <v>619</v>
      </c>
      <c r="F74" s="263">
        <v>19400</v>
      </c>
      <c r="G74" s="263">
        <v>19530</v>
      </c>
      <c r="H74" s="266">
        <v>19350</v>
      </c>
      <c r="I74" s="266" t="s">
        <v>915</v>
      </c>
      <c r="J74" s="118" t="s">
        <v>626</v>
      </c>
      <c r="K74" s="116">
        <f>F74-H74</f>
        <v>50</v>
      </c>
      <c r="L74" s="119">
        <f t="shared" ref="L74" si="23">(H74*N74)*0.07%</f>
        <v>677.25000000000011</v>
      </c>
      <c r="M74" s="172">
        <f t="shared" ref="M74" si="24">(K74*N74)-L74</f>
        <v>1822.75</v>
      </c>
      <c r="N74" s="116">
        <v>50</v>
      </c>
      <c r="O74" s="118" t="s">
        <v>598</v>
      </c>
      <c r="P74" s="117">
        <v>45110</v>
      </c>
      <c r="Q74" s="173"/>
      <c r="R74" s="174" t="s">
        <v>597</v>
      </c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174"/>
      <c r="AG74" s="175"/>
      <c r="AH74" s="173"/>
      <c r="AI74" s="173"/>
      <c r="AJ74" s="174"/>
      <c r="AK74" s="174"/>
      <c r="AL74" s="174"/>
    </row>
    <row r="75" spans="1:38" ht="12.75" customHeight="1">
      <c r="A75" s="263">
        <v>6</v>
      </c>
      <c r="B75" s="264">
        <v>45110</v>
      </c>
      <c r="C75" s="265"/>
      <c r="D75" s="265" t="s">
        <v>920</v>
      </c>
      <c r="E75" s="263" t="s">
        <v>611</v>
      </c>
      <c r="F75" s="263">
        <v>3289</v>
      </c>
      <c r="G75" s="263">
        <v>3230</v>
      </c>
      <c r="H75" s="266">
        <v>3342.5</v>
      </c>
      <c r="I75" s="266">
        <v>3400</v>
      </c>
      <c r="J75" s="118" t="s">
        <v>953</v>
      </c>
      <c r="K75" s="116">
        <f>H75-F75</f>
        <v>53.5</v>
      </c>
      <c r="L75" s="119">
        <f t="shared" ref="L75:L76" si="25">(H75*N75)*0.07%</f>
        <v>409.45625000000007</v>
      </c>
      <c r="M75" s="172">
        <f t="shared" ref="M75:M76" si="26">(K75*N75)-L75</f>
        <v>8953.0437500000007</v>
      </c>
      <c r="N75" s="116">
        <v>175</v>
      </c>
      <c r="O75" s="118" t="s">
        <v>598</v>
      </c>
      <c r="P75" s="117">
        <v>45112</v>
      </c>
      <c r="Q75" s="173"/>
      <c r="R75" s="174" t="s">
        <v>597</v>
      </c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174"/>
      <c r="AG75" s="175"/>
      <c r="AH75" s="173"/>
      <c r="AI75" s="173"/>
      <c r="AJ75" s="174"/>
      <c r="AK75" s="174"/>
      <c r="AL75" s="174"/>
    </row>
    <row r="76" spans="1:38" ht="12.75" customHeight="1">
      <c r="A76" s="259">
        <v>7</v>
      </c>
      <c r="B76" s="372">
        <v>45110</v>
      </c>
      <c r="C76" s="373"/>
      <c r="D76" s="373" t="s">
        <v>923</v>
      </c>
      <c r="E76" s="259" t="s">
        <v>611</v>
      </c>
      <c r="F76" s="259">
        <v>681.5</v>
      </c>
      <c r="G76" s="259">
        <v>672</v>
      </c>
      <c r="H76" s="260">
        <v>672</v>
      </c>
      <c r="I76" s="260" t="s">
        <v>924</v>
      </c>
      <c r="J76" s="340" t="s">
        <v>954</v>
      </c>
      <c r="K76" s="374">
        <f>H76-F76</f>
        <v>-9.5</v>
      </c>
      <c r="L76" s="341">
        <f t="shared" si="25"/>
        <v>611.5200000000001</v>
      </c>
      <c r="M76" s="375">
        <f t="shared" si="26"/>
        <v>-12961.52</v>
      </c>
      <c r="N76" s="374">
        <v>1300</v>
      </c>
      <c r="O76" s="340" t="s">
        <v>612</v>
      </c>
      <c r="P76" s="376">
        <v>45112</v>
      </c>
      <c r="Q76" s="173"/>
      <c r="R76" s="62" t="s">
        <v>597</v>
      </c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174"/>
      <c r="AG76" s="175"/>
      <c r="AH76" s="173"/>
      <c r="AI76" s="173"/>
      <c r="AJ76" s="174"/>
      <c r="AK76" s="174"/>
      <c r="AL76" s="174"/>
    </row>
    <row r="77" spans="1:38" ht="12.75" customHeight="1">
      <c r="A77" s="259">
        <v>8</v>
      </c>
      <c r="B77" s="372">
        <v>45110</v>
      </c>
      <c r="C77" s="373"/>
      <c r="D77" s="373" t="s">
        <v>927</v>
      </c>
      <c r="E77" s="259" t="s">
        <v>611</v>
      </c>
      <c r="F77" s="259">
        <v>762.5</v>
      </c>
      <c r="G77" s="259">
        <v>750</v>
      </c>
      <c r="H77" s="260">
        <v>750</v>
      </c>
      <c r="I77" s="260" t="s">
        <v>928</v>
      </c>
      <c r="J77" s="340" t="s">
        <v>949</v>
      </c>
      <c r="K77" s="374">
        <f>H77-F77</f>
        <v>-12.5</v>
      </c>
      <c r="L77" s="341">
        <f t="shared" ref="L77:L80" si="27">(H77*N77)*0.07%</f>
        <v>525.00000000000011</v>
      </c>
      <c r="M77" s="375">
        <f t="shared" ref="M77:M80" si="28">(K77*N77)-L77</f>
        <v>-13025</v>
      </c>
      <c r="N77" s="374">
        <v>1000</v>
      </c>
      <c r="O77" s="340" t="s">
        <v>612</v>
      </c>
      <c r="P77" s="376">
        <v>45111</v>
      </c>
      <c r="Q77" s="173"/>
      <c r="R77" s="62" t="s">
        <v>613</v>
      </c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174"/>
      <c r="AG77" s="175"/>
      <c r="AH77" s="173"/>
      <c r="AI77" s="173"/>
      <c r="AJ77" s="174"/>
      <c r="AK77" s="174"/>
      <c r="AL77" s="174"/>
    </row>
    <row r="78" spans="1:38" ht="12.75" customHeight="1">
      <c r="A78" s="263">
        <v>9</v>
      </c>
      <c r="B78" s="264">
        <v>45113</v>
      </c>
      <c r="C78" s="265"/>
      <c r="D78" s="265" t="s">
        <v>961</v>
      </c>
      <c r="E78" s="263" t="s">
        <v>611</v>
      </c>
      <c r="F78" s="263">
        <v>4720</v>
      </c>
      <c r="G78" s="263">
        <v>4640</v>
      </c>
      <c r="H78" s="266">
        <v>4775</v>
      </c>
      <c r="I78" s="266" t="s">
        <v>962</v>
      </c>
      <c r="J78" s="118" t="s">
        <v>747</v>
      </c>
      <c r="K78" s="116">
        <f>H78-F78</f>
        <v>55</v>
      </c>
      <c r="L78" s="119">
        <f t="shared" si="27"/>
        <v>501.37500000000006</v>
      </c>
      <c r="M78" s="172">
        <f t="shared" si="28"/>
        <v>7748.625</v>
      </c>
      <c r="N78" s="116">
        <v>150</v>
      </c>
      <c r="O78" s="118" t="s">
        <v>598</v>
      </c>
      <c r="P78" s="117">
        <v>45113</v>
      </c>
      <c r="Q78" s="173"/>
      <c r="R78" s="62" t="s">
        <v>613</v>
      </c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174"/>
      <c r="AG78" s="175"/>
      <c r="AH78" s="173"/>
      <c r="AI78" s="173"/>
      <c r="AJ78" s="174"/>
      <c r="AK78" s="174"/>
      <c r="AL78" s="174"/>
    </row>
    <row r="79" spans="1:38" ht="12.75" customHeight="1">
      <c r="A79" s="259">
        <v>10</v>
      </c>
      <c r="B79" s="372">
        <v>45114</v>
      </c>
      <c r="C79" s="373"/>
      <c r="D79" s="373" t="s">
        <v>961</v>
      </c>
      <c r="E79" s="259" t="s">
        <v>611</v>
      </c>
      <c r="F79" s="259">
        <v>4695</v>
      </c>
      <c r="G79" s="259">
        <v>4615</v>
      </c>
      <c r="H79" s="260">
        <v>4615</v>
      </c>
      <c r="I79" s="260" t="s">
        <v>991</v>
      </c>
      <c r="J79" s="340" t="s">
        <v>1035</v>
      </c>
      <c r="K79" s="374">
        <f t="shared" ref="K79:K80" si="29">H79-F79</f>
        <v>-80</v>
      </c>
      <c r="L79" s="341">
        <f t="shared" si="27"/>
        <v>484.57500000000005</v>
      </c>
      <c r="M79" s="375">
        <f t="shared" si="28"/>
        <v>-12484.575000000001</v>
      </c>
      <c r="N79" s="374">
        <v>150</v>
      </c>
      <c r="O79" s="340" t="s">
        <v>612</v>
      </c>
      <c r="P79" s="376">
        <v>45117</v>
      </c>
      <c r="Q79" s="173"/>
      <c r="R79" s="62" t="s">
        <v>613</v>
      </c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174"/>
      <c r="AG79" s="175"/>
      <c r="AH79" s="173"/>
      <c r="AI79" s="173"/>
      <c r="AJ79" s="174"/>
      <c r="AK79" s="174"/>
      <c r="AL79" s="174"/>
    </row>
    <row r="80" spans="1:38" ht="12.75" customHeight="1">
      <c r="A80" s="259">
        <v>11</v>
      </c>
      <c r="B80" s="372">
        <v>45114</v>
      </c>
      <c r="C80" s="373"/>
      <c r="D80" s="373" t="s">
        <v>896</v>
      </c>
      <c r="E80" s="259" t="s">
        <v>611</v>
      </c>
      <c r="F80" s="259">
        <v>2727.5</v>
      </c>
      <c r="G80" s="259">
        <v>2685</v>
      </c>
      <c r="H80" s="260">
        <v>2685</v>
      </c>
      <c r="I80" s="260" t="s">
        <v>992</v>
      </c>
      <c r="J80" s="340" t="s">
        <v>1015</v>
      </c>
      <c r="K80" s="374">
        <f t="shared" si="29"/>
        <v>-42.5</v>
      </c>
      <c r="L80" s="341">
        <f t="shared" si="27"/>
        <v>563.85000000000014</v>
      </c>
      <c r="M80" s="375">
        <f t="shared" si="28"/>
        <v>-13313.85</v>
      </c>
      <c r="N80" s="374">
        <v>300</v>
      </c>
      <c r="O80" s="340" t="s">
        <v>612</v>
      </c>
      <c r="P80" s="376">
        <v>45117</v>
      </c>
      <c r="Q80" s="173"/>
      <c r="R80" s="62" t="s">
        <v>613</v>
      </c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174"/>
      <c r="AG80" s="175"/>
      <c r="AH80" s="173"/>
      <c r="AI80" s="173"/>
      <c r="AJ80" s="174"/>
      <c r="AK80" s="174"/>
      <c r="AL80" s="174"/>
    </row>
    <row r="81" spans="1:38" ht="12.75" customHeight="1">
      <c r="A81" s="259">
        <v>12</v>
      </c>
      <c r="B81" s="372">
        <v>45117</v>
      </c>
      <c r="C81" s="373"/>
      <c r="D81" s="373" t="s">
        <v>1013</v>
      </c>
      <c r="E81" s="259" t="s">
        <v>611</v>
      </c>
      <c r="F81" s="259">
        <v>809</v>
      </c>
      <c r="G81" s="259">
        <v>799</v>
      </c>
      <c r="H81" s="260">
        <v>799</v>
      </c>
      <c r="I81" s="260" t="s">
        <v>1014</v>
      </c>
      <c r="J81" s="340" t="s">
        <v>1030</v>
      </c>
      <c r="K81" s="374">
        <f t="shared" ref="K81" si="30">H81-F81</f>
        <v>-10</v>
      </c>
      <c r="L81" s="341">
        <f t="shared" ref="L81:L82" si="31">(H81*N81)*0.07%</f>
        <v>755.05500000000006</v>
      </c>
      <c r="M81" s="375">
        <f t="shared" ref="M81:M82" si="32">(K81*N81)-L81</f>
        <v>-14255.055</v>
      </c>
      <c r="N81" s="374">
        <v>1350</v>
      </c>
      <c r="O81" s="340" t="s">
        <v>612</v>
      </c>
      <c r="P81" s="376">
        <v>45118</v>
      </c>
      <c r="Q81" s="173"/>
      <c r="R81" s="62" t="s">
        <v>597</v>
      </c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174"/>
      <c r="AG81" s="175"/>
      <c r="AH81" s="173"/>
      <c r="AI81" s="173"/>
      <c r="AJ81" s="174"/>
      <c r="AK81" s="174"/>
      <c r="AL81" s="174"/>
    </row>
    <row r="82" spans="1:38" ht="15" customHeight="1">
      <c r="A82" s="263">
        <v>13</v>
      </c>
      <c r="B82" s="264">
        <v>45121</v>
      </c>
      <c r="C82" s="265"/>
      <c r="D82" s="265" t="s">
        <v>923</v>
      </c>
      <c r="E82" s="263" t="s">
        <v>611</v>
      </c>
      <c r="F82" s="263" t="s">
        <v>1101</v>
      </c>
      <c r="G82" s="263">
        <v>624</v>
      </c>
      <c r="H82" s="266">
        <v>643</v>
      </c>
      <c r="I82" s="266" t="s">
        <v>1092</v>
      </c>
      <c r="J82" s="118" t="s">
        <v>824</v>
      </c>
      <c r="K82" s="116">
        <f>H82-F82</f>
        <v>9</v>
      </c>
      <c r="L82" s="119">
        <f t="shared" si="31"/>
        <v>585.13000000000011</v>
      </c>
      <c r="M82" s="172">
        <f t="shared" si="32"/>
        <v>11114.869999999999</v>
      </c>
      <c r="N82" s="116">
        <v>1300</v>
      </c>
      <c r="O82" s="118" t="s">
        <v>598</v>
      </c>
      <c r="P82" s="117">
        <v>45124</v>
      </c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</row>
    <row r="83" spans="1:38" ht="12.75" customHeight="1">
      <c r="A83" s="263">
        <v>14</v>
      </c>
      <c r="B83" s="264">
        <v>45121</v>
      </c>
      <c r="C83" s="265"/>
      <c r="D83" s="265" t="s">
        <v>1096</v>
      </c>
      <c r="E83" s="263" t="s">
        <v>611</v>
      </c>
      <c r="F83" s="263">
        <v>185.5</v>
      </c>
      <c r="G83" s="263">
        <v>181</v>
      </c>
      <c r="H83" s="266">
        <v>188.5</v>
      </c>
      <c r="I83" s="266" t="s">
        <v>1097</v>
      </c>
      <c r="J83" s="118" t="s">
        <v>1105</v>
      </c>
      <c r="K83" s="116">
        <f>H83-F83</f>
        <v>3</v>
      </c>
      <c r="L83" s="119">
        <f t="shared" ref="L83" si="33">(H83*N83)*0.07%</f>
        <v>395.85000000000008</v>
      </c>
      <c r="M83" s="172">
        <f t="shared" ref="M83" si="34">(K83*N83)-L83</f>
        <v>8604.15</v>
      </c>
      <c r="N83" s="116">
        <v>3000</v>
      </c>
      <c r="O83" s="118" t="s">
        <v>598</v>
      </c>
      <c r="P83" s="117">
        <v>45124</v>
      </c>
      <c r="Q83" s="173"/>
      <c r="R83" s="62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174"/>
      <c r="AG83" s="175"/>
      <c r="AH83" s="173"/>
      <c r="AI83" s="173"/>
      <c r="AJ83" s="174"/>
      <c r="AK83" s="174"/>
      <c r="AL83" s="174"/>
    </row>
    <row r="84" spans="1:38" ht="12.75" customHeight="1">
      <c r="A84" s="107">
        <v>15</v>
      </c>
      <c r="B84" s="176">
        <v>45127</v>
      </c>
      <c r="C84" s="177"/>
      <c r="D84" s="177" t="s">
        <v>912</v>
      </c>
      <c r="E84" s="107" t="s">
        <v>611</v>
      </c>
      <c r="F84" s="107" t="s">
        <v>1184</v>
      </c>
      <c r="G84" s="107">
        <v>226</v>
      </c>
      <c r="H84" s="113"/>
      <c r="I84" s="113" t="s">
        <v>1185</v>
      </c>
      <c r="J84" s="268" t="s">
        <v>596</v>
      </c>
      <c r="K84" s="107"/>
      <c r="L84" s="114"/>
      <c r="M84" s="179"/>
      <c r="N84" s="107"/>
      <c r="O84" s="113"/>
      <c r="P84" s="108"/>
      <c r="Q84" s="173"/>
      <c r="R84" s="62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174"/>
      <c r="AG84" s="175"/>
      <c r="AH84" s="173"/>
      <c r="AI84" s="173"/>
      <c r="AJ84" s="174"/>
      <c r="AK84" s="174"/>
      <c r="AL84" s="174"/>
    </row>
    <row r="85" spans="1:38" ht="12.75" customHeight="1">
      <c r="A85" s="107">
        <v>16</v>
      </c>
      <c r="B85" s="176">
        <v>45127</v>
      </c>
      <c r="C85" s="177"/>
      <c r="D85" s="177" t="s">
        <v>1197</v>
      </c>
      <c r="E85" s="107" t="s">
        <v>611</v>
      </c>
      <c r="F85" s="107" t="s">
        <v>1198</v>
      </c>
      <c r="G85" s="107">
        <v>1790</v>
      </c>
      <c r="H85" s="113"/>
      <c r="I85" s="113" t="s">
        <v>1199</v>
      </c>
      <c r="J85" s="268" t="s">
        <v>596</v>
      </c>
      <c r="K85" s="107"/>
      <c r="L85" s="114"/>
      <c r="M85" s="179"/>
      <c r="N85" s="107"/>
      <c r="O85" s="113"/>
      <c r="P85" s="108"/>
      <c r="Q85" s="173"/>
      <c r="R85" s="62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174"/>
      <c r="AG85" s="175"/>
      <c r="AH85" s="173"/>
      <c r="AI85" s="173"/>
      <c r="AJ85" s="174"/>
      <c r="AK85" s="174"/>
      <c r="AL85" s="174"/>
    </row>
    <row r="86" spans="1:38" ht="12.75" customHeight="1">
      <c r="A86" s="107">
        <v>17</v>
      </c>
      <c r="B86" s="176">
        <v>45127</v>
      </c>
      <c r="C86" s="177"/>
      <c r="D86" s="177" t="s">
        <v>1200</v>
      </c>
      <c r="E86" s="107" t="s">
        <v>611</v>
      </c>
      <c r="F86" s="107" t="s">
        <v>1201</v>
      </c>
      <c r="G86" s="107">
        <v>930</v>
      </c>
      <c r="H86" s="113"/>
      <c r="I86" s="113" t="s">
        <v>1202</v>
      </c>
      <c r="J86" s="268" t="s">
        <v>596</v>
      </c>
      <c r="K86" s="107"/>
      <c r="L86" s="114"/>
      <c r="M86" s="179"/>
      <c r="N86" s="107"/>
      <c r="O86" s="113"/>
      <c r="P86" s="108"/>
      <c r="Q86" s="173"/>
      <c r="R86" s="62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174"/>
      <c r="AG86" s="175"/>
      <c r="AH86" s="173"/>
      <c r="AI86" s="173"/>
      <c r="AJ86" s="174"/>
      <c r="AK86" s="174"/>
      <c r="AL86" s="174"/>
    </row>
    <row r="87" spans="1:38" ht="12.75" customHeight="1">
      <c r="A87" s="107"/>
      <c r="B87" s="176"/>
      <c r="C87" s="177"/>
      <c r="D87" s="177"/>
      <c r="E87" s="107"/>
      <c r="F87" s="107"/>
      <c r="G87" s="107"/>
      <c r="H87" s="113"/>
      <c r="I87" s="113"/>
      <c r="J87" s="268"/>
      <c r="K87" s="107"/>
      <c r="L87" s="114"/>
      <c r="M87" s="179"/>
      <c r="N87" s="107"/>
      <c r="O87" s="113"/>
      <c r="P87" s="108"/>
      <c r="Q87" s="173"/>
      <c r="R87" s="62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174"/>
      <c r="AG87" s="175"/>
      <c r="AH87" s="173"/>
      <c r="AI87" s="173"/>
      <c r="AJ87" s="174"/>
      <c r="AK87" s="174"/>
      <c r="AL87" s="174"/>
    </row>
    <row r="88" spans="1:38" ht="12.75" customHeight="1">
      <c r="A88" s="107"/>
      <c r="B88" s="176"/>
      <c r="C88" s="177"/>
      <c r="D88" s="177"/>
      <c r="E88" s="107"/>
      <c r="F88" s="107"/>
      <c r="G88" s="107"/>
      <c r="H88" s="113"/>
      <c r="I88" s="113"/>
      <c r="J88" s="268"/>
      <c r="K88" s="107"/>
      <c r="L88" s="114"/>
      <c r="M88" s="179"/>
      <c r="N88" s="107"/>
      <c r="O88" s="113"/>
      <c r="P88" s="108"/>
      <c r="Q88" s="173"/>
      <c r="R88" s="62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174"/>
      <c r="AG88" s="175"/>
      <c r="AH88" s="173"/>
      <c r="AI88" s="173"/>
      <c r="AJ88" s="174"/>
      <c r="AK88" s="174"/>
      <c r="AL88" s="174"/>
    </row>
    <row r="89" spans="1:38" ht="12.75" customHeight="1">
      <c r="A89" s="174"/>
      <c r="B89" s="180"/>
      <c r="C89" s="173"/>
      <c r="D89" s="173"/>
      <c r="E89" s="174"/>
      <c r="F89" s="174"/>
      <c r="G89" s="174"/>
      <c r="H89" s="181"/>
      <c r="I89" s="181"/>
      <c r="J89" s="181"/>
      <c r="K89" s="173"/>
      <c r="L89" s="174"/>
      <c r="M89" s="174"/>
      <c r="N89" s="174"/>
      <c r="O89" s="181"/>
      <c r="P89" s="181"/>
      <c r="Q89" s="173"/>
      <c r="R89" s="62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174"/>
      <c r="AG89" s="175"/>
      <c r="AH89" s="173"/>
      <c r="AI89" s="173"/>
      <c r="AJ89" s="174"/>
      <c r="AK89" s="174"/>
      <c r="AL89" s="174"/>
    </row>
    <row r="90" spans="1:38">
      <c r="A90" s="182" t="s">
        <v>620</v>
      </c>
      <c r="B90" s="182"/>
      <c r="C90" s="182"/>
      <c r="D90" s="182"/>
      <c r="E90" s="183"/>
      <c r="F90" s="137"/>
      <c r="G90" s="137"/>
      <c r="H90" s="137"/>
      <c r="I90" s="137"/>
      <c r="J90" s="1"/>
      <c r="K90" s="6"/>
      <c r="L90" s="6"/>
      <c r="M90" s="6"/>
      <c r="N90" s="1"/>
      <c r="O90" s="1"/>
      <c r="P90" s="41"/>
      <c r="Q90" s="4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1"/>
      <c r="AG90" s="41"/>
      <c r="AH90" s="41"/>
      <c r="AI90" s="41"/>
      <c r="AJ90" s="41"/>
      <c r="AK90" s="41"/>
      <c r="AL90" s="41"/>
    </row>
    <row r="91" spans="1:38" ht="38.25">
      <c r="A91" s="104" t="s">
        <v>16</v>
      </c>
      <c r="B91" s="104" t="s">
        <v>568</v>
      </c>
      <c r="C91" s="104"/>
      <c r="D91" s="105" t="s">
        <v>581</v>
      </c>
      <c r="E91" s="104" t="s">
        <v>582</v>
      </c>
      <c r="F91" s="104" t="s">
        <v>583</v>
      </c>
      <c r="G91" s="104" t="s">
        <v>609</v>
      </c>
      <c r="H91" s="104" t="s">
        <v>585</v>
      </c>
      <c r="I91" s="104" t="s">
        <v>586</v>
      </c>
      <c r="J91" s="103" t="s">
        <v>587</v>
      </c>
      <c r="K91" s="103" t="s">
        <v>621</v>
      </c>
      <c r="L91" s="106" t="s">
        <v>589</v>
      </c>
      <c r="M91" s="171" t="s">
        <v>617</v>
      </c>
      <c r="N91" s="104" t="s">
        <v>618</v>
      </c>
      <c r="O91" s="104" t="s">
        <v>591</v>
      </c>
      <c r="P91" s="105" t="s">
        <v>592</v>
      </c>
      <c r="Q91" s="4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1"/>
      <c r="AG91" s="41"/>
      <c r="AH91" s="41"/>
      <c r="AI91" s="41"/>
      <c r="AJ91" s="41"/>
      <c r="AK91" s="41"/>
      <c r="AL91" s="41"/>
    </row>
    <row r="92" spans="1:38" ht="15" customHeight="1">
      <c r="A92" s="401">
        <v>1</v>
      </c>
      <c r="B92" s="405">
        <v>45107</v>
      </c>
      <c r="C92" s="261"/>
      <c r="D92" s="262" t="s">
        <v>905</v>
      </c>
      <c r="E92" s="261" t="s">
        <v>611</v>
      </c>
      <c r="F92" s="278" t="s">
        <v>997</v>
      </c>
      <c r="G92" s="261"/>
      <c r="H92" s="261">
        <v>31</v>
      </c>
      <c r="I92" s="261"/>
      <c r="J92" s="412" t="s">
        <v>1033</v>
      </c>
      <c r="K92" s="286">
        <f t="shared" ref="K92" si="35">H92-F92</f>
        <v>7</v>
      </c>
      <c r="L92" s="287">
        <v>100</v>
      </c>
      <c r="M92" s="380">
        <f t="shared" ref="M92" si="36">(K92*N92)-100</f>
        <v>4800</v>
      </c>
      <c r="N92" s="382">
        <v>700</v>
      </c>
      <c r="O92" s="407" t="s">
        <v>598</v>
      </c>
      <c r="P92" s="409">
        <v>45118</v>
      </c>
      <c r="Q92" s="174"/>
      <c r="R92" s="174" t="s">
        <v>613</v>
      </c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</row>
    <row r="93" spans="1:38" ht="15" customHeight="1">
      <c r="A93" s="402"/>
      <c r="B93" s="411"/>
      <c r="C93" s="261"/>
      <c r="D93" s="262" t="s">
        <v>906</v>
      </c>
      <c r="E93" s="261" t="s">
        <v>619</v>
      </c>
      <c r="F93" s="278" t="s">
        <v>1020</v>
      </c>
      <c r="G93" s="261"/>
      <c r="H93" s="261">
        <v>22.5</v>
      </c>
      <c r="I93" s="261"/>
      <c r="J93" s="413"/>
      <c r="K93" s="330">
        <f>F93-H93</f>
        <v>-5</v>
      </c>
      <c r="L93" s="287">
        <v>100</v>
      </c>
      <c r="M93" s="380">
        <f t="shared" ref="M93" si="37">(K93*N93)-100</f>
        <v>-3600</v>
      </c>
      <c r="N93" s="382">
        <v>700</v>
      </c>
      <c r="O93" s="408"/>
      <c r="P93" s="410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</row>
    <row r="94" spans="1:38" ht="15" customHeight="1">
      <c r="A94" s="304">
        <v>2</v>
      </c>
      <c r="B94" s="303">
        <v>45107</v>
      </c>
      <c r="C94" s="274"/>
      <c r="D94" s="275" t="s">
        <v>900</v>
      </c>
      <c r="E94" s="274" t="s">
        <v>619</v>
      </c>
      <c r="F94" s="279" t="s">
        <v>908</v>
      </c>
      <c r="G94" s="274">
        <v>115</v>
      </c>
      <c r="H94" s="274">
        <v>115</v>
      </c>
      <c r="I94" s="274" t="s">
        <v>902</v>
      </c>
      <c r="J94" s="260" t="s">
        <v>909</v>
      </c>
      <c r="K94" s="296">
        <f>F94-H94</f>
        <v>-30.5</v>
      </c>
      <c r="L94" s="282">
        <v>100</v>
      </c>
      <c r="M94" s="283">
        <f t="shared" ref="M94" si="38">(K94*N94)-100</f>
        <v>-1625</v>
      </c>
      <c r="N94" s="381">
        <v>50</v>
      </c>
      <c r="O94" s="276" t="s">
        <v>612</v>
      </c>
      <c r="P94" s="284">
        <v>45110</v>
      </c>
      <c r="Q94" s="174"/>
      <c r="R94" s="174" t="s">
        <v>597</v>
      </c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</row>
    <row r="95" spans="1:38" ht="15" customHeight="1">
      <c r="A95" s="304">
        <v>3</v>
      </c>
      <c r="B95" s="303">
        <v>45107</v>
      </c>
      <c r="C95" s="274"/>
      <c r="D95" s="275" t="s">
        <v>901</v>
      </c>
      <c r="E95" s="274" t="s">
        <v>611</v>
      </c>
      <c r="F95" s="279" t="s">
        <v>907</v>
      </c>
      <c r="G95" s="274">
        <v>30</v>
      </c>
      <c r="H95" s="274">
        <v>30</v>
      </c>
      <c r="I95" s="274" t="s">
        <v>903</v>
      </c>
      <c r="J95" s="260" t="s">
        <v>910</v>
      </c>
      <c r="K95" s="259">
        <f t="shared" ref="K95:K96" si="39">H95-F95</f>
        <v>-39</v>
      </c>
      <c r="L95" s="282">
        <v>100</v>
      </c>
      <c r="M95" s="283">
        <f t="shared" ref="M95:M96" si="40">(K95*N95)-100</f>
        <v>-1660</v>
      </c>
      <c r="N95" s="259">
        <v>40</v>
      </c>
      <c r="O95" s="276" t="s">
        <v>612</v>
      </c>
      <c r="P95" s="284">
        <v>45110</v>
      </c>
      <c r="Q95" s="174"/>
      <c r="R95" s="174" t="s">
        <v>613</v>
      </c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  <c r="AL95" s="174"/>
    </row>
    <row r="96" spans="1:38" ht="15" customHeight="1">
      <c r="A96" s="301">
        <v>4</v>
      </c>
      <c r="B96" s="302">
        <v>45110</v>
      </c>
      <c r="C96" s="261"/>
      <c r="D96" s="262" t="s">
        <v>916</v>
      </c>
      <c r="E96" s="261" t="s">
        <v>611</v>
      </c>
      <c r="F96" s="278" t="s">
        <v>918</v>
      </c>
      <c r="G96" s="261">
        <v>75</v>
      </c>
      <c r="H96" s="261">
        <v>220</v>
      </c>
      <c r="I96" s="261" t="s">
        <v>868</v>
      </c>
      <c r="J96" s="285" t="s">
        <v>626</v>
      </c>
      <c r="K96" s="286">
        <f t="shared" si="39"/>
        <v>50</v>
      </c>
      <c r="L96" s="287">
        <v>100</v>
      </c>
      <c r="M96" s="288">
        <f t="shared" si="40"/>
        <v>1150</v>
      </c>
      <c r="N96" s="286">
        <v>25</v>
      </c>
      <c r="O96" s="285" t="s">
        <v>598</v>
      </c>
      <c r="P96" s="289">
        <v>45110</v>
      </c>
      <c r="Q96" s="174"/>
      <c r="R96" s="174" t="s">
        <v>597</v>
      </c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4"/>
    </row>
    <row r="97" spans="1:38" ht="15" customHeight="1">
      <c r="A97" s="304">
        <v>5</v>
      </c>
      <c r="B97" s="303">
        <v>45110</v>
      </c>
      <c r="C97" s="274"/>
      <c r="D97" s="275" t="s">
        <v>921</v>
      </c>
      <c r="E97" s="274" t="s">
        <v>611</v>
      </c>
      <c r="F97" s="279" t="s">
        <v>932</v>
      </c>
      <c r="G97" s="274">
        <v>40</v>
      </c>
      <c r="H97" s="274">
        <v>40</v>
      </c>
      <c r="I97" s="274" t="s">
        <v>904</v>
      </c>
      <c r="J97" s="316" t="s">
        <v>933</v>
      </c>
      <c r="K97" s="259">
        <f t="shared" ref="K97" si="41">H97-F97</f>
        <v>-30</v>
      </c>
      <c r="L97" s="282">
        <v>100</v>
      </c>
      <c r="M97" s="283">
        <f t="shared" ref="M97" si="42">(K97*N97)-100</f>
        <v>-1300</v>
      </c>
      <c r="N97" s="259">
        <v>40</v>
      </c>
      <c r="O97" s="317" t="s">
        <v>612</v>
      </c>
      <c r="P97" s="318">
        <v>45111</v>
      </c>
      <c r="Q97" s="174"/>
      <c r="R97" s="174" t="s">
        <v>597</v>
      </c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</row>
    <row r="98" spans="1:38" ht="15" customHeight="1">
      <c r="A98" s="311">
        <v>6</v>
      </c>
      <c r="B98" s="312">
        <v>45110</v>
      </c>
      <c r="C98" s="313"/>
      <c r="D98" s="314" t="s">
        <v>916</v>
      </c>
      <c r="E98" s="313" t="s">
        <v>611</v>
      </c>
      <c r="F98" s="315" t="s">
        <v>929</v>
      </c>
      <c r="G98" s="313">
        <v>65</v>
      </c>
      <c r="H98" s="313">
        <v>165</v>
      </c>
      <c r="I98" s="313" t="s">
        <v>868</v>
      </c>
      <c r="J98" s="313" t="s">
        <v>931</v>
      </c>
      <c r="K98" s="311">
        <f t="shared" ref="K98:K99" si="43">H98-F98</f>
        <v>5</v>
      </c>
      <c r="L98" s="319">
        <v>100</v>
      </c>
      <c r="M98" s="320">
        <f t="shared" ref="M98:M99" si="44">(K98*N98)-100</f>
        <v>25</v>
      </c>
      <c r="N98" s="311">
        <v>25</v>
      </c>
      <c r="O98" s="313" t="s">
        <v>622</v>
      </c>
      <c r="P98" s="312">
        <v>45110</v>
      </c>
      <c r="Q98" s="174"/>
      <c r="R98" s="174" t="s">
        <v>597</v>
      </c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</row>
    <row r="99" spans="1:38" ht="15" customHeight="1">
      <c r="A99" s="301">
        <v>7</v>
      </c>
      <c r="B99" s="302">
        <v>45111</v>
      </c>
      <c r="C99" s="261"/>
      <c r="D99" s="262" t="s">
        <v>916</v>
      </c>
      <c r="E99" s="261" t="s">
        <v>611</v>
      </c>
      <c r="F99" s="278" t="s">
        <v>936</v>
      </c>
      <c r="G99" s="261">
        <v>0</v>
      </c>
      <c r="H99" s="261">
        <v>160</v>
      </c>
      <c r="I99" s="261" t="s">
        <v>868</v>
      </c>
      <c r="J99" s="285" t="s">
        <v>652</v>
      </c>
      <c r="K99" s="286">
        <f t="shared" si="43"/>
        <v>40</v>
      </c>
      <c r="L99" s="287">
        <v>100</v>
      </c>
      <c r="M99" s="288">
        <f t="shared" si="44"/>
        <v>900</v>
      </c>
      <c r="N99" s="286">
        <v>25</v>
      </c>
      <c r="O99" s="285" t="s">
        <v>598</v>
      </c>
      <c r="P99" s="289">
        <v>45111</v>
      </c>
      <c r="Q99" s="174"/>
      <c r="R99" s="174" t="s">
        <v>597</v>
      </c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</row>
    <row r="100" spans="1:38" ht="15" customHeight="1">
      <c r="A100" s="301">
        <v>8</v>
      </c>
      <c r="B100" s="302">
        <v>45111</v>
      </c>
      <c r="C100" s="261"/>
      <c r="D100" s="262" t="s">
        <v>934</v>
      </c>
      <c r="E100" s="261" t="s">
        <v>611</v>
      </c>
      <c r="F100" s="278" t="s">
        <v>938</v>
      </c>
      <c r="G100" s="261">
        <v>0</v>
      </c>
      <c r="H100" s="261">
        <v>51</v>
      </c>
      <c r="I100" s="261" t="s">
        <v>935</v>
      </c>
      <c r="J100" s="285" t="s">
        <v>623</v>
      </c>
      <c r="K100" s="286">
        <f t="shared" ref="K100:K101" si="45">H100-F100</f>
        <v>21</v>
      </c>
      <c r="L100" s="287">
        <v>100</v>
      </c>
      <c r="M100" s="288">
        <f t="shared" ref="M100:M101" si="46">(K100*N100)-100</f>
        <v>740</v>
      </c>
      <c r="N100" s="286">
        <v>40</v>
      </c>
      <c r="O100" s="285" t="s">
        <v>598</v>
      </c>
      <c r="P100" s="289">
        <v>45111</v>
      </c>
      <c r="Q100" s="174"/>
      <c r="R100" s="174" t="s">
        <v>613</v>
      </c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</row>
    <row r="101" spans="1:38" ht="15" customHeight="1">
      <c r="A101" s="301">
        <v>9</v>
      </c>
      <c r="B101" s="302">
        <v>45111</v>
      </c>
      <c r="C101" s="261"/>
      <c r="D101" s="262" t="s">
        <v>916</v>
      </c>
      <c r="E101" s="261" t="s">
        <v>611</v>
      </c>
      <c r="F101" s="278" t="s">
        <v>945</v>
      </c>
      <c r="G101" s="261">
        <v>0</v>
      </c>
      <c r="H101" s="261">
        <v>122.5</v>
      </c>
      <c r="I101" s="261" t="s">
        <v>939</v>
      </c>
      <c r="J101" s="285" t="s">
        <v>946</v>
      </c>
      <c r="K101" s="286">
        <f t="shared" si="45"/>
        <v>20</v>
      </c>
      <c r="L101" s="287">
        <v>100</v>
      </c>
      <c r="M101" s="288">
        <f t="shared" si="46"/>
        <v>400</v>
      </c>
      <c r="N101" s="286">
        <v>25</v>
      </c>
      <c r="O101" s="285" t="s">
        <v>598</v>
      </c>
      <c r="P101" s="289">
        <v>45111</v>
      </c>
      <c r="Q101" s="174"/>
      <c r="R101" s="174" t="s">
        <v>597</v>
      </c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</row>
    <row r="102" spans="1:38" ht="15" customHeight="1">
      <c r="A102" s="301">
        <v>10</v>
      </c>
      <c r="B102" s="302">
        <v>45111</v>
      </c>
      <c r="C102" s="261"/>
      <c r="D102" s="262" t="s">
        <v>941</v>
      </c>
      <c r="E102" s="261" t="s">
        <v>611</v>
      </c>
      <c r="F102" s="278" t="s">
        <v>943</v>
      </c>
      <c r="G102" s="261">
        <v>0</v>
      </c>
      <c r="H102" s="261">
        <v>51</v>
      </c>
      <c r="I102" s="261" t="s">
        <v>942</v>
      </c>
      <c r="J102" s="285" t="s">
        <v>944</v>
      </c>
      <c r="K102" s="286">
        <f t="shared" ref="K102" si="47">H102-F102</f>
        <v>15</v>
      </c>
      <c r="L102" s="287">
        <v>100</v>
      </c>
      <c r="M102" s="288">
        <f t="shared" ref="M102" si="48">(K102*N102)-100</f>
        <v>500</v>
      </c>
      <c r="N102" s="286">
        <v>40</v>
      </c>
      <c r="O102" s="285" t="s">
        <v>598</v>
      </c>
      <c r="P102" s="289">
        <v>45111</v>
      </c>
      <c r="Q102" s="174"/>
      <c r="R102" s="174" t="s">
        <v>613</v>
      </c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</row>
    <row r="103" spans="1:38" ht="15" customHeight="1">
      <c r="A103" s="301">
        <v>11</v>
      </c>
      <c r="B103" s="302">
        <v>45111</v>
      </c>
      <c r="C103" s="261"/>
      <c r="D103" s="262" t="s">
        <v>934</v>
      </c>
      <c r="E103" s="261" t="s">
        <v>611</v>
      </c>
      <c r="F103" s="278" t="s">
        <v>947</v>
      </c>
      <c r="G103" s="261">
        <v>0</v>
      </c>
      <c r="H103" s="261">
        <v>46.5</v>
      </c>
      <c r="I103" s="261" t="s">
        <v>935</v>
      </c>
      <c r="J103" s="285" t="s">
        <v>950</v>
      </c>
      <c r="K103" s="286">
        <f t="shared" ref="K103:K104" si="49">H103-F103</f>
        <v>19.5</v>
      </c>
      <c r="L103" s="287">
        <v>100</v>
      </c>
      <c r="M103" s="288">
        <f t="shared" ref="M103:M104" si="50">(K103*N103)-100</f>
        <v>680</v>
      </c>
      <c r="N103" s="286">
        <v>40</v>
      </c>
      <c r="O103" s="285" t="s">
        <v>598</v>
      </c>
      <c r="P103" s="289">
        <v>45111</v>
      </c>
      <c r="Q103" s="174"/>
      <c r="R103" s="174" t="s">
        <v>613</v>
      </c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</row>
    <row r="104" spans="1:38" ht="15" customHeight="1">
      <c r="A104" s="304">
        <v>12</v>
      </c>
      <c r="B104" s="303">
        <v>45112</v>
      </c>
      <c r="C104" s="274"/>
      <c r="D104" s="275" t="s">
        <v>955</v>
      </c>
      <c r="E104" s="274" t="s">
        <v>611</v>
      </c>
      <c r="F104" s="279" t="s">
        <v>964</v>
      </c>
      <c r="G104" s="274">
        <v>15</v>
      </c>
      <c r="H104" s="274">
        <v>15</v>
      </c>
      <c r="I104" s="274" t="s">
        <v>956</v>
      </c>
      <c r="J104" s="316" t="s">
        <v>965</v>
      </c>
      <c r="K104" s="259">
        <f t="shared" si="49"/>
        <v>-39.5</v>
      </c>
      <c r="L104" s="282">
        <v>100</v>
      </c>
      <c r="M104" s="283">
        <f t="shared" si="50"/>
        <v>-1680</v>
      </c>
      <c r="N104" s="259">
        <v>40</v>
      </c>
      <c r="O104" s="317" t="s">
        <v>612</v>
      </c>
      <c r="P104" s="318">
        <v>45113</v>
      </c>
      <c r="Q104" s="174"/>
      <c r="R104" s="174" t="s">
        <v>597</v>
      </c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</row>
    <row r="105" spans="1:38" ht="15" customHeight="1">
      <c r="A105" s="401">
        <v>13</v>
      </c>
      <c r="B105" s="405">
        <v>45112</v>
      </c>
      <c r="C105" s="261"/>
      <c r="D105" s="262" t="s">
        <v>958</v>
      </c>
      <c r="E105" s="261" t="s">
        <v>611</v>
      </c>
      <c r="F105" s="278" t="s">
        <v>983</v>
      </c>
      <c r="G105" s="261">
        <v>120</v>
      </c>
      <c r="H105" s="261">
        <v>370</v>
      </c>
      <c r="I105" s="261" t="s">
        <v>959</v>
      </c>
      <c r="J105" s="412" t="s">
        <v>985</v>
      </c>
      <c r="K105" s="286">
        <f t="shared" ref="K105" si="51">H105-F105</f>
        <v>10</v>
      </c>
      <c r="L105" s="287">
        <v>100</v>
      </c>
      <c r="M105" s="288">
        <f t="shared" ref="M105" si="52">(K105*N105)-100</f>
        <v>150</v>
      </c>
      <c r="N105" s="286">
        <v>25</v>
      </c>
      <c r="O105" s="285" t="s">
        <v>598</v>
      </c>
      <c r="P105" s="289">
        <v>45114</v>
      </c>
      <c r="Q105" s="174"/>
      <c r="R105" s="174" t="s">
        <v>597</v>
      </c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</row>
    <row r="106" spans="1:38" ht="15" customHeight="1">
      <c r="A106" s="402"/>
      <c r="B106" s="411"/>
      <c r="C106" s="261"/>
      <c r="D106" s="262" t="s">
        <v>916</v>
      </c>
      <c r="E106" s="261" t="s">
        <v>619</v>
      </c>
      <c r="F106" s="278" t="s">
        <v>984</v>
      </c>
      <c r="G106" s="261"/>
      <c r="H106" s="261">
        <v>0</v>
      </c>
      <c r="I106" s="261">
        <v>0</v>
      </c>
      <c r="J106" s="413"/>
      <c r="K106" s="330">
        <f>F106-H106</f>
        <v>100</v>
      </c>
      <c r="L106" s="287">
        <v>100</v>
      </c>
      <c r="M106" s="288">
        <f t="shared" ref="M106:M107" si="53">(K106*N106)-100</f>
        <v>2400</v>
      </c>
      <c r="N106" s="286">
        <v>25</v>
      </c>
      <c r="O106" s="285" t="s">
        <v>598</v>
      </c>
      <c r="P106" s="289">
        <v>45113</v>
      </c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</row>
    <row r="107" spans="1:38" ht="15" customHeight="1">
      <c r="A107" s="304">
        <v>14</v>
      </c>
      <c r="B107" s="303">
        <v>45113</v>
      </c>
      <c r="C107" s="274"/>
      <c r="D107" s="275" t="s">
        <v>968</v>
      </c>
      <c r="E107" s="274" t="s">
        <v>611</v>
      </c>
      <c r="F107" s="279" t="s">
        <v>978</v>
      </c>
      <c r="G107" s="274">
        <v>0</v>
      </c>
      <c r="H107" s="274">
        <v>0</v>
      </c>
      <c r="I107" s="274" t="s">
        <v>969</v>
      </c>
      <c r="J107" s="316" t="s">
        <v>979</v>
      </c>
      <c r="K107" s="259">
        <f t="shared" ref="K107" si="54">H107-F107</f>
        <v>-16</v>
      </c>
      <c r="L107" s="282">
        <v>100</v>
      </c>
      <c r="M107" s="283">
        <f t="shared" si="53"/>
        <v>-740</v>
      </c>
      <c r="N107" s="259">
        <v>40</v>
      </c>
      <c r="O107" s="317" t="s">
        <v>612</v>
      </c>
      <c r="P107" s="318">
        <v>45113</v>
      </c>
      <c r="Q107" s="174"/>
      <c r="R107" s="174" t="s">
        <v>597</v>
      </c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  <c r="AL107" s="174"/>
    </row>
    <row r="108" spans="1:38" ht="15" customHeight="1">
      <c r="A108" s="311">
        <v>15</v>
      </c>
      <c r="B108" s="312">
        <v>45113</v>
      </c>
      <c r="C108" s="313"/>
      <c r="D108" s="314" t="s">
        <v>970</v>
      </c>
      <c r="E108" s="313" t="s">
        <v>611</v>
      </c>
      <c r="F108" s="315" t="s">
        <v>976</v>
      </c>
      <c r="G108" s="313">
        <v>40</v>
      </c>
      <c r="H108" s="313">
        <v>86.5</v>
      </c>
      <c r="I108" s="313" t="s">
        <v>971</v>
      </c>
      <c r="J108" s="313" t="s">
        <v>977</v>
      </c>
      <c r="K108" s="311">
        <f t="shared" ref="K108:K114" si="55">H108-F108</f>
        <v>4</v>
      </c>
      <c r="L108" s="319">
        <v>100</v>
      </c>
      <c r="M108" s="320">
        <f t="shared" ref="M108:M114" si="56">(K108*N108)-100</f>
        <v>60</v>
      </c>
      <c r="N108" s="311">
        <v>40</v>
      </c>
      <c r="O108" s="313" t="s">
        <v>622</v>
      </c>
      <c r="P108" s="312">
        <v>45113</v>
      </c>
      <c r="Q108" s="174"/>
      <c r="R108" s="174" t="s">
        <v>597</v>
      </c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  <c r="AL108" s="174"/>
    </row>
    <row r="109" spans="1:38" ht="15" customHeight="1">
      <c r="A109" s="301">
        <v>16</v>
      </c>
      <c r="B109" s="302">
        <v>45113</v>
      </c>
      <c r="C109" s="261"/>
      <c r="D109" s="262" t="s">
        <v>972</v>
      </c>
      <c r="E109" s="261" t="s">
        <v>611</v>
      </c>
      <c r="F109" s="278" t="s">
        <v>980</v>
      </c>
      <c r="G109" s="261">
        <v>19</v>
      </c>
      <c r="H109" s="261">
        <v>41</v>
      </c>
      <c r="I109" s="261" t="s">
        <v>973</v>
      </c>
      <c r="J109" s="261" t="s">
        <v>981</v>
      </c>
      <c r="K109" s="329">
        <f t="shared" si="55"/>
        <v>8</v>
      </c>
      <c r="L109" s="287">
        <v>100</v>
      </c>
      <c r="M109" s="288">
        <f t="shared" si="56"/>
        <v>2300</v>
      </c>
      <c r="N109" s="286">
        <v>300</v>
      </c>
      <c r="O109" s="285" t="s">
        <v>598</v>
      </c>
      <c r="P109" s="289">
        <v>45114</v>
      </c>
      <c r="Q109" s="174"/>
      <c r="R109" s="174" t="s">
        <v>613</v>
      </c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74"/>
      <c r="AH109" s="174"/>
      <c r="AI109" s="174"/>
      <c r="AJ109" s="174"/>
      <c r="AK109" s="174"/>
      <c r="AL109" s="174"/>
    </row>
    <row r="110" spans="1:38" ht="15" customHeight="1">
      <c r="A110" s="359">
        <v>17</v>
      </c>
      <c r="B110" s="360">
        <v>45113</v>
      </c>
      <c r="C110" s="274"/>
      <c r="D110" s="275" t="s">
        <v>974</v>
      </c>
      <c r="E110" s="274" t="s">
        <v>611</v>
      </c>
      <c r="F110" s="279" t="s">
        <v>980</v>
      </c>
      <c r="G110" s="274">
        <v>22</v>
      </c>
      <c r="H110" s="274">
        <v>22</v>
      </c>
      <c r="I110" s="274" t="s">
        <v>975</v>
      </c>
      <c r="J110" s="316" t="s">
        <v>1000</v>
      </c>
      <c r="K110" s="259">
        <f t="shared" si="55"/>
        <v>-11</v>
      </c>
      <c r="L110" s="282">
        <v>100</v>
      </c>
      <c r="M110" s="283">
        <f t="shared" si="56"/>
        <v>-4775</v>
      </c>
      <c r="N110" s="259">
        <v>425</v>
      </c>
      <c r="O110" s="317" t="s">
        <v>612</v>
      </c>
      <c r="P110" s="318">
        <v>45117</v>
      </c>
      <c r="Q110" s="174"/>
      <c r="R110" s="174" t="s">
        <v>613</v>
      </c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4"/>
      <c r="AJ110" s="174"/>
      <c r="AK110" s="174"/>
      <c r="AL110" s="174"/>
    </row>
    <row r="111" spans="1:38" ht="15" customHeight="1">
      <c r="A111" s="359">
        <v>18</v>
      </c>
      <c r="B111" s="360">
        <v>45114</v>
      </c>
      <c r="C111" s="274"/>
      <c r="D111" s="275" t="s">
        <v>972</v>
      </c>
      <c r="E111" s="274" t="s">
        <v>611</v>
      </c>
      <c r="F111" s="279" t="s">
        <v>999</v>
      </c>
      <c r="G111" s="274">
        <v>15</v>
      </c>
      <c r="H111" s="274">
        <v>15</v>
      </c>
      <c r="I111" s="274" t="s">
        <v>982</v>
      </c>
      <c r="J111" s="316" t="s">
        <v>1001</v>
      </c>
      <c r="K111" s="259">
        <f t="shared" si="55"/>
        <v>-13.5</v>
      </c>
      <c r="L111" s="282">
        <v>100</v>
      </c>
      <c r="M111" s="283">
        <f t="shared" si="56"/>
        <v>-4150</v>
      </c>
      <c r="N111" s="259">
        <v>300</v>
      </c>
      <c r="O111" s="317" t="s">
        <v>612</v>
      </c>
      <c r="P111" s="318">
        <v>45117</v>
      </c>
      <c r="Q111" s="174"/>
      <c r="R111" s="174" t="s">
        <v>613</v>
      </c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174"/>
      <c r="AK111" s="174"/>
      <c r="AL111" s="174"/>
    </row>
    <row r="112" spans="1:38" ht="15" customHeight="1">
      <c r="A112" s="359">
        <v>19</v>
      </c>
      <c r="B112" s="360">
        <v>45114</v>
      </c>
      <c r="C112" s="274"/>
      <c r="D112" s="275" t="s">
        <v>986</v>
      </c>
      <c r="E112" s="274" t="s">
        <v>611</v>
      </c>
      <c r="F112" s="279" t="s">
        <v>996</v>
      </c>
      <c r="G112" s="274">
        <v>35</v>
      </c>
      <c r="H112" s="274">
        <v>47.5</v>
      </c>
      <c r="I112" s="274" t="s">
        <v>971</v>
      </c>
      <c r="J112" s="316" t="s">
        <v>909</v>
      </c>
      <c r="K112" s="259">
        <f t="shared" si="55"/>
        <v>-30.5</v>
      </c>
      <c r="L112" s="282">
        <v>100</v>
      </c>
      <c r="M112" s="283">
        <f t="shared" si="56"/>
        <v>-1320</v>
      </c>
      <c r="N112" s="259">
        <v>40</v>
      </c>
      <c r="O112" s="317" t="s">
        <v>612</v>
      </c>
      <c r="P112" s="318">
        <v>45117</v>
      </c>
      <c r="Q112" s="174"/>
      <c r="R112" s="174" t="s">
        <v>613</v>
      </c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</row>
    <row r="113" spans="1:38" ht="15" customHeight="1">
      <c r="A113" s="359">
        <v>20</v>
      </c>
      <c r="B113" s="360">
        <v>45114</v>
      </c>
      <c r="C113" s="274"/>
      <c r="D113" s="275" t="s">
        <v>987</v>
      </c>
      <c r="E113" s="274" t="s">
        <v>611</v>
      </c>
      <c r="F113" s="279" t="s">
        <v>998</v>
      </c>
      <c r="G113" s="274">
        <v>35</v>
      </c>
      <c r="H113" s="274">
        <v>35</v>
      </c>
      <c r="I113" s="274" t="s">
        <v>988</v>
      </c>
      <c r="J113" s="316" t="s">
        <v>979</v>
      </c>
      <c r="K113" s="259">
        <f t="shared" si="55"/>
        <v>-16</v>
      </c>
      <c r="L113" s="282">
        <v>100</v>
      </c>
      <c r="M113" s="283">
        <f t="shared" si="56"/>
        <v>-6100</v>
      </c>
      <c r="N113" s="259">
        <v>375</v>
      </c>
      <c r="O113" s="317" t="s">
        <v>612</v>
      </c>
      <c r="P113" s="318">
        <v>45117</v>
      </c>
      <c r="Q113" s="174"/>
      <c r="R113" s="174" t="s">
        <v>597</v>
      </c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4"/>
      <c r="AL113" s="174"/>
    </row>
    <row r="114" spans="1:38" ht="15" customHeight="1">
      <c r="A114" s="359">
        <v>21</v>
      </c>
      <c r="B114" s="360">
        <v>45114</v>
      </c>
      <c r="C114" s="274"/>
      <c r="D114" s="275" t="s">
        <v>989</v>
      </c>
      <c r="E114" s="274" t="s">
        <v>611</v>
      </c>
      <c r="F114" s="279" t="s">
        <v>997</v>
      </c>
      <c r="G114" s="274">
        <v>14</v>
      </c>
      <c r="H114" s="274">
        <v>17</v>
      </c>
      <c r="I114" s="274" t="s">
        <v>990</v>
      </c>
      <c r="J114" s="316" t="s">
        <v>1003</v>
      </c>
      <c r="K114" s="259">
        <f t="shared" si="55"/>
        <v>-7</v>
      </c>
      <c r="L114" s="282">
        <v>100</v>
      </c>
      <c r="M114" s="283">
        <f t="shared" si="56"/>
        <v>-5000</v>
      </c>
      <c r="N114" s="259">
        <v>700</v>
      </c>
      <c r="O114" s="317" t="s">
        <v>612</v>
      </c>
      <c r="P114" s="318">
        <v>45117</v>
      </c>
      <c r="Q114" s="174"/>
      <c r="R114" s="174" t="s">
        <v>597</v>
      </c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174"/>
      <c r="AI114" s="174"/>
      <c r="AJ114" s="174"/>
      <c r="AK114" s="174"/>
      <c r="AL114" s="174"/>
    </row>
    <row r="115" spans="1:38" ht="15" customHeight="1">
      <c r="A115" s="331">
        <v>22</v>
      </c>
      <c r="B115" s="267">
        <v>45117</v>
      </c>
      <c r="C115" s="261"/>
      <c r="D115" s="262" t="s">
        <v>1002</v>
      </c>
      <c r="E115" s="261" t="s">
        <v>1005</v>
      </c>
      <c r="F115" s="278" t="s">
        <v>1004</v>
      </c>
      <c r="G115" s="261">
        <v>19</v>
      </c>
      <c r="H115" s="261">
        <v>49</v>
      </c>
      <c r="I115" s="261" t="s">
        <v>935</v>
      </c>
      <c r="J115" s="261" t="s">
        <v>1034</v>
      </c>
      <c r="K115" s="329">
        <f t="shared" ref="K115" si="57">H115-F115</f>
        <v>10</v>
      </c>
      <c r="L115" s="287">
        <v>100</v>
      </c>
      <c r="M115" s="288">
        <f t="shared" ref="M115" si="58">(K115*N115)-100</f>
        <v>2400</v>
      </c>
      <c r="N115" s="286">
        <v>250</v>
      </c>
      <c r="O115" s="285" t="s">
        <v>598</v>
      </c>
      <c r="P115" s="289">
        <v>45117</v>
      </c>
      <c r="Q115" s="174"/>
      <c r="R115" s="174" t="s">
        <v>613</v>
      </c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</row>
    <row r="116" spans="1:38" ht="15" customHeight="1">
      <c r="A116" s="331">
        <v>23</v>
      </c>
      <c r="B116" s="267">
        <v>45117</v>
      </c>
      <c r="C116" s="261"/>
      <c r="D116" s="262" t="s">
        <v>1008</v>
      </c>
      <c r="E116" s="261" t="s">
        <v>611</v>
      </c>
      <c r="F116" s="278" t="s">
        <v>1009</v>
      </c>
      <c r="G116" s="261">
        <v>34</v>
      </c>
      <c r="H116" s="261">
        <v>70</v>
      </c>
      <c r="I116" s="261" t="s">
        <v>1010</v>
      </c>
      <c r="J116" s="261" t="s">
        <v>1011</v>
      </c>
      <c r="K116" s="329">
        <f t="shared" ref="K116" si="59">H116-F116</f>
        <v>12</v>
      </c>
      <c r="L116" s="287">
        <v>100</v>
      </c>
      <c r="M116" s="288">
        <f t="shared" ref="M116" si="60">(K116*N116)-100</f>
        <v>2000</v>
      </c>
      <c r="N116" s="286">
        <v>175</v>
      </c>
      <c r="O116" s="285" t="s">
        <v>598</v>
      </c>
      <c r="P116" s="289">
        <v>45117</v>
      </c>
      <c r="Q116" s="174"/>
      <c r="R116" s="174" t="s">
        <v>597</v>
      </c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</row>
    <row r="117" spans="1:38" ht="15" customHeight="1">
      <c r="A117" s="331">
        <v>24</v>
      </c>
      <c r="B117" s="267">
        <v>45117</v>
      </c>
      <c r="C117" s="261"/>
      <c r="D117" s="262" t="s">
        <v>1019</v>
      </c>
      <c r="E117" s="261" t="s">
        <v>611</v>
      </c>
      <c r="F117" s="278" t="s">
        <v>1021</v>
      </c>
      <c r="G117" s="261">
        <v>0</v>
      </c>
      <c r="H117" s="261">
        <v>68.5</v>
      </c>
      <c r="I117" s="261">
        <v>120</v>
      </c>
      <c r="J117" s="261" t="s">
        <v>1022</v>
      </c>
      <c r="K117" s="329">
        <f t="shared" ref="K117" si="61">H117-F117</f>
        <v>22</v>
      </c>
      <c r="L117" s="287">
        <v>100</v>
      </c>
      <c r="M117" s="288">
        <f t="shared" ref="M117" si="62">(K117*N117)-100</f>
        <v>780</v>
      </c>
      <c r="N117" s="286">
        <v>40</v>
      </c>
      <c r="O117" s="285" t="s">
        <v>598</v>
      </c>
      <c r="P117" s="289">
        <v>45118</v>
      </c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174"/>
      <c r="AG117" s="174"/>
      <c r="AH117" s="174"/>
      <c r="AI117" s="174"/>
      <c r="AJ117" s="174"/>
      <c r="AK117" s="174"/>
      <c r="AL117" s="174"/>
    </row>
    <row r="118" spans="1:38" ht="15" customHeight="1">
      <c r="A118" s="331">
        <v>25</v>
      </c>
      <c r="B118" s="267">
        <v>45118</v>
      </c>
      <c r="C118" s="261"/>
      <c r="D118" s="262" t="s">
        <v>1023</v>
      </c>
      <c r="E118" s="261" t="s">
        <v>611</v>
      </c>
      <c r="F118" s="278" t="s">
        <v>1004</v>
      </c>
      <c r="G118" s="261">
        <v>0</v>
      </c>
      <c r="H118" s="261">
        <v>68.5</v>
      </c>
      <c r="I118" s="261" t="s">
        <v>942</v>
      </c>
      <c r="J118" s="261" t="s">
        <v>1029</v>
      </c>
      <c r="K118" s="329">
        <f t="shared" ref="K118:K119" si="63">H118-F118</f>
        <v>29.5</v>
      </c>
      <c r="L118" s="287">
        <v>100</v>
      </c>
      <c r="M118" s="288">
        <f t="shared" ref="M118:M119" si="64">(K118*N118)-100</f>
        <v>1080</v>
      </c>
      <c r="N118" s="286">
        <v>40</v>
      </c>
      <c r="O118" s="285" t="s">
        <v>598</v>
      </c>
      <c r="P118" s="289">
        <v>45118</v>
      </c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  <c r="AK118" s="174"/>
      <c r="AL118" s="174"/>
    </row>
    <row r="119" spans="1:38" ht="15" customHeight="1">
      <c r="A119" s="331">
        <v>26</v>
      </c>
      <c r="B119" s="267">
        <v>45118</v>
      </c>
      <c r="C119" s="261"/>
      <c r="D119" s="262" t="s">
        <v>1024</v>
      </c>
      <c r="E119" s="261" t="s">
        <v>611</v>
      </c>
      <c r="F119" s="278" t="s">
        <v>1031</v>
      </c>
      <c r="G119" s="261">
        <v>1</v>
      </c>
      <c r="H119" s="261">
        <v>2.65</v>
      </c>
      <c r="I119" s="261" t="s">
        <v>1027</v>
      </c>
      <c r="J119" s="261" t="s">
        <v>1032</v>
      </c>
      <c r="K119" s="329">
        <f t="shared" si="63"/>
        <v>0.5</v>
      </c>
      <c r="L119" s="287">
        <v>100</v>
      </c>
      <c r="M119" s="288">
        <f t="shared" si="64"/>
        <v>2400</v>
      </c>
      <c r="N119" s="286">
        <v>5000</v>
      </c>
      <c r="O119" s="285" t="s">
        <v>598</v>
      </c>
      <c r="P119" s="289">
        <v>45118</v>
      </c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174"/>
      <c r="AI119" s="174"/>
      <c r="AJ119" s="174"/>
      <c r="AK119" s="174"/>
      <c r="AL119" s="174"/>
    </row>
    <row r="120" spans="1:38" ht="15" customHeight="1">
      <c r="A120" s="331">
        <v>27</v>
      </c>
      <c r="B120" s="267">
        <v>45118</v>
      </c>
      <c r="C120" s="261"/>
      <c r="D120" s="262" t="s">
        <v>1025</v>
      </c>
      <c r="E120" s="261" t="s">
        <v>611</v>
      </c>
      <c r="F120" s="278" t="s">
        <v>1028</v>
      </c>
      <c r="G120" s="261">
        <v>7.5</v>
      </c>
      <c r="H120" s="261">
        <v>16</v>
      </c>
      <c r="I120" s="261" t="s">
        <v>1026</v>
      </c>
      <c r="J120" s="261" t="s">
        <v>917</v>
      </c>
      <c r="K120" s="329">
        <f t="shared" ref="K120" si="65">H120-F120</f>
        <v>2.5</v>
      </c>
      <c r="L120" s="287">
        <v>100</v>
      </c>
      <c r="M120" s="288">
        <f t="shared" ref="M120" si="66">(K120*N120)-100</f>
        <v>2275</v>
      </c>
      <c r="N120" s="286">
        <v>950</v>
      </c>
      <c r="O120" s="285" t="s">
        <v>598</v>
      </c>
      <c r="P120" s="289">
        <v>45118</v>
      </c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4"/>
      <c r="AL120" s="174"/>
    </row>
    <row r="121" spans="1:38" ht="15" customHeight="1">
      <c r="A121" s="331">
        <v>28</v>
      </c>
      <c r="B121" s="267">
        <v>45119</v>
      </c>
      <c r="C121" s="261"/>
      <c r="D121" s="262" t="s">
        <v>1039</v>
      </c>
      <c r="E121" s="261" t="s">
        <v>611</v>
      </c>
      <c r="F121" s="278" t="s">
        <v>1055</v>
      </c>
      <c r="G121" s="261">
        <v>90</v>
      </c>
      <c r="H121" s="261">
        <v>142.5</v>
      </c>
      <c r="I121" s="261" t="s">
        <v>1040</v>
      </c>
      <c r="J121" s="261" t="s">
        <v>1056</v>
      </c>
      <c r="K121" s="329">
        <f t="shared" ref="K121" si="67">H121-F121</f>
        <v>16.5</v>
      </c>
      <c r="L121" s="287">
        <v>100</v>
      </c>
      <c r="M121" s="288">
        <f t="shared" ref="M121" si="68">(K121*N121)-100</f>
        <v>2375</v>
      </c>
      <c r="N121" s="286">
        <v>150</v>
      </c>
      <c r="O121" s="285" t="s">
        <v>598</v>
      </c>
      <c r="P121" s="289">
        <v>45119</v>
      </c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  <c r="AK121" s="174"/>
      <c r="AL121" s="174"/>
    </row>
    <row r="122" spans="1:38" ht="15" customHeight="1">
      <c r="A122" s="418">
        <v>29</v>
      </c>
      <c r="B122" s="416">
        <v>45119</v>
      </c>
      <c r="C122" s="363"/>
      <c r="D122" s="364" t="s">
        <v>1042</v>
      </c>
      <c r="E122" s="292" t="s">
        <v>611</v>
      </c>
      <c r="F122" s="365" t="s">
        <v>1043</v>
      </c>
      <c r="G122" s="363"/>
      <c r="H122" s="363"/>
      <c r="I122" s="363"/>
      <c r="J122" s="414" t="s">
        <v>596</v>
      </c>
      <c r="K122" s="366"/>
      <c r="L122" s="367"/>
      <c r="M122" s="368"/>
      <c r="N122" s="369"/>
      <c r="O122" s="370"/>
      <c r="P122" s="371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74"/>
      <c r="AI122" s="174"/>
      <c r="AJ122" s="174"/>
      <c r="AK122" s="174"/>
      <c r="AL122" s="174"/>
    </row>
    <row r="123" spans="1:38" ht="15" customHeight="1">
      <c r="A123" s="419"/>
      <c r="B123" s="417"/>
      <c r="C123" s="363"/>
      <c r="D123" s="364" t="s">
        <v>1044</v>
      </c>
      <c r="E123" s="363" t="s">
        <v>619</v>
      </c>
      <c r="F123" s="365" t="s">
        <v>1045</v>
      </c>
      <c r="G123" s="363"/>
      <c r="H123" s="363"/>
      <c r="I123" s="363"/>
      <c r="J123" s="415"/>
      <c r="K123" s="366"/>
      <c r="L123" s="367"/>
      <c r="M123" s="368"/>
      <c r="N123" s="369"/>
      <c r="O123" s="370"/>
      <c r="P123" s="371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4"/>
      <c r="AL123" s="174"/>
    </row>
    <row r="124" spans="1:38" ht="15" customHeight="1">
      <c r="A124" s="331">
        <v>30</v>
      </c>
      <c r="B124" s="267">
        <v>45119</v>
      </c>
      <c r="C124" s="261"/>
      <c r="D124" s="262" t="s">
        <v>1046</v>
      </c>
      <c r="E124" s="261" t="s">
        <v>611</v>
      </c>
      <c r="F124" s="278" t="s">
        <v>984</v>
      </c>
      <c r="G124" s="261">
        <v>60</v>
      </c>
      <c r="H124" s="261">
        <v>122</v>
      </c>
      <c r="I124" s="261" t="s">
        <v>1047</v>
      </c>
      <c r="J124" s="261" t="s">
        <v>1022</v>
      </c>
      <c r="K124" s="329">
        <f t="shared" ref="K124" si="69">H124-F124</f>
        <v>22</v>
      </c>
      <c r="L124" s="287">
        <v>100</v>
      </c>
      <c r="M124" s="288">
        <f t="shared" ref="M124" si="70">(K124*N124)-100</f>
        <v>780</v>
      </c>
      <c r="N124" s="286">
        <v>40</v>
      </c>
      <c r="O124" s="285" t="s">
        <v>598</v>
      </c>
      <c r="P124" s="289">
        <v>45120</v>
      </c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  <c r="AF124" s="174"/>
      <c r="AG124" s="174"/>
      <c r="AH124" s="174"/>
      <c r="AI124" s="174"/>
      <c r="AJ124" s="174"/>
      <c r="AK124" s="174"/>
      <c r="AL124" s="174"/>
    </row>
    <row r="125" spans="1:38" ht="15" customHeight="1">
      <c r="A125" s="331">
        <v>31</v>
      </c>
      <c r="B125" s="267">
        <v>45119</v>
      </c>
      <c r="C125" s="261"/>
      <c r="D125" s="262" t="s">
        <v>1049</v>
      </c>
      <c r="E125" s="261" t="s">
        <v>611</v>
      </c>
      <c r="F125" s="278" t="s">
        <v>1052</v>
      </c>
      <c r="G125" s="261">
        <v>20</v>
      </c>
      <c r="H125" s="261">
        <v>43</v>
      </c>
      <c r="I125" s="261" t="s">
        <v>1050</v>
      </c>
      <c r="J125" s="261" t="s">
        <v>824</v>
      </c>
      <c r="K125" s="329">
        <f t="shared" ref="K125:K126" si="71">H125-F125</f>
        <v>9</v>
      </c>
      <c r="L125" s="287">
        <v>100</v>
      </c>
      <c r="M125" s="288">
        <f t="shared" ref="M125:M126" si="72">(K125*N125)-100</f>
        <v>3275</v>
      </c>
      <c r="N125" s="286">
        <v>375</v>
      </c>
      <c r="O125" s="285" t="s">
        <v>598</v>
      </c>
      <c r="P125" s="289">
        <v>45119</v>
      </c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174"/>
      <c r="AG125" s="174"/>
      <c r="AH125" s="174"/>
      <c r="AI125" s="174"/>
      <c r="AJ125" s="174"/>
      <c r="AK125" s="174"/>
      <c r="AL125" s="174"/>
    </row>
    <row r="126" spans="1:38" ht="15" customHeight="1">
      <c r="A126" s="359">
        <v>32</v>
      </c>
      <c r="B126" s="360">
        <v>45119</v>
      </c>
      <c r="C126" s="274"/>
      <c r="D126" s="275" t="s">
        <v>1053</v>
      </c>
      <c r="E126" s="274" t="s">
        <v>611</v>
      </c>
      <c r="F126" s="279" t="s">
        <v>1088</v>
      </c>
      <c r="G126" s="274">
        <v>49</v>
      </c>
      <c r="H126" s="274">
        <v>49</v>
      </c>
      <c r="I126" s="274" t="s">
        <v>1054</v>
      </c>
      <c r="J126" s="316" t="s">
        <v>1089</v>
      </c>
      <c r="K126" s="259">
        <f t="shared" si="71"/>
        <v>-43</v>
      </c>
      <c r="L126" s="282">
        <v>100</v>
      </c>
      <c r="M126" s="283">
        <f t="shared" si="72"/>
        <v>-5475</v>
      </c>
      <c r="N126" s="259">
        <v>125</v>
      </c>
      <c r="O126" s="317" t="s">
        <v>612</v>
      </c>
      <c r="P126" s="318">
        <v>45121</v>
      </c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  <c r="AF126" s="174"/>
      <c r="AG126" s="174"/>
      <c r="AH126" s="174"/>
      <c r="AI126" s="174"/>
      <c r="AJ126" s="174"/>
      <c r="AK126" s="174"/>
      <c r="AL126" s="174"/>
    </row>
    <row r="127" spans="1:38" ht="15" customHeight="1">
      <c r="A127" s="359">
        <v>33</v>
      </c>
      <c r="B127" s="360">
        <v>45119</v>
      </c>
      <c r="C127" s="274"/>
      <c r="D127" s="275" t="s">
        <v>1024</v>
      </c>
      <c r="E127" s="274" t="s">
        <v>611</v>
      </c>
      <c r="F127" s="279" t="s">
        <v>1065</v>
      </c>
      <c r="G127" s="274">
        <v>1</v>
      </c>
      <c r="H127" s="274">
        <v>1</v>
      </c>
      <c r="I127" s="274">
        <v>4.5</v>
      </c>
      <c r="J127" s="316" t="s">
        <v>1066</v>
      </c>
      <c r="K127" s="259">
        <f t="shared" ref="K127" si="73">H127-F127</f>
        <v>-1.2000000000000002</v>
      </c>
      <c r="L127" s="282">
        <v>100</v>
      </c>
      <c r="M127" s="283">
        <f t="shared" ref="M127" si="74">(K127*N127)-100</f>
        <v>-6100.0000000000009</v>
      </c>
      <c r="N127" s="259">
        <v>5000</v>
      </c>
      <c r="O127" s="317" t="s">
        <v>612</v>
      </c>
      <c r="P127" s="318">
        <v>45120</v>
      </c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F127" s="174"/>
      <c r="AG127" s="174"/>
      <c r="AH127" s="174"/>
      <c r="AI127" s="174"/>
      <c r="AJ127" s="174"/>
      <c r="AK127" s="174"/>
      <c r="AL127" s="174"/>
    </row>
    <row r="128" spans="1:38" ht="15" customHeight="1">
      <c r="A128" s="331">
        <v>34</v>
      </c>
      <c r="B128" s="267">
        <v>45119</v>
      </c>
      <c r="C128" s="261"/>
      <c r="D128" s="262" t="s">
        <v>1057</v>
      </c>
      <c r="E128" s="261" t="s">
        <v>611</v>
      </c>
      <c r="F128" s="278" t="s">
        <v>1064</v>
      </c>
      <c r="G128" s="261">
        <v>60</v>
      </c>
      <c r="H128" s="261">
        <v>105.5</v>
      </c>
      <c r="I128" s="261" t="s">
        <v>903</v>
      </c>
      <c r="J128" s="261" t="s">
        <v>950</v>
      </c>
      <c r="K128" s="329">
        <f t="shared" ref="K128:K129" si="75">H128-F128</f>
        <v>19.5</v>
      </c>
      <c r="L128" s="287">
        <v>100</v>
      </c>
      <c r="M128" s="288">
        <f t="shared" ref="M128:M129" si="76">(K128*N128)-100</f>
        <v>3800</v>
      </c>
      <c r="N128" s="286">
        <v>200</v>
      </c>
      <c r="O128" s="285" t="s">
        <v>598</v>
      </c>
      <c r="P128" s="289">
        <v>45120</v>
      </c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F128" s="174"/>
      <c r="AG128" s="174"/>
      <c r="AH128" s="174"/>
      <c r="AI128" s="174"/>
      <c r="AJ128" s="174"/>
      <c r="AK128" s="174"/>
      <c r="AL128" s="174"/>
    </row>
    <row r="129" spans="1:38" ht="15" customHeight="1">
      <c r="A129" s="359">
        <v>35</v>
      </c>
      <c r="B129" s="360">
        <v>45120</v>
      </c>
      <c r="C129" s="274"/>
      <c r="D129" s="275" t="s">
        <v>1049</v>
      </c>
      <c r="E129" s="274" t="s">
        <v>611</v>
      </c>
      <c r="F129" s="279" t="s">
        <v>1074</v>
      </c>
      <c r="G129" s="274">
        <v>34</v>
      </c>
      <c r="H129" s="274">
        <v>34</v>
      </c>
      <c r="I129" s="274" t="s">
        <v>1068</v>
      </c>
      <c r="J129" s="316" t="s">
        <v>1075</v>
      </c>
      <c r="K129" s="259">
        <f t="shared" si="75"/>
        <v>-13.5</v>
      </c>
      <c r="L129" s="282">
        <v>100</v>
      </c>
      <c r="M129" s="283">
        <f t="shared" si="76"/>
        <v>-5162.5</v>
      </c>
      <c r="N129" s="259">
        <v>375</v>
      </c>
      <c r="O129" s="317" t="s">
        <v>612</v>
      </c>
      <c r="P129" s="318">
        <v>45120</v>
      </c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74"/>
      <c r="AE129" s="174"/>
      <c r="AF129" s="174"/>
      <c r="AG129" s="174"/>
      <c r="AH129" s="174"/>
      <c r="AI129" s="174"/>
      <c r="AJ129" s="174"/>
      <c r="AK129" s="174"/>
      <c r="AL129" s="174"/>
    </row>
    <row r="130" spans="1:38" ht="15" customHeight="1">
      <c r="A130" s="331">
        <v>36</v>
      </c>
      <c r="B130" s="267">
        <v>45120</v>
      </c>
      <c r="C130" s="261"/>
      <c r="D130" s="262" t="s">
        <v>1069</v>
      </c>
      <c r="E130" s="261" t="s">
        <v>611</v>
      </c>
      <c r="F130" s="278" t="s">
        <v>1071</v>
      </c>
      <c r="G130" s="261">
        <v>0</v>
      </c>
      <c r="H130" s="261">
        <v>125</v>
      </c>
      <c r="I130" s="261" t="s">
        <v>971</v>
      </c>
      <c r="J130" s="261" t="s">
        <v>625</v>
      </c>
      <c r="K130" s="329">
        <f t="shared" ref="K130" si="77">H130-F130</f>
        <v>47.5</v>
      </c>
      <c r="L130" s="287">
        <v>100</v>
      </c>
      <c r="M130" s="288">
        <f t="shared" ref="M130" si="78">(K130*N130)-100</f>
        <v>1087.5</v>
      </c>
      <c r="N130" s="286">
        <v>25</v>
      </c>
      <c r="O130" s="285" t="s">
        <v>598</v>
      </c>
      <c r="P130" s="289">
        <v>45120</v>
      </c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F130" s="174"/>
      <c r="AG130" s="174"/>
      <c r="AH130" s="174"/>
      <c r="AI130" s="174"/>
      <c r="AJ130" s="174"/>
      <c r="AK130" s="174"/>
      <c r="AL130" s="174"/>
    </row>
    <row r="131" spans="1:38" ht="15" customHeight="1">
      <c r="A131" s="331">
        <v>37</v>
      </c>
      <c r="B131" s="267">
        <v>45120</v>
      </c>
      <c r="C131" s="261"/>
      <c r="D131" s="262" t="s">
        <v>1046</v>
      </c>
      <c r="E131" s="261" t="s">
        <v>611</v>
      </c>
      <c r="F131" s="278" t="s">
        <v>1087</v>
      </c>
      <c r="G131" s="261">
        <v>48</v>
      </c>
      <c r="H131" s="261">
        <v>110</v>
      </c>
      <c r="I131" s="261" t="s">
        <v>1076</v>
      </c>
      <c r="J131" s="261" t="s">
        <v>1022</v>
      </c>
      <c r="K131" s="329">
        <f t="shared" ref="K131" si="79">H131-F131</f>
        <v>22</v>
      </c>
      <c r="L131" s="287">
        <v>100</v>
      </c>
      <c r="M131" s="288">
        <f t="shared" ref="M131" si="80">(K131*N131)-100</f>
        <v>780</v>
      </c>
      <c r="N131" s="286">
        <v>40</v>
      </c>
      <c r="O131" s="285" t="s">
        <v>598</v>
      </c>
      <c r="P131" s="289">
        <v>45121</v>
      </c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F131" s="174"/>
      <c r="AG131" s="174"/>
      <c r="AH131" s="174"/>
      <c r="AI131" s="174"/>
      <c r="AJ131" s="174"/>
      <c r="AK131" s="174"/>
      <c r="AL131" s="174"/>
    </row>
    <row r="132" spans="1:38" ht="15" customHeight="1">
      <c r="A132" s="359">
        <v>38</v>
      </c>
      <c r="B132" s="360">
        <v>45120</v>
      </c>
      <c r="C132" s="274"/>
      <c r="D132" s="275" t="s">
        <v>1078</v>
      </c>
      <c r="E132" s="274" t="s">
        <v>611</v>
      </c>
      <c r="F132" s="279" t="s">
        <v>1080</v>
      </c>
      <c r="G132" s="274">
        <v>24</v>
      </c>
      <c r="H132" s="274">
        <v>24</v>
      </c>
      <c r="I132" s="274" t="s">
        <v>1079</v>
      </c>
      <c r="J132" s="316" t="s">
        <v>1081</v>
      </c>
      <c r="K132" s="259">
        <f t="shared" ref="K132:K133" si="81">H132-F132</f>
        <v>-7</v>
      </c>
      <c r="L132" s="282">
        <v>100</v>
      </c>
      <c r="M132" s="283">
        <f t="shared" ref="M132:M133" si="82">(K132*N132)-100</f>
        <v>-4300</v>
      </c>
      <c r="N132" s="259">
        <v>600</v>
      </c>
      <c r="O132" s="317" t="s">
        <v>612</v>
      </c>
      <c r="P132" s="318">
        <v>45120</v>
      </c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  <c r="AL132" s="174"/>
    </row>
    <row r="133" spans="1:38" ht="15" customHeight="1">
      <c r="A133" s="401">
        <v>39</v>
      </c>
      <c r="B133" s="405">
        <v>45121</v>
      </c>
      <c r="C133" s="363"/>
      <c r="D133" s="262" t="s">
        <v>1090</v>
      </c>
      <c r="E133" s="261" t="s">
        <v>611</v>
      </c>
      <c r="F133" s="278" t="s">
        <v>1104</v>
      </c>
      <c r="G133" s="261"/>
      <c r="H133" s="261">
        <v>52</v>
      </c>
      <c r="I133" s="261"/>
      <c r="J133" s="401" t="s">
        <v>931</v>
      </c>
      <c r="K133" s="329">
        <f t="shared" si="81"/>
        <v>8</v>
      </c>
      <c r="L133" s="287">
        <v>100</v>
      </c>
      <c r="M133" s="288">
        <f t="shared" si="82"/>
        <v>2900</v>
      </c>
      <c r="N133" s="286">
        <v>375</v>
      </c>
      <c r="O133" s="420" t="s">
        <v>598</v>
      </c>
      <c r="P133" s="403">
        <v>45124</v>
      </c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74"/>
      <c r="AI133" s="174"/>
      <c r="AJ133" s="174"/>
      <c r="AK133" s="174"/>
      <c r="AL133" s="174"/>
    </row>
    <row r="134" spans="1:38" ht="15" customHeight="1">
      <c r="A134" s="402"/>
      <c r="B134" s="406"/>
      <c r="C134" s="363"/>
      <c r="D134" s="262" t="s">
        <v>1091</v>
      </c>
      <c r="E134" s="261" t="s">
        <v>619</v>
      </c>
      <c r="F134" s="278" t="s">
        <v>1080</v>
      </c>
      <c r="G134" s="261"/>
      <c r="H134" s="261">
        <v>34</v>
      </c>
      <c r="I134" s="261"/>
      <c r="J134" s="402"/>
      <c r="K134" s="329">
        <f>F134-H134</f>
        <v>-3</v>
      </c>
      <c r="L134" s="287">
        <v>100</v>
      </c>
      <c r="M134" s="288">
        <f t="shared" ref="M134" si="83">(K134*N134)-100</f>
        <v>-1225</v>
      </c>
      <c r="N134" s="286">
        <v>375</v>
      </c>
      <c r="O134" s="421"/>
      <c r="P134" s="404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74"/>
      <c r="AL134" s="174"/>
    </row>
    <row r="135" spans="1:38" ht="15" customHeight="1">
      <c r="A135" s="331">
        <v>40</v>
      </c>
      <c r="B135" s="267">
        <v>45121</v>
      </c>
      <c r="C135" s="261"/>
      <c r="D135" s="262" t="s">
        <v>1094</v>
      </c>
      <c r="E135" s="261" t="s">
        <v>611</v>
      </c>
      <c r="F135" s="278" t="s">
        <v>1098</v>
      </c>
      <c r="G135" s="261">
        <v>48</v>
      </c>
      <c r="H135" s="261">
        <v>112.5</v>
      </c>
      <c r="I135" s="261" t="s">
        <v>1095</v>
      </c>
      <c r="J135" s="261" t="s">
        <v>946</v>
      </c>
      <c r="K135" s="329">
        <f t="shared" ref="K135" si="84">H135-F135</f>
        <v>20</v>
      </c>
      <c r="L135" s="287">
        <v>100</v>
      </c>
      <c r="M135" s="288">
        <f t="shared" ref="M135" si="85">(K135*N135)-100</f>
        <v>700</v>
      </c>
      <c r="N135" s="286">
        <v>40</v>
      </c>
      <c r="O135" s="285" t="s">
        <v>598</v>
      </c>
      <c r="P135" s="289">
        <v>45121</v>
      </c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74"/>
      <c r="AL135" s="174"/>
    </row>
    <row r="136" spans="1:38" ht="15" customHeight="1">
      <c r="A136" s="331">
        <v>41</v>
      </c>
      <c r="B136" s="267">
        <v>45124</v>
      </c>
      <c r="C136" s="261"/>
      <c r="D136" s="262" t="s">
        <v>1102</v>
      </c>
      <c r="E136" s="261" t="s">
        <v>611</v>
      </c>
      <c r="F136" s="278" t="s">
        <v>980</v>
      </c>
      <c r="G136" s="261">
        <v>15</v>
      </c>
      <c r="H136" s="261">
        <v>42.5</v>
      </c>
      <c r="I136" s="261" t="s">
        <v>982</v>
      </c>
      <c r="J136" s="261" t="s">
        <v>1107</v>
      </c>
      <c r="K136" s="329">
        <f t="shared" ref="K136" si="86">H136-F136</f>
        <v>9.5</v>
      </c>
      <c r="L136" s="287">
        <v>100</v>
      </c>
      <c r="M136" s="288">
        <f t="shared" ref="M136" si="87">(K136*N136)-100</f>
        <v>2750</v>
      </c>
      <c r="N136" s="286">
        <v>300</v>
      </c>
      <c r="O136" s="285" t="s">
        <v>598</v>
      </c>
      <c r="P136" s="289">
        <v>45124</v>
      </c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  <c r="AL136" s="174"/>
    </row>
    <row r="137" spans="1:38" ht="15" customHeight="1">
      <c r="A137" s="331">
        <v>42</v>
      </c>
      <c r="B137" s="267">
        <v>45124</v>
      </c>
      <c r="C137" s="261"/>
      <c r="D137" s="262" t="s">
        <v>1046</v>
      </c>
      <c r="E137" s="261" t="s">
        <v>611</v>
      </c>
      <c r="F137" s="278" t="s">
        <v>1109</v>
      </c>
      <c r="G137" s="261">
        <v>0</v>
      </c>
      <c r="H137" s="261">
        <v>68</v>
      </c>
      <c r="I137" s="261" t="s">
        <v>1103</v>
      </c>
      <c r="J137" s="261" t="s">
        <v>1110</v>
      </c>
      <c r="K137" s="329">
        <f t="shared" ref="K137" si="88">H137-F137</f>
        <v>18</v>
      </c>
      <c r="L137" s="287">
        <v>100</v>
      </c>
      <c r="M137" s="288">
        <f t="shared" ref="M137" si="89">(K137*N137)-100</f>
        <v>620</v>
      </c>
      <c r="N137" s="286">
        <v>40</v>
      </c>
      <c r="O137" s="285" t="s">
        <v>598</v>
      </c>
      <c r="P137" s="289">
        <v>45124</v>
      </c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  <c r="AL137" s="174"/>
    </row>
    <row r="138" spans="1:38" ht="15" customHeight="1">
      <c r="A138" s="331">
        <v>43</v>
      </c>
      <c r="B138" s="267">
        <v>45124</v>
      </c>
      <c r="C138" s="261"/>
      <c r="D138" s="262" t="s">
        <v>1002</v>
      </c>
      <c r="E138" s="261" t="s">
        <v>611</v>
      </c>
      <c r="F138" s="278" t="s">
        <v>1052</v>
      </c>
      <c r="G138" s="261">
        <v>15</v>
      </c>
      <c r="H138" s="261">
        <v>44</v>
      </c>
      <c r="I138" s="261" t="s">
        <v>973</v>
      </c>
      <c r="J138" s="261" t="s">
        <v>1034</v>
      </c>
      <c r="K138" s="329">
        <f t="shared" ref="K138" si="90">H138-F138</f>
        <v>10</v>
      </c>
      <c r="L138" s="287">
        <v>100</v>
      </c>
      <c r="M138" s="288">
        <f t="shared" ref="M138" si="91">(K138*N138)-100</f>
        <v>2400</v>
      </c>
      <c r="N138" s="286">
        <v>250</v>
      </c>
      <c r="O138" s="285" t="s">
        <v>598</v>
      </c>
      <c r="P138" s="289">
        <v>45125</v>
      </c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74"/>
      <c r="AL138" s="174"/>
    </row>
    <row r="139" spans="1:38" ht="15" customHeight="1">
      <c r="A139" s="331">
        <v>44</v>
      </c>
      <c r="B139" s="267">
        <v>45124</v>
      </c>
      <c r="C139" s="261"/>
      <c r="D139" s="262" t="s">
        <v>1111</v>
      </c>
      <c r="E139" s="261" t="s">
        <v>611</v>
      </c>
      <c r="F139" s="278" t="s">
        <v>943</v>
      </c>
      <c r="G139" s="261">
        <v>17</v>
      </c>
      <c r="H139" s="261">
        <v>44</v>
      </c>
      <c r="I139" s="261" t="s">
        <v>973</v>
      </c>
      <c r="J139" s="261" t="s">
        <v>981</v>
      </c>
      <c r="K139" s="329">
        <f t="shared" ref="K139" si="92">H139-F139</f>
        <v>8</v>
      </c>
      <c r="L139" s="287">
        <v>100</v>
      </c>
      <c r="M139" s="288">
        <f t="shared" ref="M139" si="93">(K139*N139)-100</f>
        <v>2300</v>
      </c>
      <c r="N139" s="286">
        <v>300</v>
      </c>
      <c r="O139" s="285" t="s">
        <v>598</v>
      </c>
      <c r="P139" s="289">
        <v>45125</v>
      </c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  <c r="AL139" s="174"/>
    </row>
    <row r="140" spans="1:38" ht="15" customHeight="1">
      <c r="A140" s="331">
        <v>45</v>
      </c>
      <c r="B140" s="267">
        <v>45124</v>
      </c>
      <c r="C140" s="261"/>
      <c r="D140" s="262" t="s">
        <v>1102</v>
      </c>
      <c r="E140" s="261" t="s">
        <v>611</v>
      </c>
      <c r="F140" s="278" t="s">
        <v>980</v>
      </c>
      <c r="G140" s="261">
        <v>15</v>
      </c>
      <c r="H140" s="261">
        <v>41</v>
      </c>
      <c r="I140" s="261" t="s">
        <v>982</v>
      </c>
      <c r="J140" s="261" t="s">
        <v>981</v>
      </c>
      <c r="K140" s="329">
        <f t="shared" ref="K140" si="94">H140-F140</f>
        <v>8</v>
      </c>
      <c r="L140" s="287">
        <v>100</v>
      </c>
      <c r="M140" s="288">
        <f t="shared" ref="M140" si="95">(K140*N140)-100</f>
        <v>2300</v>
      </c>
      <c r="N140" s="286">
        <v>300</v>
      </c>
      <c r="O140" s="285" t="s">
        <v>598</v>
      </c>
      <c r="P140" s="289">
        <v>45125</v>
      </c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</row>
    <row r="141" spans="1:38" ht="15" customHeight="1">
      <c r="A141" s="361">
        <v>46</v>
      </c>
      <c r="B141" s="362">
        <v>45124</v>
      </c>
      <c r="C141" s="363"/>
      <c r="D141" s="364" t="s">
        <v>1112</v>
      </c>
      <c r="E141" s="363" t="s">
        <v>611</v>
      </c>
      <c r="F141" s="365" t="s">
        <v>1113</v>
      </c>
      <c r="G141" s="363">
        <v>45</v>
      </c>
      <c r="H141" s="363"/>
      <c r="I141" s="363" t="s">
        <v>1040</v>
      </c>
      <c r="J141" s="363" t="s">
        <v>596</v>
      </c>
      <c r="K141" s="366"/>
      <c r="L141" s="367"/>
      <c r="M141" s="368"/>
      <c r="N141" s="369"/>
      <c r="O141" s="370"/>
      <c r="P141" s="371"/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F141" s="174"/>
      <c r="AG141" s="174"/>
      <c r="AH141" s="174"/>
      <c r="AI141" s="174"/>
      <c r="AJ141" s="174"/>
      <c r="AK141" s="174"/>
      <c r="AL141" s="174"/>
    </row>
    <row r="142" spans="1:38" ht="15" customHeight="1">
      <c r="A142" s="331">
        <v>47</v>
      </c>
      <c r="B142" s="267">
        <v>45125</v>
      </c>
      <c r="C142" s="261"/>
      <c r="D142" s="262" t="s">
        <v>1125</v>
      </c>
      <c r="E142" s="261" t="s">
        <v>611</v>
      </c>
      <c r="F142" s="278" t="s">
        <v>1128</v>
      </c>
      <c r="G142" s="261">
        <v>0</v>
      </c>
      <c r="H142" s="261">
        <v>75</v>
      </c>
      <c r="I142" s="261" t="s">
        <v>1103</v>
      </c>
      <c r="J142" s="261" t="s">
        <v>1129</v>
      </c>
      <c r="K142" s="329">
        <f t="shared" ref="K142:K143" si="96">H142-F142</f>
        <v>23</v>
      </c>
      <c r="L142" s="287">
        <v>100</v>
      </c>
      <c r="M142" s="288">
        <f t="shared" ref="M142:M143" si="97">(K142*N142)-100</f>
        <v>1050</v>
      </c>
      <c r="N142" s="286">
        <v>50</v>
      </c>
      <c r="O142" s="285" t="s">
        <v>598</v>
      </c>
      <c r="P142" s="289">
        <v>45125</v>
      </c>
      <c r="Q142" s="174"/>
      <c r="R142" s="174"/>
      <c r="S142" s="174"/>
      <c r="T142" s="174"/>
      <c r="U142" s="174"/>
      <c r="V142" s="174"/>
      <c r="W142" s="174"/>
      <c r="X142" s="174"/>
      <c r="Y142" s="174"/>
      <c r="Z142" s="174"/>
      <c r="AA142" s="174"/>
      <c r="AB142" s="174"/>
      <c r="AC142" s="174"/>
      <c r="AD142" s="174"/>
      <c r="AE142" s="174"/>
      <c r="AF142" s="174"/>
      <c r="AG142" s="174"/>
      <c r="AH142" s="174"/>
      <c r="AI142" s="174"/>
      <c r="AJ142" s="174"/>
      <c r="AK142" s="174"/>
      <c r="AL142" s="174"/>
    </row>
    <row r="143" spans="1:38" ht="15" customHeight="1">
      <c r="A143" s="359">
        <v>48</v>
      </c>
      <c r="B143" s="360">
        <v>45125</v>
      </c>
      <c r="C143" s="274"/>
      <c r="D143" s="275" t="s">
        <v>1127</v>
      </c>
      <c r="E143" s="274" t="s">
        <v>611</v>
      </c>
      <c r="F143" s="279" t="s">
        <v>1109</v>
      </c>
      <c r="G143" s="274">
        <v>0</v>
      </c>
      <c r="H143" s="274">
        <v>7</v>
      </c>
      <c r="I143" s="274" t="s">
        <v>1103</v>
      </c>
      <c r="J143" s="316" t="s">
        <v>1089</v>
      </c>
      <c r="K143" s="259">
        <f t="shared" si="96"/>
        <v>-43</v>
      </c>
      <c r="L143" s="282">
        <v>100</v>
      </c>
      <c r="M143" s="283">
        <f t="shared" si="97"/>
        <v>-1820</v>
      </c>
      <c r="N143" s="259">
        <v>40</v>
      </c>
      <c r="O143" s="317" t="s">
        <v>612</v>
      </c>
      <c r="P143" s="318">
        <v>45125</v>
      </c>
      <c r="Q143" s="174"/>
      <c r="R143" s="174"/>
      <c r="S143" s="174"/>
      <c r="T143" s="174"/>
      <c r="U143" s="174"/>
      <c r="V143" s="174"/>
      <c r="W143" s="174"/>
      <c r="X143" s="174"/>
      <c r="Y143" s="174"/>
      <c r="Z143" s="174"/>
      <c r="AA143" s="174"/>
      <c r="AB143" s="174"/>
      <c r="AC143" s="174"/>
      <c r="AD143" s="174"/>
      <c r="AE143" s="174"/>
      <c r="AF143" s="174"/>
      <c r="AG143" s="174"/>
      <c r="AH143" s="174"/>
      <c r="AI143" s="174"/>
      <c r="AJ143" s="174"/>
      <c r="AK143" s="174"/>
      <c r="AL143" s="174"/>
    </row>
    <row r="144" spans="1:38" ht="15" customHeight="1">
      <c r="A144" s="424">
        <v>49</v>
      </c>
      <c r="B144" s="426">
        <v>45125</v>
      </c>
      <c r="C144" s="313"/>
      <c r="D144" s="314" t="s">
        <v>1130</v>
      </c>
      <c r="E144" s="313" t="s">
        <v>611</v>
      </c>
      <c r="F144" s="315" t="s">
        <v>1135</v>
      </c>
      <c r="G144" s="313"/>
      <c r="H144" s="313">
        <v>400</v>
      </c>
      <c r="I144" s="313"/>
      <c r="J144" s="424" t="s">
        <v>944</v>
      </c>
      <c r="K144" s="384">
        <f t="shared" ref="K144" si="98">H144-F144</f>
        <v>0</v>
      </c>
      <c r="L144" s="385">
        <v>100</v>
      </c>
      <c r="M144" s="386">
        <f t="shared" ref="M144:M145" si="99">(K144*N144)-100</f>
        <v>-100</v>
      </c>
      <c r="N144" s="387">
        <v>15</v>
      </c>
      <c r="O144" s="428" t="s">
        <v>622</v>
      </c>
      <c r="P144" s="422">
        <v>45125</v>
      </c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74"/>
      <c r="AE144" s="174"/>
      <c r="AF144" s="174"/>
      <c r="AG144" s="174"/>
      <c r="AH144" s="174"/>
      <c r="AI144" s="174"/>
      <c r="AJ144" s="174"/>
      <c r="AK144" s="174"/>
      <c r="AL144" s="174"/>
    </row>
    <row r="145" spans="1:38" ht="15" customHeight="1">
      <c r="A145" s="425"/>
      <c r="B145" s="427"/>
      <c r="C145" s="313"/>
      <c r="D145" s="314" t="s">
        <v>1131</v>
      </c>
      <c r="E145" s="313" t="s">
        <v>619</v>
      </c>
      <c r="F145" s="315" t="s">
        <v>1136</v>
      </c>
      <c r="G145" s="313"/>
      <c r="H145" s="313">
        <v>130</v>
      </c>
      <c r="I145" s="313"/>
      <c r="J145" s="425"/>
      <c r="K145" s="384">
        <f>F145-H145</f>
        <v>15</v>
      </c>
      <c r="L145" s="385">
        <v>100</v>
      </c>
      <c r="M145" s="386">
        <f t="shared" si="99"/>
        <v>275</v>
      </c>
      <c r="N145" s="387">
        <v>25</v>
      </c>
      <c r="O145" s="429"/>
      <c r="P145" s="423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  <c r="AF145" s="174"/>
      <c r="AG145" s="174"/>
      <c r="AH145" s="174"/>
      <c r="AI145" s="174"/>
      <c r="AJ145" s="174"/>
      <c r="AK145" s="174"/>
      <c r="AL145" s="174"/>
    </row>
    <row r="146" spans="1:38" ht="15" customHeight="1">
      <c r="A146" s="331">
        <v>50</v>
      </c>
      <c r="B146" s="267">
        <v>45125</v>
      </c>
      <c r="C146" s="261"/>
      <c r="D146" s="262" t="s">
        <v>1002</v>
      </c>
      <c r="E146" s="261" t="s">
        <v>611</v>
      </c>
      <c r="F146" s="278" t="s">
        <v>1132</v>
      </c>
      <c r="G146" s="261">
        <v>10</v>
      </c>
      <c r="H146" s="261">
        <v>41</v>
      </c>
      <c r="I146" s="261" t="s">
        <v>1050</v>
      </c>
      <c r="J146" s="261" t="s">
        <v>1011</v>
      </c>
      <c r="K146" s="329">
        <f t="shared" ref="K146:K148" si="100">H146-F146</f>
        <v>12</v>
      </c>
      <c r="L146" s="287">
        <v>100</v>
      </c>
      <c r="M146" s="288">
        <f t="shared" ref="M146:M148" si="101">(K146*N146)-100</f>
        <v>2900</v>
      </c>
      <c r="N146" s="286">
        <v>250</v>
      </c>
      <c r="O146" s="285" t="s">
        <v>598</v>
      </c>
      <c r="P146" s="289">
        <v>45125</v>
      </c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  <c r="AF146" s="174"/>
      <c r="AG146" s="174"/>
      <c r="AH146" s="174"/>
      <c r="AI146" s="174"/>
      <c r="AJ146" s="174"/>
      <c r="AK146" s="174"/>
      <c r="AL146" s="174"/>
    </row>
    <row r="147" spans="1:38" ht="15" customHeight="1">
      <c r="A147" s="331">
        <v>51</v>
      </c>
      <c r="B147" s="267">
        <v>45125</v>
      </c>
      <c r="C147" s="261"/>
      <c r="D147" s="262" t="s">
        <v>1102</v>
      </c>
      <c r="E147" s="261" t="s">
        <v>611</v>
      </c>
      <c r="F147" s="278" t="s">
        <v>980</v>
      </c>
      <c r="G147" s="261">
        <v>15</v>
      </c>
      <c r="H147" s="261">
        <v>43.5</v>
      </c>
      <c r="I147" s="261" t="s">
        <v>982</v>
      </c>
      <c r="J147" s="261" t="s">
        <v>1158</v>
      </c>
      <c r="K147" s="329">
        <f t="shared" si="100"/>
        <v>10.5</v>
      </c>
      <c r="L147" s="287">
        <v>100</v>
      </c>
      <c r="M147" s="288">
        <f t="shared" si="101"/>
        <v>3050</v>
      </c>
      <c r="N147" s="286">
        <v>300</v>
      </c>
      <c r="O147" s="285" t="s">
        <v>598</v>
      </c>
      <c r="P147" s="289">
        <v>45126</v>
      </c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4"/>
      <c r="AB147" s="174"/>
      <c r="AC147" s="174"/>
      <c r="AD147" s="174"/>
      <c r="AE147" s="174"/>
      <c r="AF147" s="174"/>
      <c r="AG147" s="174"/>
      <c r="AH147" s="174"/>
      <c r="AI147" s="174"/>
      <c r="AJ147" s="174"/>
      <c r="AK147" s="174"/>
      <c r="AL147" s="174"/>
    </row>
    <row r="148" spans="1:38" ht="15" customHeight="1">
      <c r="A148" s="359">
        <v>52</v>
      </c>
      <c r="B148" s="360">
        <v>45126</v>
      </c>
      <c r="C148" s="274"/>
      <c r="D148" s="275" t="s">
        <v>1157</v>
      </c>
      <c r="E148" s="274" t="s">
        <v>611</v>
      </c>
      <c r="F148" s="279" t="s">
        <v>1190</v>
      </c>
      <c r="G148" s="274">
        <v>65</v>
      </c>
      <c r="H148" s="274">
        <v>65</v>
      </c>
      <c r="I148" s="274" t="s">
        <v>1054</v>
      </c>
      <c r="J148" s="316" t="s">
        <v>1191</v>
      </c>
      <c r="K148" s="259">
        <f t="shared" si="100"/>
        <v>-31</v>
      </c>
      <c r="L148" s="282">
        <v>100</v>
      </c>
      <c r="M148" s="283">
        <f t="shared" si="101"/>
        <v>-4750</v>
      </c>
      <c r="N148" s="259">
        <v>150</v>
      </c>
      <c r="O148" s="317" t="s">
        <v>612</v>
      </c>
      <c r="P148" s="318">
        <v>45127</v>
      </c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4"/>
      <c r="AB148" s="174"/>
      <c r="AC148" s="174"/>
      <c r="AD148" s="174"/>
      <c r="AE148" s="174"/>
      <c r="AF148" s="174"/>
      <c r="AG148" s="174"/>
      <c r="AH148" s="174"/>
      <c r="AI148" s="174"/>
      <c r="AJ148" s="174"/>
      <c r="AK148" s="174"/>
      <c r="AL148" s="174"/>
    </row>
    <row r="149" spans="1:38" ht="15" customHeight="1">
      <c r="A149" s="361">
        <v>53</v>
      </c>
      <c r="B149" s="362">
        <v>45126</v>
      </c>
      <c r="C149" s="363"/>
      <c r="D149" s="364" t="s">
        <v>1159</v>
      </c>
      <c r="E149" s="363" t="s">
        <v>611</v>
      </c>
      <c r="F149" s="365" t="s">
        <v>1160</v>
      </c>
      <c r="G149" s="363">
        <v>27</v>
      </c>
      <c r="H149" s="363"/>
      <c r="I149" s="363" t="s">
        <v>942</v>
      </c>
      <c r="J149" s="363" t="s">
        <v>596</v>
      </c>
      <c r="K149" s="366"/>
      <c r="L149" s="367"/>
      <c r="M149" s="368"/>
      <c r="N149" s="369"/>
      <c r="O149" s="370"/>
      <c r="P149" s="371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  <c r="AF149" s="174"/>
      <c r="AG149" s="174"/>
      <c r="AH149" s="174"/>
      <c r="AI149" s="174"/>
      <c r="AJ149" s="174"/>
      <c r="AK149" s="174"/>
      <c r="AL149" s="174"/>
    </row>
    <row r="150" spans="1:38" ht="15" customHeight="1">
      <c r="A150" s="331">
        <v>54</v>
      </c>
      <c r="B150" s="267">
        <v>45126</v>
      </c>
      <c r="C150" s="261"/>
      <c r="D150" s="262" t="s">
        <v>1161</v>
      </c>
      <c r="E150" s="261" t="s">
        <v>611</v>
      </c>
      <c r="F150" s="278" t="s">
        <v>1162</v>
      </c>
      <c r="G150" s="261">
        <v>0</v>
      </c>
      <c r="H150" s="261">
        <v>53</v>
      </c>
      <c r="I150" s="261" t="s">
        <v>942</v>
      </c>
      <c r="J150" s="261" t="s">
        <v>1163</v>
      </c>
      <c r="K150" s="329">
        <f t="shared" ref="K150" si="102">H150-F150</f>
        <v>11</v>
      </c>
      <c r="L150" s="287">
        <v>100</v>
      </c>
      <c r="M150" s="288">
        <f t="shared" ref="M150" si="103">(K150*N150)-100</f>
        <v>450</v>
      </c>
      <c r="N150" s="286">
        <v>50</v>
      </c>
      <c r="O150" s="285" t="s">
        <v>598</v>
      </c>
      <c r="P150" s="289">
        <v>45126</v>
      </c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74"/>
      <c r="AI150" s="174"/>
      <c r="AJ150" s="174"/>
      <c r="AK150" s="174"/>
      <c r="AL150" s="174"/>
    </row>
    <row r="151" spans="1:38" ht="15" customHeight="1">
      <c r="A151" s="331">
        <v>55</v>
      </c>
      <c r="B151" s="267">
        <v>45127</v>
      </c>
      <c r="C151" s="261"/>
      <c r="D151" s="262" t="s">
        <v>1161</v>
      </c>
      <c r="E151" s="261" t="s">
        <v>611</v>
      </c>
      <c r="F151" s="278" t="s">
        <v>1004</v>
      </c>
      <c r="G151" s="261">
        <v>0</v>
      </c>
      <c r="H151" s="261">
        <v>59</v>
      </c>
      <c r="I151" s="261" t="s">
        <v>942</v>
      </c>
      <c r="J151" s="261" t="s">
        <v>946</v>
      </c>
      <c r="K151" s="329">
        <f t="shared" ref="K151" si="104">H151-F151</f>
        <v>20</v>
      </c>
      <c r="L151" s="287">
        <v>100</v>
      </c>
      <c r="M151" s="288">
        <f t="shared" ref="M151" si="105">(K151*N151)-100</f>
        <v>900</v>
      </c>
      <c r="N151" s="286">
        <v>50</v>
      </c>
      <c r="O151" s="285" t="s">
        <v>598</v>
      </c>
      <c r="P151" s="289">
        <v>45127</v>
      </c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174"/>
      <c r="AG151" s="174"/>
      <c r="AH151" s="174"/>
      <c r="AI151" s="174"/>
      <c r="AJ151" s="174"/>
      <c r="AK151" s="174"/>
      <c r="AL151" s="174"/>
    </row>
    <row r="152" spans="1:38" ht="15" customHeight="1">
      <c r="A152" s="361">
        <v>56</v>
      </c>
      <c r="B152" s="362">
        <v>45127</v>
      </c>
      <c r="C152" s="363"/>
      <c r="D152" s="364" t="s">
        <v>1195</v>
      </c>
      <c r="E152" s="363" t="s">
        <v>611</v>
      </c>
      <c r="F152" s="365" t="s">
        <v>1196</v>
      </c>
      <c r="G152" s="363">
        <v>12</v>
      </c>
      <c r="H152" s="363"/>
      <c r="I152" s="363" t="s">
        <v>975</v>
      </c>
      <c r="J152" s="363" t="s">
        <v>596</v>
      </c>
      <c r="K152" s="366"/>
      <c r="L152" s="367"/>
      <c r="M152" s="368"/>
      <c r="N152" s="369"/>
      <c r="O152" s="370"/>
      <c r="P152" s="371"/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F152" s="174"/>
      <c r="AG152" s="174"/>
      <c r="AH152" s="174"/>
      <c r="AI152" s="174"/>
      <c r="AJ152" s="174"/>
      <c r="AK152" s="174"/>
      <c r="AL152" s="174"/>
    </row>
    <row r="153" spans="1:38" ht="15" customHeight="1">
      <c r="A153" s="361"/>
      <c r="B153" s="362"/>
      <c r="C153" s="363"/>
      <c r="D153" s="364"/>
      <c r="E153" s="363"/>
      <c r="F153" s="365"/>
      <c r="G153" s="363"/>
      <c r="H153" s="363"/>
      <c r="I153" s="363"/>
      <c r="J153" s="363"/>
      <c r="K153" s="366"/>
      <c r="L153" s="367"/>
      <c r="M153" s="368"/>
      <c r="N153" s="369"/>
      <c r="O153" s="370"/>
      <c r="P153" s="371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F153" s="174"/>
      <c r="AG153" s="174"/>
      <c r="AH153" s="174"/>
      <c r="AI153" s="174"/>
      <c r="AJ153" s="174"/>
      <c r="AK153" s="174"/>
      <c r="AL153" s="174"/>
    </row>
    <row r="154" spans="1:38" ht="15" customHeight="1">
      <c r="A154" s="361"/>
      <c r="B154" s="362"/>
      <c r="C154" s="363"/>
      <c r="D154" s="364"/>
      <c r="E154" s="363"/>
      <c r="F154" s="365"/>
      <c r="G154" s="363"/>
      <c r="H154" s="363"/>
      <c r="I154" s="363"/>
      <c r="J154" s="363"/>
      <c r="K154" s="366"/>
      <c r="L154" s="367"/>
      <c r="M154" s="368"/>
      <c r="N154" s="369"/>
      <c r="O154" s="370"/>
      <c r="P154" s="371"/>
      <c r="Q154" s="174"/>
      <c r="R154" s="174"/>
      <c r="S154" s="174"/>
      <c r="T154" s="174"/>
      <c r="U154" s="174"/>
      <c r="V154" s="174"/>
      <c r="W154" s="174"/>
      <c r="X154" s="174"/>
      <c r="Y154" s="174"/>
      <c r="Z154" s="174"/>
      <c r="AA154" s="174"/>
      <c r="AB154" s="174"/>
      <c r="AC154" s="174"/>
      <c r="AD154" s="174"/>
      <c r="AE154" s="174"/>
      <c r="AF154" s="174"/>
      <c r="AG154" s="174"/>
      <c r="AH154" s="174"/>
      <c r="AI154" s="174"/>
      <c r="AJ154" s="174"/>
      <c r="AK154" s="174"/>
      <c r="AL154" s="174"/>
    </row>
    <row r="155" spans="1:38" ht="15" customHeight="1">
      <c r="A155" s="290"/>
      <c r="B155" s="291"/>
      <c r="C155" s="292"/>
      <c r="D155" s="325"/>
      <c r="E155" s="292"/>
      <c r="F155" s="293"/>
      <c r="G155" s="292"/>
      <c r="H155" s="292"/>
      <c r="I155" s="292"/>
      <c r="J155" s="292"/>
      <c r="K155" s="290"/>
      <c r="L155" s="294"/>
      <c r="M155" s="295"/>
      <c r="N155" s="290"/>
      <c r="O155" s="292"/>
      <c r="P155" s="291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F155" s="174"/>
      <c r="AG155" s="174"/>
      <c r="AH155" s="174"/>
      <c r="AI155" s="174"/>
      <c r="AJ155" s="174"/>
      <c r="AK155" s="174"/>
      <c r="AL155" s="174"/>
    </row>
    <row r="156" spans="1:38" ht="38.25" customHeight="1">
      <c r="A156" s="102" t="s">
        <v>628</v>
      </c>
      <c r="B156" s="184"/>
      <c r="C156" s="184"/>
      <c r="D156" s="185"/>
      <c r="E156" s="159"/>
      <c r="F156" s="6"/>
      <c r="G156" s="6"/>
      <c r="H156" s="160"/>
      <c r="I156" s="186"/>
      <c r="J156" s="1"/>
      <c r="K156" s="6"/>
      <c r="L156" s="6"/>
      <c r="M156" s="6"/>
      <c r="N156" s="1"/>
      <c r="O156" s="1"/>
      <c r="Q156" s="1"/>
      <c r="R156" s="6"/>
      <c r="S156" s="1"/>
      <c r="T156" s="1"/>
      <c r="U156" s="1"/>
      <c r="V156" s="1"/>
      <c r="W156" s="1"/>
      <c r="X156" s="6"/>
      <c r="Y156" s="1"/>
      <c r="Z156" s="1"/>
      <c r="AA156" s="1"/>
      <c r="AB156" s="1"/>
      <c r="AC156" s="1"/>
      <c r="AD156" s="6"/>
      <c r="AE156" s="1"/>
      <c r="AF156" s="1"/>
      <c r="AG156" s="1"/>
      <c r="AH156" s="1"/>
      <c r="AI156" s="1"/>
      <c r="AJ156" s="6"/>
      <c r="AK156" s="1"/>
    </row>
    <row r="157" spans="1:38" ht="38.25">
      <c r="A157" s="103" t="s">
        <v>16</v>
      </c>
      <c r="B157" s="104" t="s">
        <v>568</v>
      </c>
      <c r="C157" s="104"/>
      <c r="D157" s="105" t="s">
        <v>581</v>
      </c>
      <c r="E157" s="104" t="s">
        <v>582</v>
      </c>
      <c r="F157" s="104" t="s">
        <v>583</v>
      </c>
      <c r="G157" s="104" t="s">
        <v>584</v>
      </c>
      <c r="H157" s="104" t="s">
        <v>585</v>
      </c>
      <c r="I157" s="104" t="s">
        <v>586</v>
      </c>
      <c r="J157" s="103" t="s">
        <v>587</v>
      </c>
      <c r="K157" s="163" t="s">
        <v>610</v>
      </c>
      <c r="L157" s="164" t="s">
        <v>589</v>
      </c>
      <c r="M157" s="106" t="s">
        <v>590</v>
      </c>
      <c r="N157" s="104" t="s">
        <v>591</v>
      </c>
      <c r="O157" s="105" t="s">
        <v>592</v>
      </c>
      <c r="P157" s="104" t="s">
        <v>593</v>
      </c>
      <c r="Q157" s="41"/>
      <c r="R157" s="6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</row>
    <row r="158" spans="1:38" ht="14.25" customHeight="1">
      <c r="A158" s="107">
        <v>1</v>
      </c>
      <c r="B158" s="108">
        <v>44840</v>
      </c>
      <c r="C158" s="177"/>
      <c r="D158" s="177" t="s">
        <v>629</v>
      </c>
      <c r="E158" s="107" t="s">
        <v>611</v>
      </c>
      <c r="F158" s="107" t="s">
        <v>630</v>
      </c>
      <c r="G158" s="107">
        <v>1220</v>
      </c>
      <c r="H158" s="107"/>
      <c r="I158" s="107" t="s">
        <v>631</v>
      </c>
      <c r="J158" s="113" t="s">
        <v>596</v>
      </c>
      <c r="K158" s="113"/>
      <c r="L158" s="114"/>
      <c r="M158" s="187"/>
      <c r="N158" s="113"/>
      <c r="O158" s="113"/>
      <c r="P158" s="114"/>
      <c r="Q158" s="41"/>
      <c r="R158" s="41" t="s">
        <v>597</v>
      </c>
      <c r="S158" s="41"/>
      <c r="T158" s="1"/>
      <c r="U158" s="1"/>
      <c r="V158" s="1"/>
      <c r="W158" s="1"/>
      <c r="X158" s="1"/>
      <c r="Y158" s="1"/>
      <c r="Z158" s="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</row>
    <row r="159" spans="1:38" ht="14.25" customHeight="1">
      <c r="A159" s="107">
        <v>2</v>
      </c>
      <c r="B159" s="108">
        <v>45071</v>
      </c>
      <c r="C159" s="177"/>
      <c r="D159" s="177" t="s">
        <v>279</v>
      </c>
      <c r="E159" s="107" t="s">
        <v>611</v>
      </c>
      <c r="F159" s="107" t="s">
        <v>633</v>
      </c>
      <c r="G159" s="107">
        <v>267</v>
      </c>
      <c r="H159" s="107"/>
      <c r="I159" s="107" t="s">
        <v>634</v>
      </c>
      <c r="J159" s="113" t="s">
        <v>596</v>
      </c>
      <c r="K159" s="113"/>
      <c r="L159" s="114"/>
      <c r="M159" s="115"/>
      <c r="N159" s="178"/>
      <c r="O159" s="188"/>
      <c r="P159" s="108"/>
      <c r="Q159" s="41"/>
      <c r="R159" s="41" t="s">
        <v>597</v>
      </c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</row>
    <row r="160" spans="1:38" ht="14.25" customHeight="1">
      <c r="A160" s="107">
        <v>3</v>
      </c>
      <c r="B160" s="108">
        <v>45125</v>
      </c>
      <c r="C160" s="177"/>
      <c r="D160" s="177" t="s">
        <v>326</v>
      </c>
      <c r="E160" s="107" t="s">
        <v>611</v>
      </c>
      <c r="F160" s="107" t="s">
        <v>1017</v>
      </c>
      <c r="G160" s="107">
        <v>1990</v>
      </c>
      <c r="H160" s="107"/>
      <c r="I160" s="107" t="s">
        <v>1018</v>
      </c>
      <c r="J160" s="113" t="s">
        <v>596</v>
      </c>
      <c r="K160" s="113"/>
      <c r="L160" s="114"/>
      <c r="M160" s="115"/>
      <c r="N160" s="268"/>
      <c r="O160" s="300"/>
      <c r="P160" s="108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</row>
    <row r="161" spans="1:38" ht="14.25" customHeight="1">
      <c r="A161" s="107"/>
      <c r="B161" s="108"/>
      <c r="C161" s="177"/>
      <c r="D161" s="177"/>
      <c r="E161" s="107"/>
      <c r="F161" s="107"/>
      <c r="G161" s="107"/>
      <c r="H161" s="107"/>
      <c r="I161" s="107"/>
      <c r="J161" s="113"/>
      <c r="K161" s="113"/>
      <c r="L161" s="114"/>
      <c r="M161" s="115"/>
      <c r="N161" s="268"/>
      <c r="O161" s="300"/>
      <c r="P161" s="108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</row>
    <row r="162" spans="1:38" ht="12.75" customHeight="1">
      <c r="A162" s="107"/>
      <c r="B162" s="108"/>
      <c r="C162" s="177"/>
      <c r="D162" s="177"/>
      <c r="E162" s="107"/>
      <c r="F162" s="107"/>
      <c r="G162" s="107"/>
      <c r="H162" s="107"/>
      <c r="I162" s="107"/>
      <c r="J162" s="113"/>
      <c r="K162" s="113"/>
      <c r="L162" s="114"/>
      <c r="M162" s="187"/>
      <c r="N162" s="113"/>
      <c r="O162" s="113"/>
      <c r="P162" s="108"/>
      <c r="R162" s="6"/>
      <c r="S162" s="1"/>
      <c r="T162" s="1"/>
      <c r="U162" s="1"/>
      <c r="V162" s="1"/>
      <c r="W162" s="1"/>
      <c r="X162" s="1"/>
      <c r="Y162" s="1"/>
    </row>
    <row r="163" spans="1:38" ht="12.75" customHeight="1">
      <c r="A163" s="144" t="s">
        <v>602</v>
      </c>
      <c r="B163" s="144"/>
      <c r="C163" s="144"/>
      <c r="D163" s="144"/>
      <c r="E163" s="41"/>
      <c r="F163" s="151" t="s">
        <v>604</v>
      </c>
      <c r="G163" s="62"/>
      <c r="H163" s="62"/>
      <c r="I163" s="62"/>
      <c r="J163" s="6"/>
      <c r="K163" s="167"/>
      <c r="L163" s="168"/>
      <c r="M163" s="6"/>
      <c r="N163" s="134"/>
      <c r="O163" s="189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38" ht="12.75" customHeight="1">
      <c r="A164" s="150" t="s">
        <v>603</v>
      </c>
      <c r="B164" s="144"/>
      <c r="C164" s="144"/>
      <c r="D164" s="144"/>
      <c r="E164" s="6"/>
      <c r="F164" s="151" t="s">
        <v>607</v>
      </c>
      <c r="G164" s="6"/>
      <c r="H164" s="6" t="s">
        <v>635</v>
      </c>
      <c r="I164" s="6"/>
      <c r="J164" s="1"/>
      <c r="K164" s="6"/>
      <c r="L164" s="6"/>
      <c r="M164" s="6"/>
      <c r="N164" s="1"/>
      <c r="O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38" ht="12.75" customHeight="1">
      <c r="A165" s="150"/>
      <c r="B165" s="144"/>
      <c r="C165" s="144"/>
      <c r="D165" s="144"/>
      <c r="E165" s="6"/>
      <c r="F165" s="151"/>
      <c r="G165" s="6"/>
      <c r="H165" s="6"/>
      <c r="I165" s="6"/>
      <c r="J165" s="1"/>
      <c r="K165" s="6"/>
      <c r="L165" s="6"/>
      <c r="M165" s="6"/>
      <c r="N165" s="1"/>
      <c r="O165" s="1"/>
      <c r="Q165" s="1"/>
      <c r="R165" s="62"/>
      <c r="S165" s="1"/>
      <c r="T165" s="1"/>
      <c r="U165" s="1"/>
      <c r="V165" s="1"/>
      <c r="W165" s="1"/>
      <c r="X165" s="1"/>
      <c r="Y165" s="1"/>
      <c r="Z165" s="1"/>
    </row>
    <row r="166" spans="1:38" ht="12.75" customHeight="1">
      <c r="A166" s="150"/>
      <c r="B166" s="144"/>
      <c r="C166" s="144"/>
      <c r="D166" s="144"/>
      <c r="E166" s="6"/>
      <c r="F166" s="151"/>
      <c r="G166" s="62"/>
      <c r="H166" s="41"/>
      <c r="I166" s="62"/>
      <c r="J166" s="6"/>
      <c r="K166" s="167"/>
      <c r="L166" s="168"/>
      <c r="M166" s="6"/>
      <c r="N166" s="134"/>
      <c r="O166" s="169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38" ht="12.75" customHeight="1">
      <c r="A167" s="150"/>
      <c r="B167" s="144"/>
      <c r="C167" s="144"/>
      <c r="D167" s="144"/>
      <c r="E167" s="6"/>
      <c r="F167" s="151"/>
      <c r="G167" s="62"/>
      <c r="H167" s="41"/>
      <c r="I167" s="62"/>
      <c r="J167" s="6"/>
      <c r="K167" s="167"/>
      <c r="L167" s="168"/>
      <c r="M167" s="6"/>
      <c r="N167" s="134"/>
      <c r="O167" s="169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38" ht="12.75" customHeight="1">
      <c r="A168" s="150"/>
      <c r="B168" s="144"/>
      <c r="C168" s="144"/>
      <c r="D168" s="144"/>
      <c r="E168" s="6"/>
      <c r="F168" s="151"/>
      <c r="G168" s="62"/>
      <c r="H168" s="41"/>
      <c r="I168" s="62"/>
      <c r="J168" s="6"/>
      <c r="K168" s="167"/>
      <c r="L168" s="168"/>
      <c r="M168" s="6"/>
      <c r="N168" s="134"/>
      <c r="O168" s="169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38" ht="12.75" customHeight="1">
      <c r="A169" s="150"/>
      <c r="B169" s="144"/>
      <c r="C169" s="144"/>
      <c r="D169" s="144"/>
      <c r="E169" s="6"/>
      <c r="F169" s="151"/>
      <c r="G169" s="62"/>
      <c r="H169" s="41"/>
      <c r="I169" s="62"/>
      <c r="J169" s="6"/>
      <c r="K169" s="167"/>
      <c r="L169" s="168"/>
      <c r="M169" s="6"/>
      <c r="N169" s="134"/>
      <c r="O169" s="169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38" ht="12.75" customHeight="1">
      <c r="A170" s="150"/>
      <c r="B170" s="144"/>
      <c r="C170" s="144"/>
      <c r="D170" s="144"/>
      <c r="E170" s="6"/>
      <c r="F170" s="151"/>
      <c r="G170" s="62"/>
      <c r="H170" s="41"/>
      <c r="I170" s="62"/>
      <c r="J170" s="6"/>
      <c r="K170" s="167"/>
      <c r="L170" s="168"/>
      <c r="M170" s="6"/>
      <c r="N170" s="134"/>
      <c r="O170" s="169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38" ht="12.75" customHeight="1">
      <c r="A171" s="150"/>
      <c r="B171" s="144"/>
      <c r="C171" s="144"/>
      <c r="D171" s="144"/>
      <c r="E171" s="6"/>
      <c r="F171" s="151"/>
      <c r="G171" s="62"/>
      <c r="H171" s="41"/>
      <c r="I171" s="62"/>
      <c r="J171" s="6"/>
      <c r="K171" s="167"/>
      <c r="L171" s="168"/>
      <c r="M171" s="6"/>
      <c r="N171" s="134"/>
      <c r="O171" s="169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38" ht="12.75" customHeight="1">
      <c r="A172" s="62"/>
      <c r="B172" s="133"/>
      <c r="C172" s="133"/>
      <c r="D172" s="41"/>
      <c r="E172" s="62"/>
      <c r="F172" s="62"/>
      <c r="G172" s="62"/>
      <c r="H172" s="41"/>
      <c r="I172" s="62"/>
      <c r="J172" s="6"/>
      <c r="K172" s="167"/>
      <c r="L172" s="168"/>
      <c r="M172" s="6"/>
      <c r="N172" s="134"/>
      <c r="O172" s="169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38" ht="38.25" customHeight="1">
      <c r="A173" s="41"/>
      <c r="B173" s="190" t="s">
        <v>636</v>
      </c>
      <c r="C173" s="190"/>
      <c r="D173" s="190"/>
      <c r="E173" s="190"/>
      <c r="F173" s="6"/>
      <c r="G173" s="6"/>
      <c r="H173" s="161"/>
      <c r="I173" s="6"/>
      <c r="J173" s="161"/>
      <c r="K173" s="162"/>
      <c r="L173" s="6"/>
      <c r="M173" s="6"/>
      <c r="N173" s="1"/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103" t="s">
        <v>16</v>
      </c>
      <c r="B174" s="104" t="s">
        <v>568</v>
      </c>
      <c r="C174" s="104"/>
      <c r="D174" s="105" t="s">
        <v>581</v>
      </c>
      <c r="E174" s="104" t="s">
        <v>582</v>
      </c>
      <c r="F174" s="104" t="s">
        <v>583</v>
      </c>
      <c r="G174" s="104" t="s">
        <v>637</v>
      </c>
      <c r="H174" s="104" t="s">
        <v>638</v>
      </c>
      <c r="I174" s="104" t="s">
        <v>586</v>
      </c>
      <c r="J174" s="191" t="s">
        <v>587</v>
      </c>
      <c r="K174" s="104" t="s">
        <v>588</v>
      </c>
      <c r="L174" s="104" t="s">
        <v>639</v>
      </c>
      <c r="M174" s="104" t="s">
        <v>591</v>
      </c>
      <c r="N174" s="105" t="s">
        <v>592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192">
        <v>1</v>
      </c>
      <c r="B175" s="193">
        <v>41579</v>
      </c>
      <c r="C175" s="193"/>
      <c r="D175" s="194" t="s">
        <v>640</v>
      </c>
      <c r="E175" s="195" t="s">
        <v>594</v>
      </c>
      <c r="F175" s="196">
        <v>82</v>
      </c>
      <c r="G175" s="195" t="s">
        <v>641</v>
      </c>
      <c r="H175" s="195">
        <v>100</v>
      </c>
      <c r="I175" s="197">
        <v>100</v>
      </c>
      <c r="J175" s="198" t="s">
        <v>642</v>
      </c>
      <c r="K175" s="199">
        <f t="shared" ref="K175:K227" si="106">H175-F175</f>
        <v>18</v>
      </c>
      <c r="L175" s="200">
        <f t="shared" ref="L175:L227" si="107">K175/F175</f>
        <v>0.21951219512195122</v>
      </c>
      <c r="M175" s="195" t="s">
        <v>598</v>
      </c>
      <c r="N175" s="201">
        <v>42657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192">
        <v>2</v>
      </c>
      <c r="B176" s="193">
        <v>41794</v>
      </c>
      <c r="C176" s="193"/>
      <c r="D176" s="194" t="s">
        <v>643</v>
      </c>
      <c r="E176" s="195" t="s">
        <v>611</v>
      </c>
      <c r="F176" s="196">
        <v>257</v>
      </c>
      <c r="G176" s="195" t="s">
        <v>641</v>
      </c>
      <c r="H176" s="195">
        <v>300</v>
      </c>
      <c r="I176" s="197">
        <v>300</v>
      </c>
      <c r="J176" s="198" t="s">
        <v>642</v>
      </c>
      <c r="K176" s="199">
        <f t="shared" si="106"/>
        <v>43</v>
      </c>
      <c r="L176" s="200">
        <f t="shared" si="107"/>
        <v>0.16731517509727625</v>
      </c>
      <c r="M176" s="195" t="s">
        <v>598</v>
      </c>
      <c r="N176" s="201">
        <v>41822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2">
        <v>3</v>
      </c>
      <c r="B177" s="193">
        <v>41828</v>
      </c>
      <c r="C177" s="193"/>
      <c r="D177" s="194" t="s">
        <v>644</v>
      </c>
      <c r="E177" s="195" t="s">
        <v>611</v>
      </c>
      <c r="F177" s="196">
        <v>393</v>
      </c>
      <c r="G177" s="195" t="s">
        <v>641</v>
      </c>
      <c r="H177" s="195">
        <v>468</v>
      </c>
      <c r="I177" s="197">
        <v>468</v>
      </c>
      <c r="J177" s="198" t="s">
        <v>642</v>
      </c>
      <c r="K177" s="199">
        <f t="shared" si="106"/>
        <v>75</v>
      </c>
      <c r="L177" s="200">
        <f t="shared" si="107"/>
        <v>0.19083969465648856</v>
      </c>
      <c r="M177" s="195" t="s">
        <v>598</v>
      </c>
      <c r="N177" s="201">
        <v>41863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2">
        <v>4</v>
      </c>
      <c r="B178" s="193">
        <v>41857</v>
      </c>
      <c r="C178" s="193"/>
      <c r="D178" s="194" t="s">
        <v>645</v>
      </c>
      <c r="E178" s="195" t="s">
        <v>611</v>
      </c>
      <c r="F178" s="196">
        <v>205</v>
      </c>
      <c r="G178" s="195" t="s">
        <v>641</v>
      </c>
      <c r="H178" s="195">
        <v>275</v>
      </c>
      <c r="I178" s="197">
        <v>250</v>
      </c>
      <c r="J178" s="198" t="s">
        <v>642</v>
      </c>
      <c r="K178" s="199">
        <f t="shared" si="106"/>
        <v>70</v>
      </c>
      <c r="L178" s="200">
        <f t="shared" si="107"/>
        <v>0.34146341463414637</v>
      </c>
      <c r="M178" s="195" t="s">
        <v>598</v>
      </c>
      <c r="N178" s="201">
        <v>41962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2">
        <v>5</v>
      </c>
      <c r="B179" s="193">
        <v>41886</v>
      </c>
      <c r="C179" s="193"/>
      <c r="D179" s="194" t="s">
        <v>646</v>
      </c>
      <c r="E179" s="195" t="s">
        <v>611</v>
      </c>
      <c r="F179" s="196">
        <v>162</v>
      </c>
      <c r="G179" s="195" t="s">
        <v>641</v>
      </c>
      <c r="H179" s="195">
        <v>190</v>
      </c>
      <c r="I179" s="197">
        <v>190</v>
      </c>
      <c r="J179" s="198" t="s">
        <v>642</v>
      </c>
      <c r="K179" s="199">
        <f t="shared" si="106"/>
        <v>28</v>
      </c>
      <c r="L179" s="200">
        <f t="shared" si="107"/>
        <v>0.1728395061728395</v>
      </c>
      <c r="M179" s="195" t="s">
        <v>598</v>
      </c>
      <c r="N179" s="201">
        <v>42006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2">
        <v>6</v>
      </c>
      <c r="B180" s="193">
        <v>41886</v>
      </c>
      <c r="C180" s="193"/>
      <c r="D180" s="194" t="s">
        <v>647</v>
      </c>
      <c r="E180" s="195" t="s">
        <v>611</v>
      </c>
      <c r="F180" s="196">
        <v>75</v>
      </c>
      <c r="G180" s="195" t="s">
        <v>641</v>
      </c>
      <c r="H180" s="195">
        <v>91.5</v>
      </c>
      <c r="I180" s="197" t="s">
        <v>632</v>
      </c>
      <c r="J180" s="198" t="s">
        <v>648</v>
      </c>
      <c r="K180" s="199">
        <f t="shared" si="106"/>
        <v>16.5</v>
      </c>
      <c r="L180" s="200">
        <f t="shared" si="107"/>
        <v>0.22</v>
      </c>
      <c r="M180" s="195" t="s">
        <v>598</v>
      </c>
      <c r="N180" s="201">
        <v>41954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2">
        <v>7</v>
      </c>
      <c r="B181" s="193">
        <v>41913</v>
      </c>
      <c r="C181" s="193"/>
      <c r="D181" s="194" t="s">
        <v>649</v>
      </c>
      <c r="E181" s="195" t="s">
        <v>611</v>
      </c>
      <c r="F181" s="196">
        <v>850</v>
      </c>
      <c r="G181" s="195" t="s">
        <v>641</v>
      </c>
      <c r="H181" s="195">
        <v>982.5</v>
      </c>
      <c r="I181" s="197">
        <v>1050</v>
      </c>
      <c r="J181" s="198" t="s">
        <v>650</v>
      </c>
      <c r="K181" s="199">
        <f t="shared" si="106"/>
        <v>132.5</v>
      </c>
      <c r="L181" s="200">
        <f t="shared" si="107"/>
        <v>0.15588235294117647</v>
      </c>
      <c r="M181" s="195" t="s">
        <v>598</v>
      </c>
      <c r="N181" s="201">
        <v>42039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2">
        <v>8</v>
      </c>
      <c r="B182" s="193">
        <v>41913</v>
      </c>
      <c r="C182" s="193"/>
      <c r="D182" s="194" t="s">
        <v>651</v>
      </c>
      <c r="E182" s="195" t="s">
        <v>611</v>
      </c>
      <c r="F182" s="196">
        <v>475</v>
      </c>
      <c r="G182" s="195" t="s">
        <v>641</v>
      </c>
      <c r="H182" s="195">
        <v>515</v>
      </c>
      <c r="I182" s="197">
        <v>600</v>
      </c>
      <c r="J182" s="198" t="s">
        <v>652</v>
      </c>
      <c r="K182" s="199">
        <f t="shared" si="106"/>
        <v>40</v>
      </c>
      <c r="L182" s="200">
        <f t="shared" si="107"/>
        <v>8.4210526315789472E-2</v>
      </c>
      <c r="M182" s="195" t="s">
        <v>598</v>
      </c>
      <c r="N182" s="201">
        <v>41939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2">
        <v>9</v>
      </c>
      <c r="B183" s="193">
        <v>41913</v>
      </c>
      <c r="C183" s="193"/>
      <c r="D183" s="194" t="s">
        <v>653</v>
      </c>
      <c r="E183" s="195" t="s">
        <v>611</v>
      </c>
      <c r="F183" s="196">
        <v>86</v>
      </c>
      <c r="G183" s="195" t="s">
        <v>641</v>
      </c>
      <c r="H183" s="195">
        <v>99</v>
      </c>
      <c r="I183" s="197">
        <v>140</v>
      </c>
      <c r="J183" s="198" t="s">
        <v>654</v>
      </c>
      <c r="K183" s="199">
        <f t="shared" si="106"/>
        <v>13</v>
      </c>
      <c r="L183" s="200">
        <f t="shared" si="107"/>
        <v>0.15116279069767441</v>
      </c>
      <c r="M183" s="195" t="s">
        <v>598</v>
      </c>
      <c r="N183" s="201">
        <v>41939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2">
        <v>10</v>
      </c>
      <c r="B184" s="193">
        <v>41926</v>
      </c>
      <c r="C184" s="193"/>
      <c r="D184" s="194" t="s">
        <v>655</v>
      </c>
      <c r="E184" s="195" t="s">
        <v>611</v>
      </c>
      <c r="F184" s="196">
        <v>496.6</v>
      </c>
      <c r="G184" s="195" t="s">
        <v>641</v>
      </c>
      <c r="H184" s="195">
        <v>621</v>
      </c>
      <c r="I184" s="197">
        <v>580</v>
      </c>
      <c r="J184" s="198" t="s">
        <v>642</v>
      </c>
      <c r="K184" s="199">
        <f t="shared" si="106"/>
        <v>124.39999999999998</v>
      </c>
      <c r="L184" s="200">
        <f t="shared" si="107"/>
        <v>0.25050342327829234</v>
      </c>
      <c r="M184" s="195" t="s">
        <v>598</v>
      </c>
      <c r="N184" s="201">
        <v>42605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2">
        <v>11</v>
      </c>
      <c r="B185" s="193">
        <v>41926</v>
      </c>
      <c r="C185" s="193"/>
      <c r="D185" s="194" t="s">
        <v>656</v>
      </c>
      <c r="E185" s="195" t="s">
        <v>611</v>
      </c>
      <c r="F185" s="196">
        <v>2481.9</v>
      </c>
      <c r="G185" s="195" t="s">
        <v>641</v>
      </c>
      <c r="H185" s="195">
        <v>2840</v>
      </c>
      <c r="I185" s="197">
        <v>2870</v>
      </c>
      <c r="J185" s="198" t="s">
        <v>657</v>
      </c>
      <c r="K185" s="199">
        <f t="shared" si="106"/>
        <v>358.09999999999991</v>
      </c>
      <c r="L185" s="200">
        <f t="shared" si="107"/>
        <v>0.14428462065353154</v>
      </c>
      <c r="M185" s="195" t="s">
        <v>598</v>
      </c>
      <c r="N185" s="201">
        <v>42017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2">
        <v>12</v>
      </c>
      <c r="B186" s="193">
        <v>41928</v>
      </c>
      <c r="C186" s="193"/>
      <c r="D186" s="194" t="s">
        <v>658</v>
      </c>
      <c r="E186" s="195" t="s">
        <v>611</v>
      </c>
      <c r="F186" s="196">
        <v>84.5</v>
      </c>
      <c r="G186" s="195" t="s">
        <v>641</v>
      </c>
      <c r="H186" s="195">
        <v>93</v>
      </c>
      <c r="I186" s="197">
        <v>110</v>
      </c>
      <c r="J186" s="198" t="s">
        <v>659</v>
      </c>
      <c r="K186" s="199">
        <f t="shared" si="106"/>
        <v>8.5</v>
      </c>
      <c r="L186" s="200">
        <f t="shared" si="107"/>
        <v>0.10059171597633136</v>
      </c>
      <c r="M186" s="195" t="s">
        <v>598</v>
      </c>
      <c r="N186" s="201">
        <v>41939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2">
        <v>13</v>
      </c>
      <c r="B187" s="193">
        <v>41928</v>
      </c>
      <c r="C187" s="193"/>
      <c r="D187" s="194" t="s">
        <v>660</v>
      </c>
      <c r="E187" s="195" t="s">
        <v>611</v>
      </c>
      <c r="F187" s="196">
        <v>401</v>
      </c>
      <c r="G187" s="195" t="s">
        <v>641</v>
      </c>
      <c r="H187" s="195">
        <v>428</v>
      </c>
      <c r="I187" s="197">
        <v>450</v>
      </c>
      <c r="J187" s="198" t="s">
        <v>661</v>
      </c>
      <c r="K187" s="199">
        <f t="shared" si="106"/>
        <v>27</v>
      </c>
      <c r="L187" s="200">
        <f t="shared" si="107"/>
        <v>6.7331670822942641E-2</v>
      </c>
      <c r="M187" s="195" t="s">
        <v>598</v>
      </c>
      <c r="N187" s="201">
        <v>42020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2">
        <v>14</v>
      </c>
      <c r="B188" s="193">
        <v>41928</v>
      </c>
      <c r="C188" s="193"/>
      <c r="D188" s="194" t="s">
        <v>662</v>
      </c>
      <c r="E188" s="195" t="s">
        <v>611</v>
      </c>
      <c r="F188" s="196">
        <v>101</v>
      </c>
      <c r="G188" s="195" t="s">
        <v>641</v>
      </c>
      <c r="H188" s="195">
        <v>112</v>
      </c>
      <c r="I188" s="197">
        <v>120</v>
      </c>
      <c r="J188" s="198" t="s">
        <v>663</v>
      </c>
      <c r="K188" s="199">
        <f t="shared" si="106"/>
        <v>11</v>
      </c>
      <c r="L188" s="200">
        <f t="shared" si="107"/>
        <v>0.10891089108910891</v>
      </c>
      <c r="M188" s="195" t="s">
        <v>598</v>
      </c>
      <c r="N188" s="201">
        <v>41939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2">
        <v>15</v>
      </c>
      <c r="B189" s="193">
        <v>41954</v>
      </c>
      <c r="C189" s="193"/>
      <c r="D189" s="194" t="s">
        <v>664</v>
      </c>
      <c r="E189" s="195" t="s">
        <v>611</v>
      </c>
      <c r="F189" s="196">
        <v>59</v>
      </c>
      <c r="G189" s="195" t="s">
        <v>641</v>
      </c>
      <c r="H189" s="195">
        <v>76</v>
      </c>
      <c r="I189" s="197">
        <v>76</v>
      </c>
      <c r="J189" s="198" t="s">
        <v>642</v>
      </c>
      <c r="K189" s="199">
        <f t="shared" si="106"/>
        <v>17</v>
      </c>
      <c r="L189" s="200">
        <f t="shared" si="107"/>
        <v>0.28813559322033899</v>
      </c>
      <c r="M189" s="195" t="s">
        <v>598</v>
      </c>
      <c r="N189" s="201">
        <v>43032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2">
        <v>16</v>
      </c>
      <c r="B190" s="193">
        <v>41954</v>
      </c>
      <c r="C190" s="193"/>
      <c r="D190" s="194" t="s">
        <v>653</v>
      </c>
      <c r="E190" s="195" t="s">
        <v>611</v>
      </c>
      <c r="F190" s="196">
        <v>99</v>
      </c>
      <c r="G190" s="195" t="s">
        <v>641</v>
      </c>
      <c r="H190" s="195">
        <v>120</v>
      </c>
      <c r="I190" s="197">
        <v>120</v>
      </c>
      <c r="J190" s="198" t="s">
        <v>623</v>
      </c>
      <c r="K190" s="199">
        <f t="shared" si="106"/>
        <v>21</v>
      </c>
      <c r="L190" s="200">
        <f t="shared" si="107"/>
        <v>0.21212121212121213</v>
      </c>
      <c r="M190" s="195" t="s">
        <v>598</v>
      </c>
      <c r="N190" s="201">
        <v>41960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2">
        <v>17</v>
      </c>
      <c r="B191" s="193">
        <v>41956</v>
      </c>
      <c r="C191" s="193"/>
      <c r="D191" s="194" t="s">
        <v>665</v>
      </c>
      <c r="E191" s="195" t="s">
        <v>611</v>
      </c>
      <c r="F191" s="196">
        <v>22</v>
      </c>
      <c r="G191" s="195" t="s">
        <v>641</v>
      </c>
      <c r="H191" s="195">
        <v>33.549999999999997</v>
      </c>
      <c r="I191" s="197">
        <v>32</v>
      </c>
      <c r="J191" s="198" t="s">
        <v>666</v>
      </c>
      <c r="K191" s="199">
        <f t="shared" si="106"/>
        <v>11.549999999999997</v>
      </c>
      <c r="L191" s="200">
        <f t="shared" si="107"/>
        <v>0.52499999999999991</v>
      </c>
      <c r="M191" s="195" t="s">
        <v>598</v>
      </c>
      <c r="N191" s="201">
        <v>42188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2">
        <v>18</v>
      </c>
      <c r="B192" s="193">
        <v>41976</v>
      </c>
      <c r="C192" s="193"/>
      <c r="D192" s="194" t="s">
        <v>667</v>
      </c>
      <c r="E192" s="195" t="s">
        <v>611</v>
      </c>
      <c r="F192" s="196">
        <v>440</v>
      </c>
      <c r="G192" s="195" t="s">
        <v>641</v>
      </c>
      <c r="H192" s="195">
        <v>520</v>
      </c>
      <c r="I192" s="197">
        <v>520</v>
      </c>
      <c r="J192" s="198" t="s">
        <v>668</v>
      </c>
      <c r="K192" s="199">
        <f t="shared" si="106"/>
        <v>80</v>
      </c>
      <c r="L192" s="200">
        <f t="shared" si="107"/>
        <v>0.18181818181818182</v>
      </c>
      <c r="M192" s="195" t="s">
        <v>598</v>
      </c>
      <c r="N192" s="201">
        <v>42208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2">
        <v>19</v>
      </c>
      <c r="B193" s="193">
        <v>41976</v>
      </c>
      <c r="C193" s="193"/>
      <c r="D193" s="194" t="s">
        <v>669</v>
      </c>
      <c r="E193" s="195" t="s">
        <v>611</v>
      </c>
      <c r="F193" s="196">
        <v>360</v>
      </c>
      <c r="G193" s="195" t="s">
        <v>641</v>
      </c>
      <c r="H193" s="195">
        <v>427</v>
      </c>
      <c r="I193" s="197">
        <v>425</v>
      </c>
      <c r="J193" s="198" t="s">
        <v>670</v>
      </c>
      <c r="K193" s="199">
        <f t="shared" si="106"/>
        <v>67</v>
      </c>
      <c r="L193" s="200">
        <f t="shared" si="107"/>
        <v>0.18611111111111112</v>
      </c>
      <c r="M193" s="195" t="s">
        <v>598</v>
      </c>
      <c r="N193" s="201">
        <v>42058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2">
        <v>20</v>
      </c>
      <c r="B194" s="193">
        <v>42012</v>
      </c>
      <c r="C194" s="193"/>
      <c r="D194" s="194" t="s">
        <v>671</v>
      </c>
      <c r="E194" s="195" t="s">
        <v>611</v>
      </c>
      <c r="F194" s="196">
        <v>360</v>
      </c>
      <c r="G194" s="195" t="s">
        <v>641</v>
      </c>
      <c r="H194" s="195">
        <v>455</v>
      </c>
      <c r="I194" s="197">
        <v>420</v>
      </c>
      <c r="J194" s="198" t="s">
        <v>672</v>
      </c>
      <c r="K194" s="199">
        <f t="shared" si="106"/>
        <v>95</v>
      </c>
      <c r="L194" s="200">
        <f t="shared" si="107"/>
        <v>0.2638888888888889</v>
      </c>
      <c r="M194" s="195" t="s">
        <v>598</v>
      </c>
      <c r="N194" s="201">
        <v>42024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2">
        <v>21</v>
      </c>
      <c r="B195" s="193">
        <v>42012</v>
      </c>
      <c r="C195" s="193"/>
      <c r="D195" s="194" t="s">
        <v>673</v>
      </c>
      <c r="E195" s="195" t="s">
        <v>611</v>
      </c>
      <c r="F195" s="196">
        <v>130</v>
      </c>
      <c r="G195" s="195"/>
      <c r="H195" s="195">
        <v>175.5</v>
      </c>
      <c r="I195" s="197">
        <v>165</v>
      </c>
      <c r="J195" s="198" t="s">
        <v>674</v>
      </c>
      <c r="K195" s="199">
        <f t="shared" si="106"/>
        <v>45.5</v>
      </c>
      <c r="L195" s="200">
        <f t="shared" si="107"/>
        <v>0.35</v>
      </c>
      <c r="M195" s="195" t="s">
        <v>598</v>
      </c>
      <c r="N195" s="201">
        <v>43088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2">
        <v>22</v>
      </c>
      <c r="B196" s="193">
        <v>42040</v>
      </c>
      <c r="C196" s="193"/>
      <c r="D196" s="194" t="s">
        <v>405</v>
      </c>
      <c r="E196" s="195" t="s">
        <v>594</v>
      </c>
      <c r="F196" s="196">
        <v>98</v>
      </c>
      <c r="G196" s="195"/>
      <c r="H196" s="195">
        <v>120</v>
      </c>
      <c r="I196" s="197">
        <v>120</v>
      </c>
      <c r="J196" s="198" t="s">
        <v>642</v>
      </c>
      <c r="K196" s="199">
        <f t="shared" si="106"/>
        <v>22</v>
      </c>
      <c r="L196" s="200">
        <f t="shared" si="107"/>
        <v>0.22448979591836735</v>
      </c>
      <c r="M196" s="195" t="s">
        <v>598</v>
      </c>
      <c r="N196" s="201">
        <v>42753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2">
        <v>23</v>
      </c>
      <c r="B197" s="193">
        <v>42040</v>
      </c>
      <c r="C197" s="193"/>
      <c r="D197" s="194" t="s">
        <v>675</v>
      </c>
      <c r="E197" s="195" t="s">
        <v>594</v>
      </c>
      <c r="F197" s="196">
        <v>196</v>
      </c>
      <c r="G197" s="195"/>
      <c r="H197" s="195">
        <v>262</v>
      </c>
      <c r="I197" s="197">
        <v>255</v>
      </c>
      <c r="J197" s="198" t="s">
        <v>642</v>
      </c>
      <c r="K197" s="199">
        <f t="shared" si="106"/>
        <v>66</v>
      </c>
      <c r="L197" s="200">
        <f t="shared" si="107"/>
        <v>0.33673469387755101</v>
      </c>
      <c r="M197" s="195" t="s">
        <v>598</v>
      </c>
      <c r="N197" s="201">
        <v>42599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2">
        <v>24</v>
      </c>
      <c r="B198" s="203">
        <v>42067</v>
      </c>
      <c r="C198" s="203"/>
      <c r="D198" s="204" t="s">
        <v>404</v>
      </c>
      <c r="E198" s="205" t="s">
        <v>594</v>
      </c>
      <c r="F198" s="206">
        <v>235</v>
      </c>
      <c r="G198" s="206"/>
      <c r="H198" s="207">
        <v>77</v>
      </c>
      <c r="I198" s="207" t="s">
        <v>676</v>
      </c>
      <c r="J198" s="208" t="s">
        <v>677</v>
      </c>
      <c r="K198" s="209">
        <f t="shared" si="106"/>
        <v>-158</v>
      </c>
      <c r="L198" s="210">
        <f t="shared" si="107"/>
        <v>-0.67234042553191486</v>
      </c>
      <c r="M198" s="206" t="s">
        <v>612</v>
      </c>
      <c r="N198" s="203">
        <v>43522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2">
        <v>25</v>
      </c>
      <c r="B199" s="193">
        <v>42067</v>
      </c>
      <c r="C199" s="193"/>
      <c r="D199" s="194" t="s">
        <v>678</v>
      </c>
      <c r="E199" s="195" t="s">
        <v>594</v>
      </c>
      <c r="F199" s="196">
        <v>185</v>
      </c>
      <c r="G199" s="195"/>
      <c r="H199" s="195">
        <v>224</v>
      </c>
      <c r="I199" s="197" t="s">
        <v>679</v>
      </c>
      <c r="J199" s="198" t="s">
        <v>642</v>
      </c>
      <c r="K199" s="199">
        <f t="shared" si="106"/>
        <v>39</v>
      </c>
      <c r="L199" s="200">
        <f t="shared" si="107"/>
        <v>0.21081081081081082</v>
      </c>
      <c r="M199" s="195" t="s">
        <v>598</v>
      </c>
      <c r="N199" s="201">
        <v>42647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2">
        <v>26</v>
      </c>
      <c r="B200" s="203">
        <v>42090</v>
      </c>
      <c r="C200" s="203"/>
      <c r="D200" s="211" t="s">
        <v>680</v>
      </c>
      <c r="E200" s="206" t="s">
        <v>594</v>
      </c>
      <c r="F200" s="206">
        <v>49.5</v>
      </c>
      <c r="G200" s="207"/>
      <c r="H200" s="207">
        <v>15.85</v>
      </c>
      <c r="I200" s="207">
        <v>67</v>
      </c>
      <c r="J200" s="208" t="s">
        <v>681</v>
      </c>
      <c r="K200" s="207">
        <f t="shared" si="106"/>
        <v>-33.65</v>
      </c>
      <c r="L200" s="212">
        <f t="shared" si="107"/>
        <v>-0.67979797979797973</v>
      </c>
      <c r="M200" s="206" t="s">
        <v>612</v>
      </c>
      <c r="N200" s="213">
        <v>43627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2">
        <v>27</v>
      </c>
      <c r="B201" s="193">
        <v>42093</v>
      </c>
      <c r="C201" s="193"/>
      <c r="D201" s="194" t="s">
        <v>682</v>
      </c>
      <c r="E201" s="195" t="s">
        <v>594</v>
      </c>
      <c r="F201" s="196">
        <v>183.5</v>
      </c>
      <c r="G201" s="195"/>
      <c r="H201" s="195">
        <v>219</v>
      </c>
      <c r="I201" s="197">
        <v>218</v>
      </c>
      <c r="J201" s="198" t="s">
        <v>683</v>
      </c>
      <c r="K201" s="199">
        <f t="shared" si="106"/>
        <v>35.5</v>
      </c>
      <c r="L201" s="200">
        <f t="shared" si="107"/>
        <v>0.19346049046321526</v>
      </c>
      <c r="M201" s="195" t="s">
        <v>598</v>
      </c>
      <c r="N201" s="201">
        <v>42103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2">
        <v>28</v>
      </c>
      <c r="B202" s="193">
        <v>42114</v>
      </c>
      <c r="C202" s="193"/>
      <c r="D202" s="194" t="s">
        <v>684</v>
      </c>
      <c r="E202" s="195" t="s">
        <v>594</v>
      </c>
      <c r="F202" s="196">
        <f>(227+237)/2</f>
        <v>232</v>
      </c>
      <c r="G202" s="195"/>
      <c r="H202" s="195">
        <v>298</v>
      </c>
      <c r="I202" s="197">
        <v>298</v>
      </c>
      <c r="J202" s="198" t="s">
        <v>642</v>
      </c>
      <c r="K202" s="199">
        <f t="shared" si="106"/>
        <v>66</v>
      </c>
      <c r="L202" s="200">
        <f t="shared" si="107"/>
        <v>0.28448275862068967</v>
      </c>
      <c r="M202" s="195" t="s">
        <v>598</v>
      </c>
      <c r="N202" s="201">
        <v>42823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2">
        <v>29</v>
      </c>
      <c r="B203" s="193">
        <v>42128</v>
      </c>
      <c r="C203" s="193"/>
      <c r="D203" s="194" t="s">
        <v>685</v>
      </c>
      <c r="E203" s="195" t="s">
        <v>611</v>
      </c>
      <c r="F203" s="196">
        <v>385</v>
      </c>
      <c r="G203" s="195"/>
      <c r="H203" s="195">
        <f>212.5+331</f>
        <v>543.5</v>
      </c>
      <c r="I203" s="197">
        <v>510</v>
      </c>
      <c r="J203" s="198" t="s">
        <v>686</v>
      </c>
      <c r="K203" s="199">
        <f t="shared" si="106"/>
        <v>158.5</v>
      </c>
      <c r="L203" s="200">
        <f t="shared" si="107"/>
        <v>0.41168831168831171</v>
      </c>
      <c r="M203" s="195" t="s">
        <v>598</v>
      </c>
      <c r="N203" s="201">
        <v>42235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2">
        <v>30</v>
      </c>
      <c r="B204" s="193">
        <v>42128</v>
      </c>
      <c r="C204" s="193"/>
      <c r="D204" s="194" t="s">
        <v>687</v>
      </c>
      <c r="E204" s="195" t="s">
        <v>611</v>
      </c>
      <c r="F204" s="196">
        <v>115.5</v>
      </c>
      <c r="G204" s="195"/>
      <c r="H204" s="195">
        <v>146</v>
      </c>
      <c r="I204" s="197">
        <v>142</v>
      </c>
      <c r="J204" s="198" t="s">
        <v>688</v>
      </c>
      <c r="K204" s="199">
        <f t="shared" si="106"/>
        <v>30.5</v>
      </c>
      <c r="L204" s="200">
        <f t="shared" si="107"/>
        <v>0.26406926406926406</v>
      </c>
      <c r="M204" s="195" t="s">
        <v>598</v>
      </c>
      <c r="N204" s="201">
        <v>42202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2">
        <v>31</v>
      </c>
      <c r="B205" s="193">
        <v>42151</v>
      </c>
      <c r="C205" s="193"/>
      <c r="D205" s="194" t="s">
        <v>542</v>
      </c>
      <c r="E205" s="195" t="s">
        <v>611</v>
      </c>
      <c r="F205" s="196">
        <v>237.5</v>
      </c>
      <c r="G205" s="195"/>
      <c r="H205" s="195">
        <v>279.5</v>
      </c>
      <c r="I205" s="197">
        <v>278</v>
      </c>
      <c r="J205" s="198" t="s">
        <v>642</v>
      </c>
      <c r="K205" s="199">
        <f t="shared" si="106"/>
        <v>42</v>
      </c>
      <c r="L205" s="200">
        <f t="shared" si="107"/>
        <v>0.17684210526315788</v>
      </c>
      <c r="M205" s="195" t="s">
        <v>598</v>
      </c>
      <c r="N205" s="201">
        <v>42222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2">
        <v>32</v>
      </c>
      <c r="B206" s="193">
        <v>42174</v>
      </c>
      <c r="C206" s="193"/>
      <c r="D206" s="194" t="s">
        <v>660</v>
      </c>
      <c r="E206" s="195" t="s">
        <v>594</v>
      </c>
      <c r="F206" s="196">
        <v>340</v>
      </c>
      <c r="G206" s="195"/>
      <c r="H206" s="195">
        <v>448</v>
      </c>
      <c r="I206" s="197">
        <v>448</v>
      </c>
      <c r="J206" s="198" t="s">
        <v>642</v>
      </c>
      <c r="K206" s="199">
        <f t="shared" si="106"/>
        <v>108</v>
      </c>
      <c r="L206" s="200">
        <f t="shared" si="107"/>
        <v>0.31764705882352939</v>
      </c>
      <c r="M206" s="195" t="s">
        <v>598</v>
      </c>
      <c r="N206" s="201">
        <v>43018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2">
        <v>33</v>
      </c>
      <c r="B207" s="193">
        <v>42191</v>
      </c>
      <c r="C207" s="193"/>
      <c r="D207" s="194" t="s">
        <v>689</v>
      </c>
      <c r="E207" s="195" t="s">
        <v>594</v>
      </c>
      <c r="F207" s="196">
        <v>390</v>
      </c>
      <c r="G207" s="195"/>
      <c r="H207" s="195">
        <v>460</v>
      </c>
      <c r="I207" s="197">
        <v>460</v>
      </c>
      <c r="J207" s="198" t="s">
        <v>642</v>
      </c>
      <c r="K207" s="199">
        <f t="shared" si="106"/>
        <v>70</v>
      </c>
      <c r="L207" s="200">
        <f t="shared" si="107"/>
        <v>0.17948717948717949</v>
      </c>
      <c r="M207" s="195" t="s">
        <v>598</v>
      </c>
      <c r="N207" s="201">
        <v>42478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2">
        <v>34</v>
      </c>
      <c r="B208" s="203">
        <v>42195</v>
      </c>
      <c r="C208" s="203"/>
      <c r="D208" s="204" t="s">
        <v>690</v>
      </c>
      <c r="E208" s="205" t="s">
        <v>594</v>
      </c>
      <c r="F208" s="206">
        <v>122.5</v>
      </c>
      <c r="G208" s="206"/>
      <c r="H208" s="207">
        <v>61</v>
      </c>
      <c r="I208" s="207">
        <v>172</v>
      </c>
      <c r="J208" s="208" t="s">
        <v>691</v>
      </c>
      <c r="K208" s="209">
        <f t="shared" si="106"/>
        <v>-61.5</v>
      </c>
      <c r="L208" s="210">
        <f t="shared" si="107"/>
        <v>-0.50204081632653064</v>
      </c>
      <c r="M208" s="206" t="s">
        <v>612</v>
      </c>
      <c r="N208" s="203">
        <v>43333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2">
        <v>35</v>
      </c>
      <c r="B209" s="193">
        <v>42219</v>
      </c>
      <c r="C209" s="193"/>
      <c r="D209" s="194" t="s">
        <v>692</v>
      </c>
      <c r="E209" s="195" t="s">
        <v>594</v>
      </c>
      <c r="F209" s="196">
        <v>297.5</v>
      </c>
      <c r="G209" s="195"/>
      <c r="H209" s="195">
        <v>350</v>
      </c>
      <c r="I209" s="197">
        <v>360</v>
      </c>
      <c r="J209" s="198" t="s">
        <v>693</v>
      </c>
      <c r="K209" s="199">
        <f t="shared" si="106"/>
        <v>52.5</v>
      </c>
      <c r="L209" s="200">
        <f t="shared" si="107"/>
        <v>0.17647058823529413</v>
      </c>
      <c r="M209" s="195" t="s">
        <v>598</v>
      </c>
      <c r="N209" s="201">
        <v>42232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2">
        <v>36</v>
      </c>
      <c r="B210" s="193">
        <v>42219</v>
      </c>
      <c r="C210" s="193"/>
      <c r="D210" s="194" t="s">
        <v>694</v>
      </c>
      <c r="E210" s="195" t="s">
        <v>594</v>
      </c>
      <c r="F210" s="196">
        <v>115.5</v>
      </c>
      <c r="G210" s="195"/>
      <c r="H210" s="195">
        <v>149</v>
      </c>
      <c r="I210" s="197">
        <v>140</v>
      </c>
      <c r="J210" s="198" t="s">
        <v>695</v>
      </c>
      <c r="K210" s="199">
        <f t="shared" si="106"/>
        <v>33.5</v>
      </c>
      <c r="L210" s="200">
        <f t="shared" si="107"/>
        <v>0.29004329004329005</v>
      </c>
      <c r="M210" s="195" t="s">
        <v>598</v>
      </c>
      <c r="N210" s="201">
        <v>42740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2">
        <v>37</v>
      </c>
      <c r="B211" s="193">
        <v>42251</v>
      </c>
      <c r="C211" s="193"/>
      <c r="D211" s="194" t="s">
        <v>542</v>
      </c>
      <c r="E211" s="195" t="s">
        <v>594</v>
      </c>
      <c r="F211" s="196">
        <v>226</v>
      </c>
      <c r="G211" s="195"/>
      <c r="H211" s="195">
        <v>292</v>
      </c>
      <c r="I211" s="197">
        <v>292</v>
      </c>
      <c r="J211" s="198" t="s">
        <v>696</v>
      </c>
      <c r="K211" s="199">
        <f t="shared" si="106"/>
        <v>66</v>
      </c>
      <c r="L211" s="200">
        <f t="shared" si="107"/>
        <v>0.29203539823008851</v>
      </c>
      <c r="M211" s="195" t="s">
        <v>598</v>
      </c>
      <c r="N211" s="201">
        <v>42286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2">
        <v>38</v>
      </c>
      <c r="B212" s="193">
        <v>42254</v>
      </c>
      <c r="C212" s="193"/>
      <c r="D212" s="194" t="s">
        <v>684</v>
      </c>
      <c r="E212" s="195" t="s">
        <v>594</v>
      </c>
      <c r="F212" s="196">
        <v>232.5</v>
      </c>
      <c r="G212" s="195"/>
      <c r="H212" s="195">
        <v>312.5</v>
      </c>
      <c r="I212" s="197">
        <v>310</v>
      </c>
      <c r="J212" s="198" t="s">
        <v>642</v>
      </c>
      <c r="K212" s="199">
        <f t="shared" si="106"/>
        <v>80</v>
      </c>
      <c r="L212" s="200">
        <f t="shared" si="107"/>
        <v>0.34408602150537637</v>
      </c>
      <c r="M212" s="195" t="s">
        <v>598</v>
      </c>
      <c r="N212" s="201">
        <v>42823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2">
        <v>39</v>
      </c>
      <c r="B213" s="193">
        <v>42268</v>
      </c>
      <c r="C213" s="193"/>
      <c r="D213" s="194" t="s">
        <v>697</v>
      </c>
      <c r="E213" s="195" t="s">
        <v>594</v>
      </c>
      <c r="F213" s="196">
        <v>196.5</v>
      </c>
      <c r="G213" s="195"/>
      <c r="H213" s="195">
        <v>238</v>
      </c>
      <c r="I213" s="197">
        <v>238</v>
      </c>
      <c r="J213" s="198" t="s">
        <v>696</v>
      </c>
      <c r="K213" s="199">
        <f t="shared" si="106"/>
        <v>41.5</v>
      </c>
      <c r="L213" s="200">
        <f t="shared" si="107"/>
        <v>0.21119592875318066</v>
      </c>
      <c r="M213" s="195" t="s">
        <v>598</v>
      </c>
      <c r="N213" s="201">
        <v>42291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2">
        <v>40</v>
      </c>
      <c r="B214" s="193">
        <v>42271</v>
      </c>
      <c r="C214" s="193"/>
      <c r="D214" s="194" t="s">
        <v>640</v>
      </c>
      <c r="E214" s="195" t="s">
        <v>594</v>
      </c>
      <c r="F214" s="196">
        <v>65</v>
      </c>
      <c r="G214" s="195"/>
      <c r="H214" s="195">
        <v>82</v>
      </c>
      <c r="I214" s="197">
        <v>82</v>
      </c>
      <c r="J214" s="198" t="s">
        <v>696</v>
      </c>
      <c r="K214" s="199">
        <f t="shared" si="106"/>
        <v>17</v>
      </c>
      <c r="L214" s="200">
        <f t="shared" si="107"/>
        <v>0.26153846153846155</v>
      </c>
      <c r="M214" s="195" t="s">
        <v>598</v>
      </c>
      <c r="N214" s="201">
        <v>42578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2">
        <v>41</v>
      </c>
      <c r="B215" s="193">
        <v>42291</v>
      </c>
      <c r="C215" s="193"/>
      <c r="D215" s="194" t="s">
        <v>698</v>
      </c>
      <c r="E215" s="195" t="s">
        <v>594</v>
      </c>
      <c r="F215" s="196">
        <v>144</v>
      </c>
      <c r="G215" s="195"/>
      <c r="H215" s="195">
        <v>182.5</v>
      </c>
      <c r="I215" s="197">
        <v>181</v>
      </c>
      <c r="J215" s="198" t="s">
        <v>696</v>
      </c>
      <c r="K215" s="199">
        <f t="shared" si="106"/>
        <v>38.5</v>
      </c>
      <c r="L215" s="200">
        <f t="shared" si="107"/>
        <v>0.2673611111111111</v>
      </c>
      <c r="M215" s="195" t="s">
        <v>598</v>
      </c>
      <c r="N215" s="201">
        <v>42817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2">
        <v>42</v>
      </c>
      <c r="B216" s="193">
        <v>42291</v>
      </c>
      <c r="C216" s="193"/>
      <c r="D216" s="194" t="s">
        <v>699</v>
      </c>
      <c r="E216" s="195" t="s">
        <v>594</v>
      </c>
      <c r="F216" s="196">
        <v>264</v>
      </c>
      <c r="G216" s="195"/>
      <c r="H216" s="195">
        <v>311</v>
      </c>
      <c r="I216" s="197">
        <v>311</v>
      </c>
      <c r="J216" s="198" t="s">
        <v>696</v>
      </c>
      <c r="K216" s="199">
        <f t="shared" si="106"/>
        <v>47</v>
      </c>
      <c r="L216" s="200">
        <f t="shared" si="107"/>
        <v>0.17803030303030304</v>
      </c>
      <c r="M216" s="195" t="s">
        <v>598</v>
      </c>
      <c r="N216" s="201">
        <v>42604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2">
        <v>43</v>
      </c>
      <c r="B217" s="193">
        <v>42318</v>
      </c>
      <c r="C217" s="193"/>
      <c r="D217" s="194" t="s">
        <v>700</v>
      </c>
      <c r="E217" s="195" t="s">
        <v>611</v>
      </c>
      <c r="F217" s="196">
        <v>549.5</v>
      </c>
      <c r="G217" s="195"/>
      <c r="H217" s="195">
        <v>630</v>
      </c>
      <c r="I217" s="197">
        <v>630</v>
      </c>
      <c r="J217" s="198" t="s">
        <v>696</v>
      </c>
      <c r="K217" s="199">
        <f t="shared" si="106"/>
        <v>80.5</v>
      </c>
      <c r="L217" s="200">
        <f t="shared" si="107"/>
        <v>0.1464968152866242</v>
      </c>
      <c r="M217" s="195" t="s">
        <v>598</v>
      </c>
      <c r="N217" s="201">
        <v>42419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2">
        <v>44</v>
      </c>
      <c r="B218" s="193">
        <v>42342</v>
      </c>
      <c r="C218" s="193"/>
      <c r="D218" s="194" t="s">
        <v>701</v>
      </c>
      <c r="E218" s="195" t="s">
        <v>594</v>
      </c>
      <c r="F218" s="196">
        <v>1027.5</v>
      </c>
      <c r="G218" s="195"/>
      <c r="H218" s="195">
        <v>1315</v>
      </c>
      <c r="I218" s="197">
        <v>1250</v>
      </c>
      <c r="J218" s="198" t="s">
        <v>696</v>
      </c>
      <c r="K218" s="199">
        <f t="shared" si="106"/>
        <v>287.5</v>
      </c>
      <c r="L218" s="200">
        <f t="shared" si="107"/>
        <v>0.27980535279805352</v>
      </c>
      <c r="M218" s="195" t="s">
        <v>598</v>
      </c>
      <c r="N218" s="201">
        <v>43244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2">
        <v>45</v>
      </c>
      <c r="B219" s="193">
        <v>42367</v>
      </c>
      <c r="C219" s="193"/>
      <c r="D219" s="194" t="s">
        <v>702</v>
      </c>
      <c r="E219" s="195" t="s">
        <v>594</v>
      </c>
      <c r="F219" s="196">
        <v>465</v>
      </c>
      <c r="G219" s="195"/>
      <c r="H219" s="195">
        <v>540</v>
      </c>
      <c r="I219" s="197">
        <v>540</v>
      </c>
      <c r="J219" s="198" t="s">
        <v>696</v>
      </c>
      <c r="K219" s="199">
        <f t="shared" si="106"/>
        <v>75</v>
      </c>
      <c r="L219" s="200">
        <f t="shared" si="107"/>
        <v>0.16129032258064516</v>
      </c>
      <c r="M219" s="195" t="s">
        <v>598</v>
      </c>
      <c r="N219" s="201">
        <v>42530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2">
        <v>46</v>
      </c>
      <c r="B220" s="193">
        <v>42380</v>
      </c>
      <c r="C220" s="193"/>
      <c r="D220" s="194" t="s">
        <v>405</v>
      </c>
      <c r="E220" s="195" t="s">
        <v>611</v>
      </c>
      <c r="F220" s="196">
        <v>81</v>
      </c>
      <c r="G220" s="195"/>
      <c r="H220" s="195">
        <v>110</v>
      </c>
      <c r="I220" s="197">
        <v>110</v>
      </c>
      <c r="J220" s="198" t="s">
        <v>696</v>
      </c>
      <c r="K220" s="199">
        <f t="shared" si="106"/>
        <v>29</v>
      </c>
      <c r="L220" s="200">
        <f t="shared" si="107"/>
        <v>0.35802469135802467</v>
      </c>
      <c r="M220" s="195" t="s">
        <v>598</v>
      </c>
      <c r="N220" s="201">
        <v>42745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2">
        <v>47</v>
      </c>
      <c r="B221" s="193">
        <v>42382</v>
      </c>
      <c r="C221" s="193"/>
      <c r="D221" s="194" t="s">
        <v>703</v>
      </c>
      <c r="E221" s="195" t="s">
        <v>611</v>
      </c>
      <c r="F221" s="196">
        <v>417.5</v>
      </c>
      <c r="G221" s="195"/>
      <c r="H221" s="195">
        <v>547</v>
      </c>
      <c r="I221" s="197">
        <v>535</v>
      </c>
      <c r="J221" s="198" t="s">
        <v>696</v>
      </c>
      <c r="K221" s="199">
        <f t="shared" si="106"/>
        <v>129.5</v>
      </c>
      <c r="L221" s="200">
        <f t="shared" si="107"/>
        <v>0.31017964071856285</v>
      </c>
      <c r="M221" s="195" t="s">
        <v>598</v>
      </c>
      <c r="N221" s="201">
        <v>42578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2">
        <v>48</v>
      </c>
      <c r="B222" s="193">
        <v>42408</v>
      </c>
      <c r="C222" s="193"/>
      <c r="D222" s="194" t="s">
        <v>704</v>
      </c>
      <c r="E222" s="195" t="s">
        <v>594</v>
      </c>
      <c r="F222" s="196">
        <v>650</v>
      </c>
      <c r="G222" s="195"/>
      <c r="H222" s="195">
        <v>800</v>
      </c>
      <c r="I222" s="197">
        <v>800</v>
      </c>
      <c r="J222" s="198" t="s">
        <v>696</v>
      </c>
      <c r="K222" s="199">
        <f t="shared" si="106"/>
        <v>150</v>
      </c>
      <c r="L222" s="200">
        <f t="shared" si="107"/>
        <v>0.23076923076923078</v>
      </c>
      <c r="M222" s="195" t="s">
        <v>598</v>
      </c>
      <c r="N222" s="201">
        <v>43154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2">
        <v>49</v>
      </c>
      <c r="B223" s="193">
        <v>42433</v>
      </c>
      <c r="C223" s="193"/>
      <c r="D223" s="194" t="s">
        <v>237</v>
      </c>
      <c r="E223" s="195" t="s">
        <v>594</v>
      </c>
      <c r="F223" s="196">
        <v>437.5</v>
      </c>
      <c r="G223" s="195"/>
      <c r="H223" s="195">
        <v>504.5</v>
      </c>
      <c r="I223" s="197">
        <v>522</v>
      </c>
      <c r="J223" s="198" t="s">
        <v>705</v>
      </c>
      <c r="K223" s="199">
        <f t="shared" si="106"/>
        <v>67</v>
      </c>
      <c r="L223" s="200">
        <f t="shared" si="107"/>
        <v>0.15314285714285714</v>
      </c>
      <c r="M223" s="195" t="s">
        <v>598</v>
      </c>
      <c r="N223" s="201">
        <v>42480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2">
        <v>50</v>
      </c>
      <c r="B224" s="193">
        <v>42438</v>
      </c>
      <c r="C224" s="193"/>
      <c r="D224" s="194" t="s">
        <v>706</v>
      </c>
      <c r="E224" s="195" t="s">
        <v>594</v>
      </c>
      <c r="F224" s="196">
        <v>189.5</v>
      </c>
      <c r="G224" s="195"/>
      <c r="H224" s="195">
        <v>218</v>
      </c>
      <c r="I224" s="197">
        <v>218</v>
      </c>
      <c r="J224" s="198" t="s">
        <v>696</v>
      </c>
      <c r="K224" s="199">
        <f t="shared" si="106"/>
        <v>28.5</v>
      </c>
      <c r="L224" s="200">
        <f t="shared" si="107"/>
        <v>0.15039577836411611</v>
      </c>
      <c r="M224" s="195" t="s">
        <v>598</v>
      </c>
      <c r="N224" s="201">
        <v>43034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2">
        <v>51</v>
      </c>
      <c r="B225" s="203">
        <v>42471</v>
      </c>
      <c r="C225" s="203"/>
      <c r="D225" s="211" t="s">
        <v>707</v>
      </c>
      <c r="E225" s="206" t="s">
        <v>594</v>
      </c>
      <c r="F225" s="206">
        <v>36.5</v>
      </c>
      <c r="G225" s="207"/>
      <c r="H225" s="207">
        <v>15.85</v>
      </c>
      <c r="I225" s="207">
        <v>60</v>
      </c>
      <c r="J225" s="208" t="s">
        <v>708</v>
      </c>
      <c r="K225" s="209">
        <f t="shared" si="106"/>
        <v>-20.65</v>
      </c>
      <c r="L225" s="210">
        <f t="shared" si="107"/>
        <v>-0.5657534246575342</v>
      </c>
      <c r="M225" s="206" t="s">
        <v>612</v>
      </c>
      <c r="N225" s="214">
        <v>43627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2">
        <v>52</v>
      </c>
      <c r="B226" s="193">
        <v>42472</v>
      </c>
      <c r="C226" s="193"/>
      <c r="D226" s="194" t="s">
        <v>709</v>
      </c>
      <c r="E226" s="195" t="s">
        <v>594</v>
      </c>
      <c r="F226" s="196">
        <v>93</v>
      </c>
      <c r="G226" s="195"/>
      <c r="H226" s="195">
        <v>149</v>
      </c>
      <c r="I226" s="197">
        <v>140</v>
      </c>
      <c r="J226" s="198" t="s">
        <v>710</v>
      </c>
      <c r="K226" s="199">
        <f t="shared" si="106"/>
        <v>56</v>
      </c>
      <c r="L226" s="200">
        <f t="shared" si="107"/>
        <v>0.60215053763440862</v>
      </c>
      <c r="M226" s="195" t="s">
        <v>598</v>
      </c>
      <c r="N226" s="201">
        <v>42740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2">
        <v>53</v>
      </c>
      <c r="B227" s="193">
        <v>42472</v>
      </c>
      <c r="C227" s="193"/>
      <c r="D227" s="194" t="s">
        <v>711</v>
      </c>
      <c r="E227" s="195" t="s">
        <v>594</v>
      </c>
      <c r="F227" s="196">
        <v>130</v>
      </c>
      <c r="G227" s="195"/>
      <c r="H227" s="195">
        <v>150</v>
      </c>
      <c r="I227" s="197" t="s">
        <v>712</v>
      </c>
      <c r="J227" s="198" t="s">
        <v>696</v>
      </c>
      <c r="K227" s="199">
        <f t="shared" si="106"/>
        <v>20</v>
      </c>
      <c r="L227" s="200">
        <f t="shared" si="107"/>
        <v>0.15384615384615385</v>
      </c>
      <c r="M227" s="195" t="s">
        <v>598</v>
      </c>
      <c r="N227" s="201">
        <v>42564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2">
        <v>54</v>
      </c>
      <c r="B228" s="193">
        <v>42473</v>
      </c>
      <c r="C228" s="193"/>
      <c r="D228" s="194" t="s">
        <v>713</v>
      </c>
      <c r="E228" s="195" t="s">
        <v>594</v>
      </c>
      <c r="F228" s="196">
        <v>196</v>
      </c>
      <c r="G228" s="195"/>
      <c r="H228" s="195">
        <v>299</v>
      </c>
      <c r="I228" s="197">
        <v>299</v>
      </c>
      <c r="J228" s="198" t="s">
        <v>696</v>
      </c>
      <c r="K228" s="199">
        <v>103</v>
      </c>
      <c r="L228" s="200">
        <v>0.52551020408163296</v>
      </c>
      <c r="M228" s="195" t="s">
        <v>598</v>
      </c>
      <c r="N228" s="201">
        <v>42620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2">
        <v>55</v>
      </c>
      <c r="B229" s="193">
        <v>42473</v>
      </c>
      <c r="C229" s="193"/>
      <c r="D229" s="194" t="s">
        <v>714</v>
      </c>
      <c r="E229" s="195" t="s">
        <v>594</v>
      </c>
      <c r="F229" s="196">
        <v>88</v>
      </c>
      <c r="G229" s="195"/>
      <c r="H229" s="195">
        <v>103</v>
      </c>
      <c r="I229" s="197">
        <v>103</v>
      </c>
      <c r="J229" s="198" t="s">
        <v>696</v>
      </c>
      <c r="K229" s="199">
        <v>15</v>
      </c>
      <c r="L229" s="200">
        <v>0.170454545454545</v>
      </c>
      <c r="M229" s="195" t="s">
        <v>598</v>
      </c>
      <c r="N229" s="201">
        <v>42530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2">
        <v>56</v>
      </c>
      <c r="B230" s="193">
        <v>42492</v>
      </c>
      <c r="C230" s="193"/>
      <c r="D230" s="194" t="s">
        <v>715</v>
      </c>
      <c r="E230" s="195" t="s">
        <v>594</v>
      </c>
      <c r="F230" s="196">
        <v>127.5</v>
      </c>
      <c r="G230" s="195"/>
      <c r="H230" s="195">
        <v>148</v>
      </c>
      <c r="I230" s="197" t="s">
        <v>716</v>
      </c>
      <c r="J230" s="198" t="s">
        <v>696</v>
      </c>
      <c r="K230" s="199">
        <f t="shared" ref="K230:K234" si="108">H230-F230</f>
        <v>20.5</v>
      </c>
      <c r="L230" s="200">
        <f t="shared" ref="L230:L234" si="109">K230/F230</f>
        <v>0.16078431372549021</v>
      </c>
      <c r="M230" s="195" t="s">
        <v>598</v>
      </c>
      <c r="N230" s="201">
        <v>42564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2">
        <v>57</v>
      </c>
      <c r="B231" s="193">
        <v>42493</v>
      </c>
      <c r="C231" s="193"/>
      <c r="D231" s="194" t="s">
        <v>717</v>
      </c>
      <c r="E231" s="195" t="s">
        <v>594</v>
      </c>
      <c r="F231" s="196">
        <v>675</v>
      </c>
      <c r="G231" s="195"/>
      <c r="H231" s="195">
        <v>815</v>
      </c>
      <c r="I231" s="197" t="s">
        <v>718</v>
      </c>
      <c r="J231" s="198" t="s">
        <v>696</v>
      </c>
      <c r="K231" s="199">
        <f t="shared" si="108"/>
        <v>140</v>
      </c>
      <c r="L231" s="200">
        <f t="shared" si="109"/>
        <v>0.2074074074074074</v>
      </c>
      <c r="M231" s="195" t="s">
        <v>598</v>
      </c>
      <c r="N231" s="201">
        <v>43154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2">
        <v>58</v>
      </c>
      <c r="B232" s="203">
        <v>42522</v>
      </c>
      <c r="C232" s="203"/>
      <c r="D232" s="204" t="s">
        <v>719</v>
      </c>
      <c r="E232" s="205" t="s">
        <v>594</v>
      </c>
      <c r="F232" s="206">
        <v>500</v>
      </c>
      <c r="G232" s="206"/>
      <c r="H232" s="207">
        <v>232.5</v>
      </c>
      <c r="I232" s="207" t="s">
        <v>720</v>
      </c>
      <c r="J232" s="208" t="s">
        <v>721</v>
      </c>
      <c r="K232" s="209">
        <f t="shared" si="108"/>
        <v>-267.5</v>
      </c>
      <c r="L232" s="210">
        <f t="shared" si="109"/>
        <v>-0.53500000000000003</v>
      </c>
      <c r="M232" s="206" t="s">
        <v>612</v>
      </c>
      <c r="N232" s="203">
        <v>43735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2">
        <v>59</v>
      </c>
      <c r="B233" s="193">
        <v>42527</v>
      </c>
      <c r="C233" s="193"/>
      <c r="D233" s="194" t="s">
        <v>544</v>
      </c>
      <c r="E233" s="195" t="s">
        <v>594</v>
      </c>
      <c r="F233" s="196">
        <v>110</v>
      </c>
      <c r="G233" s="195"/>
      <c r="H233" s="195">
        <v>126.5</v>
      </c>
      <c r="I233" s="197">
        <v>125</v>
      </c>
      <c r="J233" s="198" t="s">
        <v>648</v>
      </c>
      <c r="K233" s="199">
        <f t="shared" si="108"/>
        <v>16.5</v>
      </c>
      <c r="L233" s="200">
        <f t="shared" si="109"/>
        <v>0.15</v>
      </c>
      <c r="M233" s="195" t="s">
        <v>598</v>
      </c>
      <c r="N233" s="201">
        <v>42552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2">
        <v>60</v>
      </c>
      <c r="B234" s="193">
        <v>42538</v>
      </c>
      <c r="C234" s="193"/>
      <c r="D234" s="194" t="s">
        <v>722</v>
      </c>
      <c r="E234" s="195" t="s">
        <v>594</v>
      </c>
      <c r="F234" s="196">
        <v>44</v>
      </c>
      <c r="G234" s="195"/>
      <c r="H234" s="195">
        <v>69.5</v>
      </c>
      <c r="I234" s="197">
        <v>69.5</v>
      </c>
      <c r="J234" s="198" t="s">
        <v>723</v>
      </c>
      <c r="K234" s="199">
        <f t="shared" si="108"/>
        <v>25.5</v>
      </c>
      <c r="L234" s="200">
        <f t="shared" si="109"/>
        <v>0.57954545454545459</v>
      </c>
      <c r="M234" s="195" t="s">
        <v>598</v>
      </c>
      <c r="N234" s="201">
        <v>42977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2">
        <v>61</v>
      </c>
      <c r="B235" s="193">
        <v>42549</v>
      </c>
      <c r="C235" s="193"/>
      <c r="D235" s="194" t="s">
        <v>724</v>
      </c>
      <c r="E235" s="195" t="s">
        <v>594</v>
      </c>
      <c r="F235" s="196">
        <v>262.5</v>
      </c>
      <c r="G235" s="195"/>
      <c r="H235" s="195">
        <v>340</v>
      </c>
      <c r="I235" s="197">
        <v>333</v>
      </c>
      <c r="J235" s="198" t="s">
        <v>725</v>
      </c>
      <c r="K235" s="199">
        <v>77.5</v>
      </c>
      <c r="L235" s="200">
        <v>0.29523809523809502</v>
      </c>
      <c r="M235" s="195" t="s">
        <v>598</v>
      </c>
      <c r="N235" s="201">
        <v>43017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2">
        <v>62</v>
      </c>
      <c r="B236" s="193">
        <v>42549</v>
      </c>
      <c r="C236" s="193"/>
      <c r="D236" s="194" t="s">
        <v>726</v>
      </c>
      <c r="E236" s="195" t="s">
        <v>594</v>
      </c>
      <c r="F236" s="196">
        <v>840</v>
      </c>
      <c r="G236" s="195"/>
      <c r="H236" s="195">
        <v>1230</v>
      </c>
      <c r="I236" s="197">
        <v>1230</v>
      </c>
      <c r="J236" s="198" t="s">
        <v>696</v>
      </c>
      <c r="K236" s="199">
        <v>390</v>
      </c>
      <c r="L236" s="200">
        <v>0.46428571428571402</v>
      </c>
      <c r="M236" s="195" t="s">
        <v>598</v>
      </c>
      <c r="N236" s="201">
        <v>42649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5">
        <v>63</v>
      </c>
      <c r="B237" s="216">
        <v>42556</v>
      </c>
      <c r="C237" s="216"/>
      <c r="D237" s="217" t="s">
        <v>727</v>
      </c>
      <c r="E237" s="218" t="s">
        <v>594</v>
      </c>
      <c r="F237" s="218">
        <v>395</v>
      </c>
      <c r="G237" s="219"/>
      <c r="H237" s="219">
        <f>(468.5+342.5)/2</f>
        <v>405.5</v>
      </c>
      <c r="I237" s="219">
        <v>510</v>
      </c>
      <c r="J237" s="220" t="s">
        <v>728</v>
      </c>
      <c r="K237" s="221">
        <f t="shared" ref="K237:K243" si="110">H237-F237</f>
        <v>10.5</v>
      </c>
      <c r="L237" s="222">
        <f t="shared" ref="L237:L243" si="111">K237/F237</f>
        <v>2.6582278481012658E-2</v>
      </c>
      <c r="M237" s="218" t="s">
        <v>622</v>
      </c>
      <c r="N237" s="216">
        <v>43606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2">
        <v>64</v>
      </c>
      <c r="B238" s="203">
        <v>42584</v>
      </c>
      <c r="C238" s="203"/>
      <c r="D238" s="204" t="s">
        <v>729</v>
      </c>
      <c r="E238" s="205" t="s">
        <v>611</v>
      </c>
      <c r="F238" s="206">
        <f>169.5-12.8</f>
        <v>156.69999999999999</v>
      </c>
      <c r="G238" s="206"/>
      <c r="H238" s="207">
        <v>77</v>
      </c>
      <c r="I238" s="207" t="s">
        <v>730</v>
      </c>
      <c r="J238" s="208" t="s">
        <v>731</v>
      </c>
      <c r="K238" s="209">
        <f t="shared" si="110"/>
        <v>-79.699999999999989</v>
      </c>
      <c r="L238" s="210">
        <f t="shared" si="111"/>
        <v>-0.50861518825781749</v>
      </c>
      <c r="M238" s="206" t="s">
        <v>612</v>
      </c>
      <c r="N238" s="203">
        <v>43522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2">
        <v>65</v>
      </c>
      <c r="B239" s="203">
        <v>42586</v>
      </c>
      <c r="C239" s="203"/>
      <c r="D239" s="204" t="s">
        <v>732</v>
      </c>
      <c r="E239" s="205" t="s">
        <v>594</v>
      </c>
      <c r="F239" s="206">
        <v>400</v>
      </c>
      <c r="G239" s="206"/>
      <c r="H239" s="207">
        <v>305</v>
      </c>
      <c r="I239" s="207">
        <v>475</v>
      </c>
      <c r="J239" s="208" t="s">
        <v>733</v>
      </c>
      <c r="K239" s="209">
        <f t="shared" si="110"/>
        <v>-95</v>
      </c>
      <c r="L239" s="210">
        <f t="shared" si="111"/>
        <v>-0.23749999999999999</v>
      </c>
      <c r="M239" s="206" t="s">
        <v>612</v>
      </c>
      <c r="N239" s="203">
        <v>43606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2">
        <v>66</v>
      </c>
      <c r="B240" s="193">
        <v>42593</v>
      </c>
      <c r="C240" s="193"/>
      <c r="D240" s="194" t="s">
        <v>734</v>
      </c>
      <c r="E240" s="195" t="s">
        <v>594</v>
      </c>
      <c r="F240" s="196">
        <v>86.5</v>
      </c>
      <c r="G240" s="195"/>
      <c r="H240" s="195">
        <v>130</v>
      </c>
      <c r="I240" s="197">
        <v>130</v>
      </c>
      <c r="J240" s="198" t="s">
        <v>735</v>
      </c>
      <c r="K240" s="199">
        <f t="shared" si="110"/>
        <v>43.5</v>
      </c>
      <c r="L240" s="200">
        <f t="shared" si="111"/>
        <v>0.50289017341040465</v>
      </c>
      <c r="M240" s="195" t="s">
        <v>598</v>
      </c>
      <c r="N240" s="201">
        <v>43091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2">
        <v>67</v>
      </c>
      <c r="B241" s="203">
        <v>42600</v>
      </c>
      <c r="C241" s="203"/>
      <c r="D241" s="204" t="s">
        <v>122</v>
      </c>
      <c r="E241" s="205" t="s">
        <v>594</v>
      </c>
      <c r="F241" s="206">
        <v>133.5</v>
      </c>
      <c r="G241" s="206"/>
      <c r="H241" s="207">
        <v>126.5</v>
      </c>
      <c r="I241" s="207">
        <v>178</v>
      </c>
      <c r="J241" s="208" t="s">
        <v>736</v>
      </c>
      <c r="K241" s="209">
        <f t="shared" si="110"/>
        <v>-7</v>
      </c>
      <c r="L241" s="210">
        <f t="shared" si="111"/>
        <v>-5.2434456928838954E-2</v>
      </c>
      <c r="M241" s="206" t="s">
        <v>612</v>
      </c>
      <c r="N241" s="203">
        <v>42615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2">
        <v>68</v>
      </c>
      <c r="B242" s="193">
        <v>42613</v>
      </c>
      <c r="C242" s="193"/>
      <c r="D242" s="194" t="s">
        <v>737</v>
      </c>
      <c r="E242" s="195" t="s">
        <v>594</v>
      </c>
      <c r="F242" s="196">
        <v>560</v>
      </c>
      <c r="G242" s="195"/>
      <c r="H242" s="195">
        <v>725</v>
      </c>
      <c r="I242" s="197">
        <v>725</v>
      </c>
      <c r="J242" s="198" t="s">
        <v>642</v>
      </c>
      <c r="K242" s="199">
        <f t="shared" si="110"/>
        <v>165</v>
      </c>
      <c r="L242" s="200">
        <f t="shared" si="111"/>
        <v>0.29464285714285715</v>
      </c>
      <c r="M242" s="195" t="s">
        <v>598</v>
      </c>
      <c r="N242" s="201">
        <v>42456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2">
        <v>69</v>
      </c>
      <c r="B243" s="193">
        <v>42614</v>
      </c>
      <c r="C243" s="193"/>
      <c r="D243" s="194" t="s">
        <v>738</v>
      </c>
      <c r="E243" s="195" t="s">
        <v>594</v>
      </c>
      <c r="F243" s="196">
        <v>160.5</v>
      </c>
      <c r="G243" s="195"/>
      <c r="H243" s="195">
        <v>210</v>
      </c>
      <c r="I243" s="197">
        <v>210</v>
      </c>
      <c r="J243" s="198" t="s">
        <v>642</v>
      </c>
      <c r="K243" s="199">
        <f t="shared" si="110"/>
        <v>49.5</v>
      </c>
      <c r="L243" s="200">
        <f t="shared" si="111"/>
        <v>0.30841121495327101</v>
      </c>
      <c r="M243" s="195" t="s">
        <v>598</v>
      </c>
      <c r="N243" s="201">
        <v>42871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2">
        <v>70</v>
      </c>
      <c r="B244" s="193">
        <v>42646</v>
      </c>
      <c r="C244" s="193"/>
      <c r="D244" s="194" t="s">
        <v>417</v>
      </c>
      <c r="E244" s="195" t="s">
        <v>594</v>
      </c>
      <c r="F244" s="196">
        <v>430</v>
      </c>
      <c r="G244" s="195"/>
      <c r="H244" s="195">
        <v>596</v>
      </c>
      <c r="I244" s="197">
        <v>575</v>
      </c>
      <c r="J244" s="198" t="s">
        <v>739</v>
      </c>
      <c r="K244" s="199">
        <v>166</v>
      </c>
      <c r="L244" s="200">
        <v>0.38604651162790699</v>
      </c>
      <c r="M244" s="195" t="s">
        <v>598</v>
      </c>
      <c r="N244" s="201">
        <v>42769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2">
        <v>71</v>
      </c>
      <c r="B245" s="193">
        <v>42657</v>
      </c>
      <c r="C245" s="193"/>
      <c r="D245" s="194" t="s">
        <v>740</v>
      </c>
      <c r="E245" s="195" t="s">
        <v>594</v>
      </c>
      <c r="F245" s="196">
        <v>280</v>
      </c>
      <c r="G245" s="195"/>
      <c r="H245" s="195">
        <v>345</v>
      </c>
      <c r="I245" s="197">
        <v>345</v>
      </c>
      <c r="J245" s="198" t="s">
        <v>642</v>
      </c>
      <c r="K245" s="199">
        <f t="shared" ref="K245:K250" si="112">H245-F245</f>
        <v>65</v>
      </c>
      <c r="L245" s="200">
        <f t="shared" ref="L245:L246" si="113">K245/F245</f>
        <v>0.23214285714285715</v>
      </c>
      <c r="M245" s="195" t="s">
        <v>598</v>
      </c>
      <c r="N245" s="201">
        <v>42814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2">
        <v>72</v>
      </c>
      <c r="B246" s="193">
        <v>42657</v>
      </c>
      <c r="C246" s="193"/>
      <c r="D246" s="194" t="s">
        <v>741</v>
      </c>
      <c r="E246" s="195" t="s">
        <v>594</v>
      </c>
      <c r="F246" s="196">
        <v>245</v>
      </c>
      <c r="G246" s="195"/>
      <c r="H246" s="195">
        <v>325.5</v>
      </c>
      <c r="I246" s="197">
        <v>330</v>
      </c>
      <c r="J246" s="198" t="s">
        <v>742</v>
      </c>
      <c r="K246" s="199">
        <f t="shared" si="112"/>
        <v>80.5</v>
      </c>
      <c r="L246" s="200">
        <f t="shared" si="113"/>
        <v>0.32857142857142857</v>
      </c>
      <c r="M246" s="195" t="s">
        <v>598</v>
      </c>
      <c r="N246" s="201">
        <v>42769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2">
        <v>73</v>
      </c>
      <c r="B247" s="193">
        <v>42660</v>
      </c>
      <c r="C247" s="193"/>
      <c r="D247" s="194" t="s">
        <v>743</v>
      </c>
      <c r="E247" s="195" t="s">
        <v>594</v>
      </c>
      <c r="F247" s="196">
        <v>125</v>
      </c>
      <c r="G247" s="195"/>
      <c r="H247" s="195">
        <v>160</v>
      </c>
      <c r="I247" s="197">
        <v>160</v>
      </c>
      <c r="J247" s="198" t="s">
        <v>696</v>
      </c>
      <c r="K247" s="199">
        <f t="shared" si="112"/>
        <v>35</v>
      </c>
      <c r="L247" s="200">
        <v>0.28000000000000003</v>
      </c>
      <c r="M247" s="195" t="s">
        <v>598</v>
      </c>
      <c r="N247" s="201">
        <v>42803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2">
        <v>74</v>
      </c>
      <c r="B248" s="193">
        <v>42660</v>
      </c>
      <c r="C248" s="193"/>
      <c r="D248" s="194" t="s">
        <v>744</v>
      </c>
      <c r="E248" s="195" t="s">
        <v>594</v>
      </c>
      <c r="F248" s="196">
        <v>114</v>
      </c>
      <c r="G248" s="195"/>
      <c r="H248" s="195">
        <v>145</v>
      </c>
      <c r="I248" s="197">
        <v>145</v>
      </c>
      <c r="J248" s="198" t="s">
        <v>696</v>
      </c>
      <c r="K248" s="199">
        <f t="shared" si="112"/>
        <v>31</v>
      </c>
      <c r="L248" s="200">
        <f t="shared" ref="L248:L250" si="114">K248/F248</f>
        <v>0.27192982456140352</v>
      </c>
      <c r="M248" s="195" t="s">
        <v>598</v>
      </c>
      <c r="N248" s="201">
        <v>42859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2">
        <v>75</v>
      </c>
      <c r="B249" s="193">
        <v>42660</v>
      </c>
      <c r="C249" s="193"/>
      <c r="D249" s="194" t="s">
        <v>745</v>
      </c>
      <c r="E249" s="195" t="s">
        <v>594</v>
      </c>
      <c r="F249" s="196">
        <v>212</v>
      </c>
      <c r="G249" s="195"/>
      <c r="H249" s="195">
        <v>280</v>
      </c>
      <c r="I249" s="197">
        <v>276</v>
      </c>
      <c r="J249" s="198" t="s">
        <v>746</v>
      </c>
      <c r="K249" s="199">
        <f t="shared" si="112"/>
        <v>68</v>
      </c>
      <c r="L249" s="200">
        <f t="shared" si="114"/>
        <v>0.32075471698113206</v>
      </c>
      <c r="M249" s="195" t="s">
        <v>598</v>
      </c>
      <c r="N249" s="201">
        <v>42858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2">
        <v>76</v>
      </c>
      <c r="B250" s="193">
        <v>42678</v>
      </c>
      <c r="C250" s="193"/>
      <c r="D250" s="194" t="s">
        <v>466</v>
      </c>
      <c r="E250" s="195" t="s">
        <v>594</v>
      </c>
      <c r="F250" s="196">
        <v>155</v>
      </c>
      <c r="G250" s="195"/>
      <c r="H250" s="195">
        <v>210</v>
      </c>
      <c r="I250" s="197">
        <v>210</v>
      </c>
      <c r="J250" s="198" t="s">
        <v>747</v>
      </c>
      <c r="K250" s="199">
        <f t="shared" si="112"/>
        <v>55</v>
      </c>
      <c r="L250" s="200">
        <f t="shared" si="114"/>
        <v>0.35483870967741937</v>
      </c>
      <c r="M250" s="195" t="s">
        <v>598</v>
      </c>
      <c r="N250" s="201">
        <v>42944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2">
        <v>77</v>
      </c>
      <c r="B251" s="203">
        <v>42710</v>
      </c>
      <c r="C251" s="203"/>
      <c r="D251" s="204" t="s">
        <v>748</v>
      </c>
      <c r="E251" s="205" t="s">
        <v>594</v>
      </c>
      <c r="F251" s="206">
        <v>150.5</v>
      </c>
      <c r="G251" s="206"/>
      <c r="H251" s="207">
        <v>72.5</v>
      </c>
      <c r="I251" s="207">
        <v>174</v>
      </c>
      <c r="J251" s="208" t="s">
        <v>749</v>
      </c>
      <c r="K251" s="209">
        <v>-78</v>
      </c>
      <c r="L251" s="210">
        <v>-0.51827242524916906</v>
      </c>
      <c r="M251" s="206" t="s">
        <v>612</v>
      </c>
      <c r="N251" s="203">
        <v>43333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2">
        <v>78</v>
      </c>
      <c r="B252" s="193">
        <v>42712</v>
      </c>
      <c r="C252" s="193"/>
      <c r="D252" s="194" t="s">
        <v>750</v>
      </c>
      <c r="E252" s="195" t="s">
        <v>594</v>
      </c>
      <c r="F252" s="196">
        <v>380</v>
      </c>
      <c r="G252" s="195"/>
      <c r="H252" s="195">
        <v>478</v>
      </c>
      <c r="I252" s="197">
        <v>468</v>
      </c>
      <c r="J252" s="198" t="s">
        <v>696</v>
      </c>
      <c r="K252" s="199">
        <f t="shared" ref="K252:K254" si="115">H252-F252</f>
        <v>98</v>
      </c>
      <c r="L252" s="200">
        <f t="shared" ref="L252:L254" si="116">K252/F252</f>
        <v>0.25789473684210529</v>
      </c>
      <c r="M252" s="195" t="s">
        <v>598</v>
      </c>
      <c r="N252" s="201">
        <v>43025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2">
        <v>79</v>
      </c>
      <c r="B253" s="193">
        <v>42734</v>
      </c>
      <c r="C253" s="193"/>
      <c r="D253" s="194" t="s">
        <v>121</v>
      </c>
      <c r="E253" s="195" t="s">
        <v>594</v>
      </c>
      <c r="F253" s="196">
        <v>305</v>
      </c>
      <c r="G253" s="195"/>
      <c r="H253" s="195">
        <v>375</v>
      </c>
      <c r="I253" s="197">
        <v>375</v>
      </c>
      <c r="J253" s="198" t="s">
        <v>696</v>
      </c>
      <c r="K253" s="199">
        <f t="shared" si="115"/>
        <v>70</v>
      </c>
      <c r="L253" s="200">
        <f t="shared" si="116"/>
        <v>0.22950819672131148</v>
      </c>
      <c r="M253" s="195" t="s">
        <v>598</v>
      </c>
      <c r="N253" s="201">
        <v>42768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2">
        <v>80</v>
      </c>
      <c r="B254" s="193">
        <v>42739</v>
      </c>
      <c r="C254" s="193"/>
      <c r="D254" s="194" t="s">
        <v>104</v>
      </c>
      <c r="E254" s="195" t="s">
        <v>594</v>
      </c>
      <c r="F254" s="196">
        <v>99.5</v>
      </c>
      <c r="G254" s="195"/>
      <c r="H254" s="195">
        <v>158</v>
      </c>
      <c r="I254" s="197">
        <v>158</v>
      </c>
      <c r="J254" s="198" t="s">
        <v>696</v>
      </c>
      <c r="K254" s="199">
        <f t="shared" si="115"/>
        <v>58.5</v>
      </c>
      <c r="L254" s="200">
        <f t="shared" si="116"/>
        <v>0.5879396984924623</v>
      </c>
      <c r="M254" s="195" t="s">
        <v>598</v>
      </c>
      <c r="N254" s="201">
        <v>42898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2">
        <v>81</v>
      </c>
      <c r="B255" s="193">
        <v>42739</v>
      </c>
      <c r="C255" s="193"/>
      <c r="D255" s="194" t="s">
        <v>104</v>
      </c>
      <c r="E255" s="195" t="s">
        <v>594</v>
      </c>
      <c r="F255" s="196">
        <v>99.5</v>
      </c>
      <c r="G255" s="195"/>
      <c r="H255" s="195">
        <v>158</v>
      </c>
      <c r="I255" s="197">
        <v>158</v>
      </c>
      <c r="J255" s="198" t="s">
        <v>696</v>
      </c>
      <c r="K255" s="199">
        <v>58.5</v>
      </c>
      <c r="L255" s="200">
        <v>0.58793969849246197</v>
      </c>
      <c r="M255" s="195" t="s">
        <v>598</v>
      </c>
      <c r="N255" s="201">
        <v>42898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2">
        <v>82</v>
      </c>
      <c r="B256" s="193">
        <v>42786</v>
      </c>
      <c r="C256" s="193"/>
      <c r="D256" s="194" t="s">
        <v>210</v>
      </c>
      <c r="E256" s="195" t="s">
        <v>594</v>
      </c>
      <c r="F256" s="196">
        <v>140.5</v>
      </c>
      <c r="G256" s="195"/>
      <c r="H256" s="195">
        <v>220</v>
      </c>
      <c r="I256" s="197">
        <v>220</v>
      </c>
      <c r="J256" s="198" t="s">
        <v>696</v>
      </c>
      <c r="K256" s="199">
        <f>H256-F256</f>
        <v>79.5</v>
      </c>
      <c r="L256" s="200">
        <f>K256/F256</f>
        <v>0.5658362989323843</v>
      </c>
      <c r="M256" s="195" t="s">
        <v>598</v>
      </c>
      <c r="N256" s="201">
        <v>42864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2">
        <v>83</v>
      </c>
      <c r="B257" s="193">
        <v>42786</v>
      </c>
      <c r="C257" s="193"/>
      <c r="D257" s="194" t="s">
        <v>751</v>
      </c>
      <c r="E257" s="195" t="s">
        <v>594</v>
      </c>
      <c r="F257" s="196">
        <v>202.5</v>
      </c>
      <c r="G257" s="195"/>
      <c r="H257" s="195">
        <v>234</v>
      </c>
      <c r="I257" s="197">
        <v>234</v>
      </c>
      <c r="J257" s="198" t="s">
        <v>696</v>
      </c>
      <c r="K257" s="199">
        <v>31.5</v>
      </c>
      <c r="L257" s="200">
        <v>0.155555555555556</v>
      </c>
      <c r="M257" s="195" t="s">
        <v>598</v>
      </c>
      <c r="N257" s="201">
        <v>42836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2">
        <v>84</v>
      </c>
      <c r="B258" s="193">
        <v>42818</v>
      </c>
      <c r="C258" s="193"/>
      <c r="D258" s="194" t="s">
        <v>752</v>
      </c>
      <c r="E258" s="195" t="s">
        <v>594</v>
      </c>
      <c r="F258" s="196">
        <v>300.5</v>
      </c>
      <c r="G258" s="195"/>
      <c r="H258" s="195">
        <v>417.5</v>
      </c>
      <c r="I258" s="197">
        <v>420</v>
      </c>
      <c r="J258" s="198" t="s">
        <v>753</v>
      </c>
      <c r="K258" s="199">
        <f>H258-F258</f>
        <v>117</v>
      </c>
      <c r="L258" s="200">
        <f>K258/F258</f>
        <v>0.38935108153078202</v>
      </c>
      <c r="M258" s="195" t="s">
        <v>598</v>
      </c>
      <c r="N258" s="201">
        <v>43070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2">
        <v>85</v>
      </c>
      <c r="B259" s="193">
        <v>42818</v>
      </c>
      <c r="C259" s="193"/>
      <c r="D259" s="194" t="s">
        <v>726</v>
      </c>
      <c r="E259" s="195" t="s">
        <v>594</v>
      </c>
      <c r="F259" s="196">
        <v>850</v>
      </c>
      <c r="G259" s="195"/>
      <c r="H259" s="195">
        <v>1042.5</v>
      </c>
      <c r="I259" s="197">
        <v>1023</v>
      </c>
      <c r="J259" s="198" t="s">
        <v>754</v>
      </c>
      <c r="K259" s="199">
        <v>192.5</v>
      </c>
      <c r="L259" s="200">
        <v>0.22647058823529401</v>
      </c>
      <c r="M259" s="195" t="s">
        <v>598</v>
      </c>
      <c r="N259" s="201">
        <v>42830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2">
        <v>86</v>
      </c>
      <c r="B260" s="193">
        <v>42830</v>
      </c>
      <c r="C260" s="193"/>
      <c r="D260" s="194" t="s">
        <v>497</v>
      </c>
      <c r="E260" s="195" t="s">
        <v>594</v>
      </c>
      <c r="F260" s="196">
        <v>785</v>
      </c>
      <c r="G260" s="195"/>
      <c r="H260" s="195">
        <v>930</v>
      </c>
      <c r="I260" s="197">
        <v>920</v>
      </c>
      <c r="J260" s="198" t="s">
        <v>755</v>
      </c>
      <c r="K260" s="199">
        <f>H260-F260</f>
        <v>145</v>
      </c>
      <c r="L260" s="200">
        <f>K260/F260</f>
        <v>0.18471337579617833</v>
      </c>
      <c r="M260" s="195" t="s">
        <v>598</v>
      </c>
      <c r="N260" s="201">
        <v>42976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2">
        <v>87</v>
      </c>
      <c r="B261" s="203">
        <v>42831</v>
      </c>
      <c r="C261" s="203"/>
      <c r="D261" s="204" t="s">
        <v>756</v>
      </c>
      <c r="E261" s="205" t="s">
        <v>594</v>
      </c>
      <c r="F261" s="206">
        <v>40</v>
      </c>
      <c r="G261" s="206"/>
      <c r="H261" s="207">
        <v>13.1</v>
      </c>
      <c r="I261" s="207">
        <v>60</v>
      </c>
      <c r="J261" s="208" t="s">
        <v>757</v>
      </c>
      <c r="K261" s="209">
        <v>-26.9</v>
      </c>
      <c r="L261" s="210">
        <v>-0.67249999999999999</v>
      </c>
      <c r="M261" s="206" t="s">
        <v>612</v>
      </c>
      <c r="N261" s="203">
        <v>43138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2">
        <v>88</v>
      </c>
      <c r="B262" s="193">
        <v>42837</v>
      </c>
      <c r="C262" s="193"/>
      <c r="D262" s="194" t="s">
        <v>102</v>
      </c>
      <c r="E262" s="195" t="s">
        <v>594</v>
      </c>
      <c r="F262" s="196">
        <v>289.5</v>
      </c>
      <c r="G262" s="195"/>
      <c r="H262" s="195">
        <v>354</v>
      </c>
      <c r="I262" s="197">
        <v>360</v>
      </c>
      <c r="J262" s="198" t="s">
        <v>758</v>
      </c>
      <c r="K262" s="199">
        <f t="shared" ref="K262:K270" si="117">H262-F262</f>
        <v>64.5</v>
      </c>
      <c r="L262" s="200">
        <f t="shared" ref="L262:L270" si="118">K262/F262</f>
        <v>0.22279792746113988</v>
      </c>
      <c r="M262" s="195" t="s">
        <v>598</v>
      </c>
      <c r="N262" s="201">
        <v>43040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2">
        <v>89</v>
      </c>
      <c r="B263" s="193">
        <v>42845</v>
      </c>
      <c r="C263" s="193"/>
      <c r="D263" s="194" t="s">
        <v>437</v>
      </c>
      <c r="E263" s="195" t="s">
        <v>594</v>
      </c>
      <c r="F263" s="196">
        <v>700</v>
      </c>
      <c r="G263" s="195"/>
      <c r="H263" s="195">
        <v>840</v>
      </c>
      <c r="I263" s="197">
        <v>840</v>
      </c>
      <c r="J263" s="198" t="s">
        <v>759</v>
      </c>
      <c r="K263" s="199">
        <f t="shared" si="117"/>
        <v>140</v>
      </c>
      <c r="L263" s="200">
        <f t="shared" si="118"/>
        <v>0.2</v>
      </c>
      <c r="M263" s="195" t="s">
        <v>598</v>
      </c>
      <c r="N263" s="201">
        <v>42893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2">
        <v>90</v>
      </c>
      <c r="B264" s="193">
        <v>42887</v>
      </c>
      <c r="C264" s="193"/>
      <c r="D264" s="194" t="s">
        <v>760</v>
      </c>
      <c r="E264" s="195" t="s">
        <v>594</v>
      </c>
      <c r="F264" s="196">
        <v>130</v>
      </c>
      <c r="G264" s="195"/>
      <c r="H264" s="195">
        <v>144.25</v>
      </c>
      <c r="I264" s="197">
        <v>170</v>
      </c>
      <c r="J264" s="198" t="s">
        <v>761</v>
      </c>
      <c r="K264" s="199">
        <f t="shared" si="117"/>
        <v>14.25</v>
      </c>
      <c r="L264" s="200">
        <f t="shared" si="118"/>
        <v>0.10961538461538461</v>
      </c>
      <c r="M264" s="195" t="s">
        <v>598</v>
      </c>
      <c r="N264" s="201">
        <v>43675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2">
        <v>91</v>
      </c>
      <c r="B265" s="193">
        <v>42901</v>
      </c>
      <c r="C265" s="193"/>
      <c r="D265" s="194" t="s">
        <v>762</v>
      </c>
      <c r="E265" s="195" t="s">
        <v>594</v>
      </c>
      <c r="F265" s="196">
        <v>214.5</v>
      </c>
      <c r="G265" s="195"/>
      <c r="H265" s="195">
        <v>262</v>
      </c>
      <c r="I265" s="197">
        <v>262</v>
      </c>
      <c r="J265" s="198" t="s">
        <v>625</v>
      </c>
      <c r="K265" s="199">
        <f t="shared" si="117"/>
        <v>47.5</v>
      </c>
      <c r="L265" s="200">
        <f t="shared" si="118"/>
        <v>0.22144522144522144</v>
      </c>
      <c r="M265" s="195" t="s">
        <v>598</v>
      </c>
      <c r="N265" s="201">
        <v>42977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3">
        <v>92</v>
      </c>
      <c r="B266" s="224">
        <v>42933</v>
      </c>
      <c r="C266" s="224"/>
      <c r="D266" s="225" t="s">
        <v>763</v>
      </c>
      <c r="E266" s="226" t="s">
        <v>594</v>
      </c>
      <c r="F266" s="227">
        <v>370</v>
      </c>
      <c r="G266" s="226"/>
      <c r="H266" s="226">
        <v>447.5</v>
      </c>
      <c r="I266" s="228">
        <v>450</v>
      </c>
      <c r="J266" s="229" t="s">
        <v>696</v>
      </c>
      <c r="K266" s="199">
        <f t="shared" si="117"/>
        <v>77.5</v>
      </c>
      <c r="L266" s="230">
        <f t="shared" si="118"/>
        <v>0.20945945945945946</v>
      </c>
      <c r="M266" s="226" t="s">
        <v>598</v>
      </c>
      <c r="N266" s="231">
        <v>43035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3">
        <v>93</v>
      </c>
      <c r="B267" s="224">
        <v>42943</v>
      </c>
      <c r="C267" s="224"/>
      <c r="D267" s="225" t="s">
        <v>208</v>
      </c>
      <c r="E267" s="226" t="s">
        <v>594</v>
      </c>
      <c r="F267" s="227">
        <v>657.5</v>
      </c>
      <c r="G267" s="226"/>
      <c r="H267" s="226">
        <v>825</v>
      </c>
      <c r="I267" s="228">
        <v>820</v>
      </c>
      <c r="J267" s="229" t="s">
        <v>696</v>
      </c>
      <c r="K267" s="199">
        <f t="shared" si="117"/>
        <v>167.5</v>
      </c>
      <c r="L267" s="230">
        <f t="shared" si="118"/>
        <v>0.25475285171102663</v>
      </c>
      <c r="M267" s="226" t="s">
        <v>598</v>
      </c>
      <c r="N267" s="231">
        <v>43090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2">
        <v>94</v>
      </c>
      <c r="B268" s="193">
        <v>42964</v>
      </c>
      <c r="C268" s="193"/>
      <c r="D268" s="194" t="s">
        <v>385</v>
      </c>
      <c r="E268" s="195" t="s">
        <v>594</v>
      </c>
      <c r="F268" s="196">
        <v>605</v>
      </c>
      <c r="G268" s="195"/>
      <c r="H268" s="195">
        <v>750</v>
      </c>
      <c r="I268" s="197">
        <v>750</v>
      </c>
      <c r="J268" s="198" t="s">
        <v>755</v>
      </c>
      <c r="K268" s="199">
        <f t="shared" si="117"/>
        <v>145</v>
      </c>
      <c r="L268" s="200">
        <f t="shared" si="118"/>
        <v>0.23966942148760331</v>
      </c>
      <c r="M268" s="195" t="s">
        <v>598</v>
      </c>
      <c r="N268" s="201">
        <v>43027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2">
        <v>95</v>
      </c>
      <c r="B269" s="203">
        <v>42979</v>
      </c>
      <c r="C269" s="203"/>
      <c r="D269" s="211" t="s">
        <v>764</v>
      </c>
      <c r="E269" s="206" t="s">
        <v>594</v>
      </c>
      <c r="F269" s="206">
        <v>255</v>
      </c>
      <c r="G269" s="207"/>
      <c r="H269" s="207">
        <v>217.25</v>
      </c>
      <c r="I269" s="207">
        <v>320</v>
      </c>
      <c r="J269" s="208" t="s">
        <v>765</v>
      </c>
      <c r="K269" s="209">
        <f t="shared" si="117"/>
        <v>-37.75</v>
      </c>
      <c r="L269" s="212">
        <f t="shared" si="118"/>
        <v>-0.14803921568627451</v>
      </c>
      <c r="M269" s="206" t="s">
        <v>612</v>
      </c>
      <c r="N269" s="203">
        <v>43661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2">
        <v>96</v>
      </c>
      <c r="B270" s="193">
        <v>42997</v>
      </c>
      <c r="C270" s="193"/>
      <c r="D270" s="194" t="s">
        <v>766</v>
      </c>
      <c r="E270" s="195" t="s">
        <v>594</v>
      </c>
      <c r="F270" s="196">
        <v>215</v>
      </c>
      <c r="G270" s="195"/>
      <c r="H270" s="195">
        <v>258</v>
      </c>
      <c r="I270" s="197">
        <v>258</v>
      </c>
      <c r="J270" s="198" t="s">
        <v>696</v>
      </c>
      <c r="K270" s="199">
        <f t="shared" si="117"/>
        <v>43</v>
      </c>
      <c r="L270" s="200">
        <f t="shared" si="118"/>
        <v>0.2</v>
      </c>
      <c r="M270" s="195" t="s">
        <v>598</v>
      </c>
      <c r="N270" s="201">
        <v>43040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2">
        <v>97</v>
      </c>
      <c r="B271" s="193">
        <v>42997</v>
      </c>
      <c r="C271" s="193"/>
      <c r="D271" s="194" t="s">
        <v>766</v>
      </c>
      <c r="E271" s="195" t="s">
        <v>594</v>
      </c>
      <c r="F271" s="196">
        <v>215</v>
      </c>
      <c r="G271" s="195"/>
      <c r="H271" s="195">
        <v>258</v>
      </c>
      <c r="I271" s="197">
        <v>258</v>
      </c>
      <c r="J271" s="229" t="s">
        <v>696</v>
      </c>
      <c r="K271" s="199">
        <v>43</v>
      </c>
      <c r="L271" s="200">
        <v>0.2</v>
      </c>
      <c r="M271" s="195" t="s">
        <v>598</v>
      </c>
      <c r="N271" s="201">
        <v>43040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3">
        <v>98</v>
      </c>
      <c r="B272" s="224">
        <v>42998</v>
      </c>
      <c r="C272" s="224"/>
      <c r="D272" s="225" t="s">
        <v>767</v>
      </c>
      <c r="E272" s="226" t="s">
        <v>594</v>
      </c>
      <c r="F272" s="196">
        <v>75</v>
      </c>
      <c r="G272" s="226"/>
      <c r="H272" s="226">
        <v>90</v>
      </c>
      <c r="I272" s="228">
        <v>90</v>
      </c>
      <c r="J272" s="198" t="s">
        <v>768</v>
      </c>
      <c r="K272" s="199">
        <f t="shared" ref="K272:K277" si="119">H272-F272</f>
        <v>15</v>
      </c>
      <c r="L272" s="200">
        <f t="shared" ref="L272:L277" si="120">K272/F272</f>
        <v>0.2</v>
      </c>
      <c r="M272" s="195" t="s">
        <v>598</v>
      </c>
      <c r="N272" s="201">
        <v>43019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3">
        <v>99</v>
      </c>
      <c r="B273" s="224">
        <v>43011</v>
      </c>
      <c r="C273" s="224"/>
      <c r="D273" s="225" t="s">
        <v>769</v>
      </c>
      <c r="E273" s="226" t="s">
        <v>594</v>
      </c>
      <c r="F273" s="227">
        <v>315</v>
      </c>
      <c r="G273" s="226"/>
      <c r="H273" s="226">
        <v>392</v>
      </c>
      <c r="I273" s="228">
        <v>384</v>
      </c>
      <c r="J273" s="229" t="s">
        <v>770</v>
      </c>
      <c r="K273" s="199">
        <f t="shared" si="119"/>
        <v>77</v>
      </c>
      <c r="L273" s="230">
        <f t="shared" si="120"/>
        <v>0.24444444444444444</v>
      </c>
      <c r="M273" s="226" t="s">
        <v>598</v>
      </c>
      <c r="N273" s="231">
        <v>43017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3">
        <v>100</v>
      </c>
      <c r="B274" s="224">
        <v>43013</v>
      </c>
      <c r="C274" s="224"/>
      <c r="D274" s="225" t="s">
        <v>470</v>
      </c>
      <c r="E274" s="226" t="s">
        <v>594</v>
      </c>
      <c r="F274" s="227">
        <v>145</v>
      </c>
      <c r="G274" s="226"/>
      <c r="H274" s="226">
        <v>179</v>
      </c>
      <c r="I274" s="228">
        <v>180</v>
      </c>
      <c r="J274" s="229" t="s">
        <v>771</v>
      </c>
      <c r="K274" s="199">
        <f t="shared" si="119"/>
        <v>34</v>
      </c>
      <c r="L274" s="230">
        <f t="shared" si="120"/>
        <v>0.23448275862068965</v>
      </c>
      <c r="M274" s="226" t="s">
        <v>598</v>
      </c>
      <c r="N274" s="231">
        <v>43025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3">
        <v>101</v>
      </c>
      <c r="B275" s="224">
        <v>43014</v>
      </c>
      <c r="C275" s="224"/>
      <c r="D275" s="225" t="s">
        <v>360</v>
      </c>
      <c r="E275" s="226" t="s">
        <v>594</v>
      </c>
      <c r="F275" s="227">
        <v>256</v>
      </c>
      <c r="G275" s="226"/>
      <c r="H275" s="226">
        <v>323</v>
      </c>
      <c r="I275" s="228">
        <v>320</v>
      </c>
      <c r="J275" s="229" t="s">
        <v>696</v>
      </c>
      <c r="K275" s="199">
        <f t="shared" si="119"/>
        <v>67</v>
      </c>
      <c r="L275" s="230">
        <f t="shared" si="120"/>
        <v>0.26171875</v>
      </c>
      <c r="M275" s="226" t="s">
        <v>598</v>
      </c>
      <c r="N275" s="231">
        <v>43067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3">
        <v>102</v>
      </c>
      <c r="B276" s="224">
        <v>43017</v>
      </c>
      <c r="C276" s="224"/>
      <c r="D276" s="225" t="s">
        <v>374</v>
      </c>
      <c r="E276" s="226" t="s">
        <v>594</v>
      </c>
      <c r="F276" s="227">
        <v>137.5</v>
      </c>
      <c r="G276" s="226"/>
      <c r="H276" s="226">
        <v>184</v>
      </c>
      <c r="I276" s="228">
        <v>183</v>
      </c>
      <c r="J276" s="229" t="s">
        <v>772</v>
      </c>
      <c r="K276" s="199">
        <f t="shared" si="119"/>
        <v>46.5</v>
      </c>
      <c r="L276" s="230">
        <f t="shared" si="120"/>
        <v>0.33818181818181819</v>
      </c>
      <c r="M276" s="226" t="s">
        <v>598</v>
      </c>
      <c r="N276" s="231">
        <v>43108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3">
        <v>103</v>
      </c>
      <c r="B277" s="224">
        <v>43018</v>
      </c>
      <c r="C277" s="224"/>
      <c r="D277" s="225" t="s">
        <v>773</v>
      </c>
      <c r="E277" s="226" t="s">
        <v>594</v>
      </c>
      <c r="F277" s="227">
        <v>125.5</v>
      </c>
      <c r="G277" s="226"/>
      <c r="H277" s="226">
        <v>158</v>
      </c>
      <c r="I277" s="228">
        <v>155</v>
      </c>
      <c r="J277" s="229" t="s">
        <v>774</v>
      </c>
      <c r="K277" s="199">
        <f t="shared" si="119"/>
        <v>32.5</v>
      </c>
      <c r="L277" s="230">
        <f t="shared" si="120"/>
        <v>0.25896414342629481</v>
      </c>
      <c r="M277" s="226" t="s">
        <v>598</v>
      </c>
      <c r="N277" s="231">
        <v>43067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3">
        <v>104</v>
      </c>
      <c r="B278" s="224">
        <v>43018</v>
      </c>
      <c r="C278" s="224"/>
      <c r="D278" s="225" t="s">
        <v>775</v>
      </c>
      <c r="E278" s="226" t="s">
        <v>594</v>
      </c>
      <c r="F278" s="227">
        <v>895</v>
      </c>
      <c r="G278" s="226"/>
      <c r="H278" s="226">
        <v>1122.5</v>
      </c>
      <c r="I278" s="228">
        <v>1078</v>
      </c>
      <c r="J278" s="229" t="s">
        <v>776</v>
      </c>
      <c r="K278" s="199">
        <v>227.5</v>
      </c>
      <c r="L278" s="230">
        <v>0.25418994413407803</v>
      </c>
      <c r="M278" s="226" t="s">
        <v>598</v>
      </c>
      <c r="N278" s="231">
        <v>43117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3">
        <v>105</v>
      </c>
      <c r="B279" s="224">
        <v>43020</v>
      </c>
      <c r="C279" s="224"/>
      <c r="D279" s="225" t="s">
        <v>369</v>
      </c>
      <c r="E279" s="226" t="s">
        <v>594</v>
      </c>
      <c r="F279" s="227">
        <v>525</v>
      </c>
      <c r="G279" s="226"/>
      <c r="H279" s="226">
        <v>629</v>
      </c>
      <c r="I279" s="228">
        <v>629</v>
      </c>
      <c r="J279" s="229" t="s">
        <v>696</v>
      </c>
      <c r="K279" s="199">
        <v>104</v>
      </c>
      <c r="L279" s="230">
        <v>0.19809523809523799</v>
      </c>
      <c r="M279" s="226" t="s">
        <v>598</v>
      </c>
      <c r="N279" s="231">
        <v>43119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3">
        <v>106</v>
      </c>
      <c r="B280" s="224">
        <v>43046</v>
      </c>
      <c r="C280" s="224"/>
      <c r="D280" s="225" t="s">
        <v>410</v>
      </c>
      <c r="E280" s="226" t="s">
        <v>594</v>
      </c>
      <c r="F280" s="227">
        <v>740</v>
      </c>
      <c r="G280" s="226"/>
      <c r="H280" s="226">
        <v>892.5</v>
      </c>
      <c r="I280" s="228">
        <v>900</v>
      </c>
      <c r="J280" s="229" t="s">
        <v>777</v>
      </c>
      <c r="K280" s="199">
        <f t="shared" ref="K280:K282" si="121">H280-F280</f>
        <v>152.5</v>
      </c>
      <c r="L280" s="230">
        <f t="shared" ref="L280:L282" si="122">K280/F280</f>
        <v>0.20608108108108109</v>
      </c>
      <c r="M280" s="226" t="s">
        <v>598</v>
      </c>
      <c r="N280" s="231">
        <v>43052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2">
        <v>107</v>
      </c>
      <c r="B281" s="193">
        <v>43073</v>
      </c>
      <c r="C281" s="193"/>
      <c r="D281" s="194" t="s">
        <v>778</v>
      </c>
      <c r="E281" s="195" t="s">
        <v>594</v>
      </c>
      <c r="F281" s="196">
        <v>118.5</v>
      </c>
      <c r="G281" s="195"/>
      <c r="H281" s="195">
        <v>143.5</v>
      </c>
      <c r="I281" s="197">
        <v>145</v>
      </c>
      <c r="J281" s="198" t="s">
        <v>779</v>
      </c>
      <c r="K281" s="199">
        <f t="shared" si="121"/>
        <v>25</v>
      </c>
      <c r="L281" s="200">
        <f t="shared" si="122"/>
        <v>0.2109704641350211</v>
      </c>
      <c r="M281" s="195" t="s">
        <v>598</v>
      </c>
      <c r="N281" s="201">
        <v>43097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2">
        <v>108</v>
      </c>
      <c r="B282" s="203">
        <v>43090</v>
      </c>
      <c r="C282" s="203"/>
      <c r="D282" s="204" t="s">
        <v>442</v>
      </c>
      <c r="E282" s="205" t="s">
        <v>594</v>
      </c>
      <c r="F282" s="206">
        <v>715</v>
      </c>
      <c r="G282" s="206"/>
      <c r="H282" s="207">
        <v>500</v>
      </c>
      <c r="I282" s="207">
        <v>872</v>
      </c>
      <c r="J282" s="208" t="s">
        <v>780</v>
      </c>
      <c r="K282" s="209">
        <f t="shared" si="121"/>
        <v>-215</v>
      </c>
      <c r="L282" s="210">
        <f t="shared" si="122"/>
        <v>-0.30069930069930068</v>
      </c>
      <c r="M282" s="206" t="s">
        <v>612</v>
      </c>
      <c r="N282" s="203">
        <v>43670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2">
        <v>109</v>
      </c>
      <c r="B283" s="193">
        <v>43098</v>
      </c>
      <c r="C283" s="193"/>
      <c r="D283" s="194" t="s">
        <v>769</v>
      </c>
      <c r="E283" s="195" t="s">
        <v>594</v>
      </c>
      <c r="F283" s="196">
        <v>435</v>
      </c>
      <c r="G283" s="195"/>
      <c r="H283" s="195">
        <v>542.5</v>
      </c>
      <c r="I283" s="197">
        <v>539</v>
      </c>
      <c r="J283" s="198" t="s">
        <v>696</v>
      </c>
      <c r="K283" s="199">
        <v>107.5</v>
      </c>
      <c r="L283" s="200">
        <v>0.247126436781609</v>
      </c>
      <c r="M283" s="195" t="s">
        <v>598</v>
      </c>
      <c r="N283" s="201">
        <v>43206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2">
        <v>110</v>
      </c>
      <c r="B284" s="193">
        <v>43098</v>
      </c>
      <c r="C284" s="193"/>
      <c r="D284" s="194" t="s">
        <v>562</v>
      </c>
      <c r="E284" s="195" t="s">
        <v>594</v>
      </c>
      <c r="F284" s="196">
        <v>885</v>
      </c>
      <c r="G284" s="195"/>
      <c r="H284" s="195">
        <v>1090</v>
      </c>
      <c r="I284" s="197">
        <v>1084</v>
      </c>
      <c r="J284" s="198" t="s">
        <v>696</v>
      </c>
      <c r="K284" s="199">
        <v>205</v>
      </c>
      <c r="L284" s="200">
        <v>0.23163841807909599</v>
      </c>
      <c r="M284" s="195" t="s">
        <v>598</v>
      </c>
      <c r="N284" s="201">
        <v>43213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32">
        <v>111</v>
      </c>
      <c r="B285" s="233">
        <v>43192</v>
      </c>
      <c r="C285" s="233"/>
      <c r="D285" s="211" t="s">
        <v>781</v>
      </c>
      <c r="E285" s="206" t="s">
        <v>594</v>
      </c>
      <c r="F285" s="234">
        <v>478.5</v>
      </c>
      <c r="G285" s="206"/>
      <c r="H285" s="206">
        <v>442</v>
      </c>
      <c r="I285" s="207">
        <v>613</v>
      </c>
      <c r="J285" s="208" t="s">
        <v>782</v>
      </c>
      <c r="K285" s="209">
        <f t="shared" ref="K285:K288" si="123">H285-F285</f>
        <v>-36.5</v>
      </c>
      <c r="L285" s="210">
        <f t="shared" ref="L285:L288" si="124">K285/F285</f>
        <v>-7.6280041797283177E-2</v>
      </c>
      <c r="M285" s="206" t="s">
        <v>612</v>
      </c>
      <c r="N285" s="203">
        <v>43762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02">
        <v>112</v>
      </c>
      <c r="B286" s="203">
        <v>43194</v>
      </c>
      <c r="C286" s="203"/>
      <c r="D286" s="204" t="s">
        <v>783</v>
      </c>
      <c r="E286" s="205" t="s">
        <v>594</v>
      </c>
      <c r="F286" s="206">
        <f>141.5-7.3</f>
        <v>134.19999999999999</v>
      </c>
      <c r="G286" s="206"/>
      <c r="H286" s="207">
        <v>77</v>
      </c>
      <c r="I286" s="207">
        <v>180</v>
      </c>
      <c r="J286" s="208" t="s">
        <v>784</v>
      </c>
      <c r="K286" s="209">
        <f t="shared" si="123"/>
        <v>-57.199999999999989</v>
      </c>
      <c r="L286" s="210">
        <f t="shared" si="124"/>
        <v>-0.42622950819672129</v>
      </c>
      <c r="M286" s="206" t="s">
        <v>612</v>
      </c>
      <c r="N286" s="203">
        <v>43522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02">
        <v>113</v>
      </c>
      <c r="B287" s="203">
        <v>43209</v>
      </c>
      <c r="C287" s="203"/>
      <c r="D287" s="204" t="s">
        <v>785</v>
      </c>
      <c r="E287" s="205" t="s">
        <v>594</v>
      </c>
      <c r="F287" s="206">
        <v>430</v>
      </c>
      <c r="G287" s="206"/>
      <c r="H287" s="207">
        <v>220</v>
      </c>
      <c r="I287" s="207">
        <v>537</v>
      </c>
      <c r="J287" s="208" t="s">
        <v>786</v>
      </c>
      <c r="K287" s="209">
        <f t="shared" si="123"/>
        <v>-210</v>
      </c>
      <c r="L287" s="210">
        <f t="shared" si="124"/>
        <v>-0.48837209302325579</v>
      </c>
      <c r="M287" s="206" t="s">
        <v>612</v>
      </c>
      <c r="N287" s="203">
        <v>43252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3">
        <v>114</v>
      </c>
      <c r="B288" s="224">
        <v>43220</v>
      </c>
      <c r="C288" s="224"/>
      <c r="D288" s="225" t="s">
        <v>787</v>
      </c>
      <c r="E288" s="226" t="s">
        <v>594</v>
      </c>
      <c r="F288" s="226">
        <v>153.5</v>
      </c>
      <c r="G288" s="226"/>
      <c r="H288" s="226">
        <v>196</v>
      </c>
      <c r="I288" s="228">
        <v>196</v>
      </c>
      <c r="J288" s="198" t="s">
        <v>788</v>
      </c>
      <c r="K288" s="199">
        <f t="shared" si="123"/>
        <v>42.5</v>
      </c>
      <c r="L288" s="200">
        <f t="shared" si="124"/>
        <v>0.27687296416938112</v>
      </c>
      <c r="M288" s="195" t="s">
        <v>598</v>
      </c>
      <c r="N288" s="201">
        <v>43605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02">
        <v>115</v>
      </c>
      <c r="B289" s="203">
        <v>43306</v>
      </c>
      <c r="C289" s="203"/>
      <c r="D289" s="204" t="s">
        <v>756</v>
      </c>
      <c r="E289" s="205" t="s">
        <v>594</v>
      </c>
      <c r="F289" s="206">
        <v>27.5</v>
      </c>
      <c r="G289" s="206"/>
      <c r="H289" s="207">
        <v>13.1</v>
      </c>
      <c r="I289" s="207">
        <v>60</v>
      </c>
      <c r="J289" s="208" t="s">
        <v>789</v>
      </c>
      <c r="K289" s="209">
        <v>-14.4</v>
      </c>
      <c r="L289" s="210">
        <v>-0.52363636363636401</v>
      </c>
      <c r="M289" s="206" t="s">
        <v>612</v>
      </c>
      <c r="N289" s="203">
        <v>43138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32">
        <v>116</v>
      </c>
      <c r="B290" s="233">
        <v>43318</v>
      </c>
      <c r="C290" s="233"/>
      <c r="D290" s="211" t="s">
        <v>790</v>
      </c>
      <c r="E290" s="206" t="s">
        <v>594</v>
      </c>
      <c r="F290" s="206">
        <v>148.5</v>
      </c>
      <c r="G290" s="206"/>
      <c r="H290" s="206">
        <v>102</v>
      </c>
      <c r="I290" s="207">
        <v>182</v>
      </c>
      <c r="J290" s="208" t="s">
        <v>791</v>
      </c>
      <c r="K290" s="209">
        <f>H290-F290</f>
        <v>-46.5</v>
      </c>
      <c r="L290" s="210">
        <f>K290/F290</f>
        <v>-0.31313131313131315</v>
      </c>
      <c r="M290" s="206" t="s">
        <v>612</v>
      </c>
      <c r="N290" s="203">
        <v>43661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92">
        <v>117</v>
      </c>
      <c r="B291" s="193">
        <v>43335</v>
      </c>
      <c r="C291" s="193"/>
      <c r="D291" s="194" t="s">
        <v>792</v>
      </c>
      <c r="E291" s="195" t="s">
        <v>594</v>
      </c>
      <c r="F291" s="226">
        <v>285</v>
      </c>
      <c r="G291" s="195"/>
      <c r="H291" s="195">
        <v>355</v>
      </c>
      <c r="I291" s="197">
        <v>364</v>
      </c>
      <c r="J291" s="198" t="s">
        <v>793</v>
      </c>
      <c r="K291" s="199">
        <v>70</v>
      </c>
      <c r="L291" s="200">
        <v>0.24561403508771901</v>
      </c>
      <c r="M291" s="195" t="s">
        <v>598</v>
      </c>
      <c r="N291" s="201">
        <v>43455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92">
        <v>118</v>
      </c>
      <c r="B292" s="193">
        <v>43341</v>
      </c>
      <c r="C292" s="193"/>
      <c r="D292" s="194" t="s">
        <v>400</v>
      </c>
      <c r="E292" s="195" t="s">
        <v>594</v>
      </c>
      <c r="F292" s="226">
        <v>525</v>
      </c>
      <c r="G292" s="195"/>
      <c r="H292" s="195">
        <v>585</v>
      </c>
      <c r="I292" s="197">
        <v>635</v>
      </c>
      <c r="J292" s="198" t="s">
        <v>794</v>
      </c>
      <c r="K292" s="199">
        <f t="shared" ref="K292:K343" si="125">H292-F292</f>
        <v>60</v>
      </c>
      <c r="L292" s="200">
        <f t="shared" ref="L292:L343" si="126">K292/F292</f>
        <v>0.11428571428571428</v>
      </c>
      <c r="M292" s="195" t="s">
        <v>598</v>
      </c>
      <c r="N292" s="201">
        <v>43662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92">
        <v>119</v>
      </c>
      <c r="B293" s="193">
        <v>43395</v>
      </c>
      <c r="C293" s="193"/>
      <c r="D293" s="194" t="s">
        <v>385</v>
      </c>
      <c r="E293" s="195" t="s">
        <v>594</v>
      </c>
      <c r="F293" s="226">
        <v>475</v>
      </c>
      <c r="G293" s="195"/>
      <c r="H293" s="195">
        <v>574</v>
      </c>
      <c r="I293" s="197">
        <v>570</v>
      </c>
      <c r="J293" s="198" t="s">
        <v>696</v>
      </c>
      <c r="K293" s="199">
        <f t="shared" si="125"/>
        <v>99</v>
      </c>
      <c r="L293" s="200">
        <f t="shared" si="126"/>
        <v>0.20842105263157895</v>
      </c>
      <c r="M293" s="195" t="s">
        <v>598</v>
      </c>
      <c r="N293" s="201">
        <v>43403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3">
        <v>120</v>
      </c>
      <c r="B294" s="224">
        <v>43397</v>
      </c>
      <c r="C294" s="224"/>
      <c r="D294" s="225" t="s">
        <v>795</v>
      </c>
      <c r="E294" s="226" t="s">
        <v>594</v>
      </c>
      <c r="F294" s="226">
        <v>707.5</v>
      </c>
      <c r="G294" s="226"/>
      <c r="H294" s="226">
        <v>872</v>
      </c>
      <c r="I294" s="228">
        <v>872</v>
      </c>
      <c r="J294" s="229" t="s">
        <v>696</v>
      </c>
      <c r="K294" s="199">
        <f t="shared" si="125"/>
        <v>164.5</v>
      </c>
      <c r="L294" s="230">
        <f t="shared" si="126"/>
        <v>0.23250883392226149</v>
      </c>
      <c r="M294" s="226" t="s">
        <v>598</v>
      </c>
      <c r="N294" s="231">
        <v>43482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3">
        <v>121</v>
      </c>
      <c r="B295" s="224">
        <v>43398</v>
      </c>
      <c r="C295" s="224"/>
      <c r="D295" s="225" t="s">
        <v>796</v>
      </c>
      <c r="E295" s="226" t="s">
        <v>594</v>
      </c>
      <c r="F295" s="226">
        <v>162</v>
      </c>
      <c r="G295" s="226"/>
      <c r="H295" s="226">
        <v>204</v>
      </c>
      <c r="I295" s="228">
        <v>209</v>
      </c>
      <c r="J295" s="229" t="s">
        <v>797</v>
      </c>
      <c r="K295" s="199">
        <f t="shared" si="125"/>
        <v>42</v>
      </c>
      <c r="L295" s="230">
        <f t="shared" si="126"/>
        <v>0.25925925925925924</v>
      </c>
      <c r="M295" s="226" t="s">
        <v>598</v>
      </c>
      <c r="N295" s="231">
        <v>43539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3">
        <v>122</v>
      </c>
      <c r="B296" s="224">
        <v>43399</v>
      </c>
      <c r="C296" s="224"/>
      <c r="D296" s="225" t="s">
        <v>490</v>
      </c>
      <c r="E296" s="226" t="s">
        <v>594</v>
      </c>
      <c r="F296" s="226">
        <v>240</v>
      </c>
      <c r="G296" s="226"/>
      <c r="H296" s="226">
        <v>297</v>
      </c>
      <c r="I296" s="228">
        <v>297</v>
      </c>
      <c r="J296" s="229" t="s">
        <v>696</v>
      </c>
      <c r="K296" s="235">
        <f t="shared" si="125"/>
        <v>57</v>
      </c>
      <c r="L296" s="230">
        <f t="shared" si="126"/>
        <v>0.23749999999999999</v>
      </c>
      <c r="M296" s="226" t="s">
        <v>598</v>
      </c>
      <c r="N296" s="231">
        <v>43417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92">
        <v>123</v>
      </c>
      <c r="B297" s="193">
        <v>43439</v>
      </c>
      <c r="C297" s="193"/>
      <c r="D297" s="194" t="s">
        <v>798</v>
      </c>
      <c r="E297" s="195" t="s">
        <v>594</v>
      </c>
      <c r="F297" s="195">
        <v>202.5</v>
      </c>
      <c r="G297" s="195"/>
      <c r="H297" s="195">
        <v>255</v>
      </c>
      <c r="I297" s="197">
        <v>252</v>
      </c>
      <c r="J297" s="198" t="s">
        <v>696</v>
      </c>
      <c r="K297" s="199">
        <f t="shared" si="125"/>
        <v>52.5</v>
      </c>
      <c r="L297" s="200">
        <f t="shared" si="126"/>
        <v>0.25925925925925924</v>
      </c>
      <c r="M297" s="195" t="s">
        <v>598</v>
      </c>
      <c r="N297" s="201">
        <v>43542</v>
      </c>
      <c r="O297" s="1"/>
      <c r="P297" s="1"/>
      <c r="Q297" s="1"/>
      <c r="R297" s="6" t="s">
        <v>799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3">
        <v>124</v>
      </c>
      <c r="B298" s="224">
        <v>43465</v>
      </c>
      <c r="C298" s="193"/>
      <c r="D298" s="225" t="s">
        <v>159</v>
      </c>
      <c r="E298" s="226" t="s">
        <v>594</v>
      </c>
      <c r="F298" s="226">
        <v>710</v>
      </c>
      <c r="G298" s="226"/>
      <c r="H298" s="226">
        <v>866</v>
      </c>
      <c r="I298" s="228">
        <v>866</v>
      </c>
      <c r="J298" s="229" t="s">
        <v>696</v>
      </c>
      <c r="K298" s="199">
        <f t="shared" si="125"/>
        <v>156</v>
      </c>
      <c r="L298" s="200">
        <f t="shared" si="126"/>
        <v>0.21971830985915494</v>
      </c>
      <c r="M298" s="195" t="s">
        <v>598</v>
      </c>
      <c r="N298" s="201">
        <v>43553</v>
      </c>
      <c r="O298" s="1"/>
      <c r="P298" s="1"/>
      <c r="Q298" s="1"/>
      <c r="R298" s="6" t="s">
        <v>799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3">
        <v>125</v>
      </c>
      <c r="B299" s="224">
        <v>43522</v>
      </c>
      <c r="C299" s="224"/>
      <c r="D299" s="225" t="s">
        <v>174</v>
      </c>
      <c r="E299" s="226" t="s">
        <v>594</v>
      </c>
      <c r="F299" s="226">
        <v>337.25</v>
      </c>
      <c r="G299" s="226"/>
      <c r="H299" s="226">
        <v>398.5</v>
      </c>
      <c r="I299" s="228">
        <v>411</v>
      </c>
      <c r="J299" s="198" t="s">
        <v>800</v>
      </c>
      <c r="K299" s="199">
        <f t="shared" si="125"/>
        <v>61.25</v>
      </c>
      <c r="L299" s="200">
        <f t="shared" si="126"/>
        <v>0.1816160118606375</v>
      </c>
      <c r="M299" s="195" t="s">
        <v>598</v>
      </c>
      <c r="N299" s="201">
        <v>43760</v>
      </c>
      <c r="O299" s="1"/>
      <c r="P299" s="1"/>
      <c r="Q299" s="1"/>
      <c r="R299" s="6" t="s">
        <v>799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36">
        <v>126</v>
      </c>
      <c r="B300" s="237">
        <v>43559</v>
      </c>
      <c r="C300" s="237"/>
      <c r="D300" s="238" t="s">
        <v>801</v>
      </c>
      <c r="E300" s="239" t="s">
        <v>594</v>
      </c>
      <c r="F300" s="239">
        <v>130</v>
      </c>
      <c r="G300" s="239"/>
      <c r="H300" s="239">
        <v>65</v>
      </c>
      <c r="I300" s="240">
        <v>158</v>
      </c>
      <c r="J300" s="208" t="s">
        <v>802</v>
      </c>
      <c r="K300" s="209">
        <f t="shared" si="125"/>
        <v>-65</v>
      </c>
      <c r="L300" s="210">
        <f t="shared" si="126"/>
        <v>-0.5</v>
      </c>
      <c r="M300" s="206" t="s">
        <v>612</v>
      </c>
      <c r="N300" s="203">
        <v>43726</v>
      </c>
      <c r="O300" s="1"/>
      <c r="P300" s="1"/>
      <c r="Q300" s="1"/>
      <c r="R300" s="6" t="s">
        <v>803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3">
        <v>127</v>
      </c>
      <c r="B301" s="224">
        <v>43017</v>
      </c>
      <c r="C301" s="224"/>
      <c r="D301" s="225" t="s">
        <v>210</v>
      </c>
      <c r="E301" s="226" t="s">
        <v>594</v>
      </c>
      <c r="F301" s="226">
        <v>141.5</v>
      </c>
      <c r="G301" s="226"/>
      <c r="H301" s="226">
        <v>183.5</v>
      </c>
      <c r="I301" s="228">
        <v>210</v>
      </c>
      <c r="J301" s="198" t="s">
        <v>797</v>
      </c>
      <c r="K301" s="199">
        <f t="shared" si="125"/>
        <v>42</v>
      </c>
      <c r="L301" s="200">
        <f t="shared" si="126"/>
        <v>0.29681978798586572</v>
      </c>
      <c r="M301" s="195" t="s">
        <v>598</v>
      </c>
      <c r="N301" s="201">
        <v>43042</v>
      </c>
      <c r="O301" s="1"/>
      <c r="P301" s="1"/>
      <c r="Q301" s="1"/>
      <c r="R301" s="6" t="s">
        <v>803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36">
        <v>128</v>
      </c>
      <c r="B302" s="237">
        <v>43074</v>
      </c>
      <c r="C302" s="237"/>
      <c r="D302" s="238" t="s">
        <v>804</v>
      </c>
      <c r="E302" s="239" t="s">
        <v>594</v>
      </c>
      <c r="F302" s="234">
        <v>172</v>
      </c>
      <c r="G302" s="239"/>
      <c r="H302" s="239">
        <v>155.25</v>
      </c>
      <c r="I302" s="240">
        <v>230</v>
      </c>
      <c r="J302" s="208" t="s">
        <v>805</v>
      </c>
      <c r="K302" s="209">
        <f t="shared" si="125"/>
        <v>-16.75</v>
      </c>
      <c r="L302" s="210">
        <f t="shared" si="126"/>
        <v>-9.7383720930232565E-2</v>
      </c>
      <c r="M302" s="206" t="s">
        <v>612</v>
      </c>
      <c r="N302" s="203">
        <v>43787</v>
      </c>
      <c r="O302" s="1"/>
      <c r="P302" s="1"/>
      <c r="Q302" s="1"/>
      <c r="R302" s="6" t="s">
        <v>803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3">
        <v>129</v>
      </c>
      <c r="B303" s="224">
        <v>43398</v>
      </c>
      <c r="C303" s="224"/>
      <c r="D303" s="225" t="s">
        <v>120</v>
      </c>
      <c r="E303" s="226" t="s">
        <v>594</v>
      </c>
      <c r="F303" s="226">
        <v>698.5</v>
      </c>
      <c r="G303" s="226"/>
      <c r="H303" s="226">
        <v>890</v>
      </c>
      <c r="I303" s="228">
        <v>890</v>
      </c>
      <c r="J303" s="198" t="s">
        <v>806</v>
      </c>
      <c r="K303" s="199">
        <f t="shared" si="125"/>
        <v>191.5</v>
      </c>
      <c r="L303" s="200">
        <f t="shared" si="126"/>
        <v>0.27415891195418757</v>
      </c>
      <c r="M303" s="195" t="s">
        <v>598</v>
      </c>
      <c r="N303" s="201">
        <v>44328</v>
      </c>
      <c r="O303" s="1"/>
      <c r="P303" s="1"/>
      <c r="Q303" s="1"/>
      <c r="R303" s="6" t="s">
        <v>799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3">
        <v>130</v>
      </c>
      <c r="B304" s="224">
        <v>42877</v>
      </c>
      <c r="C304" s="224"/>
      <c r="D304" s="225" t="s">
        <v>807</v>
      </c>
      <c r="E304" s="226" t="s">
        <v>594</v>
      </c>
      <c r="F304" s="226">
        <v>127.6</v>
      </c>
      <c r="G304" s="226"/>
      <c r="H304" s="226">
        <v>138</v>
      </c>
      <c r="I304" s="228">
        <v>190</v>
      </c>
      <c r="J304" s="198" t="s">
        <v>808</v>
      </c>
      <c r="K304" s="199">
        <f t="shared" si="125"/>
        <v>10.400000000000006</v>
      </c>
      <c r="L304" s="200">
        <f t="shared" si="126"/>
        <v>8.1504702194357417E-2</v>
      </c>
      <c r="M304" s="195" t="s">
        <v>598</v>
      </c>
      <c r="N304" s="201">
        <v>43774</v>
      </c>
      <c r="O304" s="1"/>
      <c r="P304" s="1"/>
      <c r="Q304" s="1"/>
      <c r="R304" s="6" t="s">
        <v>803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23">
        <v>131</v>
      </c>
      <c r="B305" s="224">
        <v>43158</v>
      </c>
      <c r="C305" s="224"/>
      <c r="D305" s="225" t="s">
        <v>809</v>
      </c>
      <c r="E305" s="226" t="s">
        <v>594</v>
      </c>
      <c r="F305" s="226">
        <v>317</v>
      </c>
      <c r="G305" s="226"/>
      <c r="H305" s="226">
        <v>382.5</v>
      </c>
      <c r="I305" s="228">
        <v>398</v>
      </c>
      <c r="J305" s="198" t="s">
        <v>810</v>
      </c>
      <c r="K305" s="199">
        <f t="shared" si="125"/>
        <v>65.5</v>
      </c>
      <c r="L305" s="200">
        <f t="shared" si="126"/>
        <v>0.20662460567823343</v>
      </c>
      <c r="M305" s="195" t="s">
        <v>598</v>
      </c>
      <c r="N305" s="201">
        <v>44238</v>
      </c>
      <c r="O305" s="1"/>
      <c r="P305" s="1"/>
      <c r="Q305" s="1"/>
      <c r="R305" s="6" t="s">
        <v>803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36">
        <v>132</v>
      </c>
      <c r="B306" s="237">
        <v>43164</v>
      </c>
      <c r="C306" s="237"/>
      <c r="D306" s="238" t="s">
        <v>166</v>
      </c>
      <c r="E306" s="239" t="s">
        <v>594</v>
      </c>
      <c r="F306" s="234">
        <f>510-14.4</f>
        <v>495.6</v>
      </c>
      <c r="G306" s="239"/>
      <c r="H306" s="239">
        <v>350</v>
      </c>
      <c r="I306" s="240">
        <v>672</v>
      </c>
      <c r="J306" s="208" t="s">
        <v>811</v>
      </c>
      <c r="K306" s="209">
        <f t="shared" si="125"/>
        <v>-145.60000000000002</v>
      </c>
      <c r="L306" s="210">
        <f t="shared" si="126"/>
        <v>-0.29378531073446329</v>
      </c>
      <c r="M306" s="206" t="s">
        <v>612</v>
      </c>
      <c r="N306" s="203">
        <v>43887</v>
      </c>
      <c r="O306" s="1"/>
      <c r="P306" s="1"/>
      <c r="Q306" s="1"/>
      <c r="R306" s="6" t="s">
        <v>799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36">
        <v>133</v>
      </c>
      <c r="B307" s="237">
        <v>43237</v>
      </c>
      <c r="C307" s="237"/>
      <c r="D307" s="238" t="s">
        <v>812</v>
      </c>
      <c r="E307" s="239" t="s">
        <v>594</v>
      </c>
      <c r="F307" s="234">
        <v>230.3</v>
      </c>
      <c r="G307" s="239"/>
      <c r="H307" s="239">
        <v>102.5</v>
      </c>
      <c r="I307" s="240">
        <v>348</v>
      </c>
      <c r="J307" s="208" t="s">
        <v>813</v>
      </c>
      <c r="K307" s="209">
        <f t="shared" si="125"/>
        <v>-127.80000000000001</v>
      </c>
      <c r="L307" s="210">
        <f t="shared" si="126"/>
        <v>-0.55492835432045162</v>
      </c>
      <c r="M307" s="206" t="s">
        <v>612</v>
      </c>
      <c r="N307" s="203">
        <v>43896</v>
      </c>
      <c r="O307" s="1"/>
      <c r="P307" s="1"/>
      <c r="Q307" s="1"/>
      <c r="R307" s="6" t="s">
        <v>799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3">
        <v>134</v>
      </c>
      <c r="B308" s="224">
        <v>43258</v>
      </c>
      <c r="C308" s="224"/>
      <c r="D308" s="225" t="s">
        <v>446</v>
      </c>
      <c r="E308" s="226" t="s">
        <v>594</v>
      </c>
      <c r="F308" s="226">
        <f>342.5-5.1</f>
        <v>337.4</v>
      </c>
      <c r="G308" s="226"/>
      <c r="H308" s="226">
        <v>412.5</v>
      </c>
      <c r="I308" s="228">
        <v>439</v>
      </c>
      <c r="J308" s="198" t="s">
        <v>814</v>
      </c>
      <c r="K308" s="199">
        <f t="shared" si="125"/>
        <v>75.100000000000023</v>
      </c>
      <c r="L308" s="200">
        <f t="shared" si="126"/>
        <v>0.22258446947243635</v>
      </c>
      <c r="M308" s="195" t="s">
        <v>598</v>
      </c>
      <c r="N308" s="201">
        <v>44230</v>
      </c>
      <c r="O308" s="1"/>
      <c r="P308" s="1"/>
      <c r="Q308" s="1"/>
      <c r="R308" s="6" t="s">
        <v>803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17">
        <v>135</v>
      </c>
      <c r="B309" s="216">
        <v>43285</v>
      </c>
      <c r="C309" s="216"/>
      <c r="D309" s="217" t="s">
        <v>58</v>
      </c>
      <c r="E309" s="218" t="s">
        <v>594</v>
      </c>
      <c r="F309" s="218">
        <f>127.5-5.53</f>
        <v>121.97</v>
      </c>
      <c r="G309" s="219"/>
      <c r="H309" s="219">
        <v>122.5</v>
      </c>
      <c r="I309" s="219">
        <v>170</v>
      </c>
      <c r="J309" s="220" t="s">
        <v>815</v>
      </c>
      <c r="K309" s="221">
        <f t="shared" si="125"/>
        <v>0.53000000000000114</v>
      </c>
      <c r="L309" s="222">
        <f t="shared" si="126"/>
        <v>4.3453308190538747E-3</v>
      </c>
      <c r="M309" s="218" t="s">
        <v>622</v>
      </c>
      <c r="N309" s="216">
        <v>44431</v>
      </c>
      <c r="O309" s="1"/>
      <c r="P309" s="1"/>
      <c r="Q309" s="1"/>
      <c r="R309" s="6" t="s">
        <v>799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36">
        <v>136</v>
      </c>
      <c r="B310" s="237">
        <v>43294</v>
      </c>
      <c r="C310" s="237"/>
      <c r="D310" s="238" t="s">
        <v>816</v>
      </c>
      <c r="E310" s="239" t="s">
        <v>594</v>
      </c>
      <c r="F310" s="234">
        <v>46.5</v>
      </c>
      <c r="G310" s="239"/>
      <c r="H310" s="239">
        <v>17</v>
      </c>
      <c r="I310" s="240">
        <v>59</v>
      </c>
      <c r="J310" s="208" t="s">
        <v>817</v>
      </c>
      <c r="K310" s="209">
        <f t="shared" si="125"/>
        <v>-29.5</v>
      </c>
      <c r="L310" s="210">
        <f t="shared" si="126"/>
        <v>-0.63440860215053763</v>
      </c>
      <c r="M310" s="206" t="s">
        <v>612</v>
      </c>
      <c r="N310" s="203">
        <v>43887</v>
      </c>
      <c r="O310" s="1"/>
      <c r="P310" s="1"/>
      <c r="Q310" s="1"/>
      <c r="R310" s="6" t="s">
        <v>799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23">
        <v>137</v>
      </c>
      <c r="B311" s="224">
        <v>43396</v>
      </c>
      <c r="C311" s="224"/>
      <c r="D311" s="225" t="s">
        <v>429</v>
      </c>
      <c r="E311" s="226" t="s">
        <v>594</v>
      </c>
      <c r="F311" s="226">
        <v>156.5</v>
      </c>
      <c r="G311" s="226"/>
      <c r="H311" s="226">
        <v>207.5</v>
      </c>
      <c r="I311" s="228">
        <v>191</v>
      </c>
      <c r="J311" s="198" t="s">
        <v>696</v>
      </c>
      <c r="K311" s="199">
        <f t="shared" si="125"/>
        <v>51</v>
      </c>
      <c r="L311" s="200">
        <f t="shared" si="126"/>
        <v>0.32587859424920129</v>
      </c>
      <c r="M311" s="195" t="s">
        <v>598</v>
      </c>
      <c r="N311" s="201">
        <v>44369</v>
      </c>
      <c r="O311" s="1"/>
      <c r="P311" s="1"/>
      <c r="Q311" s="1"/>
      <c r="R311" s="6" t="s">
        <v>799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3">
        <v>138</v>
      </c>
      <c r="B312" s="224">
        <v>43439</v>
      </c>
      <c r="C312" s="224"/>
      <c r="D312" s="225" t="s">
        <v>348</v>
      </c>
      <c r="E312" s="226" t="s">
        <v>594</v>
      </c>
      <c r="F312" s="226">
        <v>259.5</v>
      </c>
      <c r="G312" s="226"/>
      <c r="H312" s="226">
        <v>320</v>
      </c>
      <c r="I312" s="228">
        <v>320</v>
      </c>
      <c r="J312" s="198" t="s">
        <v>696</v>
      </c>
      <c r="K312" s="199">
        <f t="shared" si="125"/>
        <v>60.5</v>
      </c>
      <c r="L312" s="200">
        <f t="shared" si="126"/>
        <v>0.23314065510597304</v>
      </c>
      <c r="M312" s="195" t="s">
        <v>598</v>
      </c>
      <c r="N312" s="201">
        <v>44323</v>
      </c>
      <c r="O312" s="1"/>
      <c r="P312" s="1"/>
      <c r="Q312" s="1"/>
      <c r="R312" s="6" t="s">
        <v>799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36">
        <v>139</v>
      </c>
      <c r="B313" s="237">
        <v>43439</v>
      </c>
      <c r="C313" s="237"/>
      <c r="D313" s="238" t="s">
        <v>818</v>
      </c>
      <c r="E313" s="239" t="s">
        <v>594</v>
      </c>
      <c r="F313" s="239">
        <v>715</v>
      </c>
      <c r="G313" s="239"/>
      <c r="H313" s="239">
        <v>445</v>
      </c>
      <c r="I313" s="240">
        <v>840</v>
      </c>
      <c r="J313" s="208" t="s">
        <v>819</v>
      </c>
      <c r="K313" s="209">
        <f t="shared" si="125"/>
        <v>-270</v>
      </c>
      <c r="L313" s="210">
        <f t="shared" si="126"/>
        <v>-0.3776223776223776</v>
      </c>
      <c r="M313" s="206" t="s">
        <v>612</v>
      </c>
      <c r="N313" s="203">
        <v>43800</v>
      </c>
      <c r="O313" s="1"/>
      <c r="P313" s="1"/>
      <c r="Q313" s="1"/>
      <c r="R313" s="6" t="s">
        <v>799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3">
        <v>140</v>
      </c>
      <c r="B314" s="224">
        <v>43469</v>
      </c>
      <c r="C314" s="224"/>
      <c r="D314" s="225" t="s">
        <v>180</v>
      </c>
      <c r="E314" s="226" t="s">
        <v>594</v>
      </c>
      <c r="F314" s="226">
        <v>875</v>
      </c>
      <c r="G314" s="226"/>
      <c r="H314" s="226">
        <v>1165</v>
      </c>
      <c r="I314" s="228">
        <v>1185</v>
      </c>
      <c r="J314" s="198" t="s">
        <v>820</v>
      </c>
      <c r="K314" s="199">
        <f t="shared" si="125"/>
        <v>290</v>
      </c>
      <c r="L314" s="200">
        <f t="shared" si="126"/>
        <v>0.33142857142857141</v>
      </c>
      <c r="M314" s="195" t="s">
        <v>598</v>
      </c>
      <c r="N314" s="201">
        <v>43847</v>
      </c>
      <c r="O314" s="1"/>
      <c r="P314" s="1"/>
      <c r="Q314" s="1"/>
      <c r="R314" s="6" t="s">
        <v>799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3">
        <v>141</v>
      </c>
      <c r="B315" s="224">
        <v>43559</v>
      </c>
      <c r="C315" s="224"/>
      <c r="D315" s="225" t="s">
        <v>366</v>
      </c>
      <c r="E315" s="226" t="s">
        <v>594</v>
      </c>
      <c r="F315" s="226">
        <f>387-14.63</f>
        <v>372.37</v>
      </c>
      <c r="G315" s="226"/>
      <c r="H315" s="226">
        <v>490</v>
      </c>
      <c r="I315" s="228">
        <v>490</v>
      </c>
      <c r="J315" s="198" t="s">
        <v>696</v>
      </c>
      <c r="K315" s="199">
        <f t="shared" si="125"/>
        <v>117.63</v>
      </c>
      <c r="L315" s="200">
        <f t="shared" si="126"/>
        <v>0.31589548030185027</v>
      </c>
      <c r="M315" s="195" t="s">
        <v>598</v>
      </c>
      <c r="N315" s="201">
        <v>43850</v>
      </c>
      <c r="O315" s="1"/>
      <c r="P315" s="1"/>
      <c r="Q315" s="1"/>
      <c r="R315" s="6" t="s">
        <v>799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36">
        <v>142</v>
      </c>
      <c r="B316" s="237">
        <v>43578</v>
      </c>
      <c r="C316" s="237"/>
      <c r="D316" s="238" t="s">
        <v>821</v>
      </c>
      <c r="E316" s="239" t="s">
        <v>611</v>
      </c>
      <c r="F316" s="239">
        <v>220</v>
      </c>
      <c r="G316" s="239"/>
      <c r="H316" s="239">
        <v>127.5</v>
      </c>
      <c r="I316" s="240">
        <v>284</v>
      </c>
      <c r="J316" s="208" t="s">
        <v>822</v>
      </c>
      <c r="K316" s="209">
        <f t="shared" si="125"/>
        <v>-92.5</v>
      </c>
      <c r="L316" s="210">
        <f t="shared" si="126"/>
        <v>-0.42045454545454547</v>
      </c>
      <c r="M316" s="206" t="s">
        <v>612</v>
      </c>
      <c r="N316" s="203">
        <v>43896</v>
      </c>
      <c r="O316" s="1"/>
      <c r="P316" s="1"/>
      <c r="Q316" s="1"/>
      <c r="R316" s="6" t="s">
        <v>799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23">
        <v>143</v>
      </c>
      <c r="B317" s="224">
        <v>43622</v>
      </c>
      <c r="C317" s="224"/>
      <c r="D317" s="225" t="s">
        <v>491</v>
      </c>
      <c r="E317" s="226" t="s">
        <v>611</v>
      </c>
      <c r="F317" s="226">
        <v>332.8</v>
      </c>
      <c r="G317" s="226"/>
      <c r="H317" s="226">
        <v>405</v>
      </c>
      <c r="I317" s="228">
        <v>419</v>
      </c>
      <c r="J317" s="198" t="s">
        <v>823</v>
      </c>
      <c r="K317" s="199">
        <f t="shared" si="125"/>
        <v>72.199999999999989</v>
      </c>
      <c r="L317" s="200">
        <f t="shared" si="126"/>
        <v>0.21694711538461534</v>
      </c>
      <c r="M317" s="195" t="s">
        <v>598</v>
      </c>
      <c r="N317" s="201">
        <v>43860</v>
      </c>
      <c r="O317" s="1"/>
      <c r="P317" s="1"/>
      <c r="Q317" s="1"/>
      <c r="R317" s="6" t="s">
        <v>803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17">
        <v>144</v>
      </c>
      <c r="B318" s="216">
        <v>43641</v>
      </c>
      <c r="C318" s="216"/>
      <c r="D318" s="217" t="s">
        <v>172</v>
      </c>
      <c r="E318" s="218" t="s">
        <v>594</v>
      </c>
      <c r="F318" s="218">
        <v>386</v>
      </c>
      <c r="G318" s="219"/>
      <c r="H318" s="219">
        <v>395</v>
      </c>
      <c r="I318" s="219">
        <v>452</v>
      </c>
      <c r="J318" s="220" t="s">
        <v>824</v>
      </c>
      <c r="K318" s="221">
        <f t="shared" si="125"/>
        <v>9</v>
      </c>
      <c r="L318" s="222">
        <f t="shared" si="126"/>
        <v>2.3316062176165803E-2</v>
      </c>
      <c r="M318" s="218" t="s">
        <v>622</v>
      </c>
      <c r="N318" s="216">
        <v>43868</v>
      </c>
      <c r="O318" s="1"/>
      <c r="P318" s="1"/>
      <c r="Q318" s="1"/>
      <c r="R318" s="6" t="s">
        <v>803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7">
        <v>145</v>
      </c>
      <c r="B319" s="216">
        <v>43707</v>
      </c>
      <c r="C319" s="216"/>
      <c r="D319" s="217" t="s">
        <v>146</v>
      </c>
      <c r="E319" s="218" t="s">
        <v>594</v>
      </c>
      <c r="F319" s="218">
        <v>137.5</v>
      </c>
      <c r="G319" s="219"/>
      <c r="H319" s="219">
        <v>138.5</v>
      </c>
      <c r="I319" s="219">
        <v>190</v>
      </c>
      <c r="J319" s="220" t="s">
        <v>825</v>
      </c>
      <c r="K319" s="221">
        <f t="shared" si="125"/>
        <v>1</v>
      </c>
      <c r="L319" s="222">
        <f t="shared" si="126"/>
        <v>7.2727272727272727E-3</v>
      </c>
      <c r="M319" s="218" t="s">
        <v>622</v>
      </c>
      <c r="N319" s="216">
        <v>44432</v>
      </c>
      <c r="O319" s="1"/>
      <c r="P319" s="1"/>
      <c r="Q319" s="1"/>
      <c r="R319" s="6" t="s">
        <v>799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23">
        <v>146</v>
      </c>
      <c r="B320" s="224">
        <v>43731</v>
      </c>
      <c r="C320" s="224"/>
      <c r="D320" s="225" t="s">
        <v>439</v>
      </c>
      <c r="E320" s="226" t="s">
        <v>594</v>
      </c>
      <c r="F320" s="226">
        <v>235</v>
      </c>
      <c r="G320" s="226"/>
      <c r="H320" s="226">
        <v>295</v>
      </c>
      <c r="I320" s="228">
        <v>296</v>
      </c>
      <c r="J320" s="198" t="s">
        <v>826</v>
      </c>
      <c r="K320" s="199">
        <f t="shared" si="125"/>
        <v>60</v>
      </c>
      <c r="L320" s="200">
        <f t="shared" si="126"/>
        <v>0.25531914893617019</v>
      </c>
      <c r="M320" s="195" t="s">
        <v>598</v>
      </c>
      <c r="N320" s="201">
        <v>43844</v>
      </c>
      <c r="O320" s="1"/>
      <c r="P320" s="1"/>
      <c r="Q320" s="1"/>
      <c r="R320" s="6" t="s">
        <v>803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23">
        <v>147</v>
      </c>
      <c r="B321" s="224">
        <v>43752</v>
      </c>
      <c r="C321" s="224"/>
      <c r="D321" s="225" t="s">
        <v>827</v>
      </c>
      <c r="E321" s="226" t="s">
        <v>594</v>
      </c>
      <c r="F321" s="226">
        <v>277.5</v>
      </c>
      <c r="G321" s="226"/>
      <c r="H321" s="226">
        <v>333</v>
      </c>
      <c r="I321" s="228">
        <v>333</v>
      </c>
      <c r="J321" s="198" t="s">
        <v>828</v>
      </c>
      <c r="K321" s="199">
        <f t="shared" si="125"/>
        <v>55.5</v>
      </c>
      <c r="L321" s="200">
        <f t="shared" si="126"/>
        <v>0.2</v>
      </c>
      <c r="M321" s="195" t="s">
        <v>598</v>
      </c>
      <c r="N321" s="201">
        <v>43846</v>
      </c>
      <c r="O321" s="1"/>
      <c r="P321" s="1"/>
      <c r="Q321" s="1"/>
      <c r="R321" s="6" t="s">
        <v>799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23">
        <v>148</v>
      </c>
      <c r="B322" s="224">
        <v>43752</v>
      </c>
      <c r="C322" s="224"/>
      <c r="D322" s="225" t="s">
        <v>829</v>
      </c>
      <c r="E322" s="226" t="s">
        <v>594</v>
      </c>
      <c r="F322" s="226">
        <v>930</v>
      </c>
      <c r="G322" s="226"/>
      <c r="H322" s="226">
        <v>1165</v>
      </c>
      <c r="I322" s="228">
        <v>1200</v>
      </c>
      <c r="J322" s="198" t="s">
        <v>830</v>
      </c>
      <c r="K322" s="199">
        <f t="shared" si="125"/>
        <v>235</v>
      </c>
      <c r="L322" s="200">
        <f t="shared" si="126"/>
        <v>0.25268817204301075</v>
      </c>
      <c r="M322" s="195" t="s">
        <v>598</v>
      </c>
      <c r="N322" s="201">
        <v>43847</v>
      </c>
      <c r="O322" s="1"/>
      <c r="P322" s="1"/>
      <c r="Q322" s="1"/>
      <c r="R322" s="6" t="s">
        <v>803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23">
        <v>149</v>
      </c>
      <c r="B323" s="224">
        <v>43753</v>
      </c>
      <c r="C323" s="224"/>
      <c r="D323" s="225" t="s">
        <v>831</v>
      </c>
      <c r="E323" s="226" t="s">
        <v>594</v>
      </c>
      <c r="F323" s="196">
        <v>111</v>
      </c>
      <c r="G323" s="226"/>
      <c r="H323" s="226">
        <v>141</v>
      </c>
      <c r="I323" s="228">
        <v>141</v>
      </c>
      <c r="J323" s="198" t="s">
        <v>832</v>
      </c>
      <c r="K323" s="199">
        <f t="shared" si="125"/>
        <v>30</v>
      </c>
      <c r="L323" s="200">
        <f t="shared" si="126"/>
        <v>0.27027027027027029</v>
      </c>
      <c r="M323" s="195" t="s">
        <v>598</v>
      </c>
      <c r="N323" s="201">
        <v>44328</v>
      </c>
      <c r="O323" s="1"/>
      <c r="P323" s="1"/>
      <c r="Q323" s="1"/>
      <c r="R323" s="6" t="s">
        <v>803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23">
        <v>150</v>
      </c>
      <c r="B324" s="224">
        <v>43753</v>
      </c>
      <c r="C324" s="224"/>
      <c r="D324" s="225" t="s">
        <v>833</v>
      </c>
      <c r="E324" s="226" t="s">
        <v>594</v>
      </c>
      <c r="F324" s="196">
        <v>296</v>
      </c>
      <c r="G324" s="226"/>
      <c r="H324" s="226">
        <v>370</v>
      </c>
      <c r="I324" s="228">
        <v>370</v>
      </c>
      <c r="J324" s="198" t="s">
        <v>696</v>
      </c>
      <c r="K324" s="199">
        <f t="shared" si="125"/>
        <v>74</v>
      </c>
      <c r="L324" s="200">
        <f t="shared" si="126"/>
        <v>0.25</v>
      </c>
      <c r="M324" s="195" t="s">
        <v>598</v>
      </c>
      <c r="N324" s="201">
        <v>43853</v>
      </c>
      <c r="O324" s="1"/>
      <c r="P324" s="1"/>
      <c r="Q324" s="1"/>
      <c r="R324" s="6" t="s">
        <v>803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23">
        <v>151</v>
      </c>
      <c r="B325" s="224">
        <v>43754</v>
      </c>
      <c r="C325" s="224"/>
      <c r="D325" s="225" t="s">
        <v>834</v>
      </c>
      <c r="E325" s="226" t="s">
        <v>594</v>
      </c>
      <c r="F325" s="196">
        <v>300</v>
      </c>
      <c r="G325" s="226"/>
      <c r="H325" s="226">
        <v>382.5</v>
      </c>
      <c r="I325" s="228">
        <v>344</v>
      </c>
      <c r="J325" s="198" t="s">
        <v>835</v>
      </c>
      <c r="K325" s="199">
        <f t="shared" si="125"/>
        <v>82.5</v>
      </c>
      <c r="L325" s="200">
        <f t="shared" si="126"/>
        <v>0.27500000000000002</v>
      </c>
      <c r="M325" s="195" t="s">
        <v>598</v>
      </c>
      <c r="N325" s="201">
        <v>44238</v>
      </c>
      <c r="O325" s="1"/>
      <c r="P325" s="1"/>
      <c r="Q325" s="1"/>
      <c r="R325" s="6" t="s">
        <v>803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23">
        <v>152</v>
      </c>
      <c r="B326" s="224">
        <v>43832</v>
      </c>
      <c r="C326" s="224"/>
      <c r="D326" s="225" t="s">
        <v>836</v>
      </c>
      <c r="E326" s="226" t="s">
        <v>594</v>
      </c>
      <c r="F326" s="196">
        <v>495</v>
      </c>
      <c r="G326" s="226"/>
      <c r="H326" s="226">
        <v>595</v>
      </c>
      <c r="I326" s="228">
        <v>590</v>
      </c>
      <c r="J326" s="198" t="s">
        <v>627</v>
      </c>
      <c r="K326" s="199">
        <f t="shared" si="125"/>
        <v>100</v>
      </c>
      <c r="L326" s="200">
        <f t="shared" si="126"/>
        <v>0.20202020202020202</v>
      </c>
      <c r="M326" s="195" t="s">
        <v>598</v>
      </c>
      <c r="N326" s="201">
        <v>44589</v>
      </c>
      <c r="O326" s="1"/>
      <c r="P326" s="1"/>
      <c r="Q326" s="1"/>
      <c r="R326" s="6" t="s">
        <v>803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23">
        <v>153</v>
      </c>
      <c r="B327" s="224">
        <v>43966</v>
      </c>
      <c r="C327" s="224"/>
      <c r="D327" s="225" t="s">
        <v>76</v>
      </c>
      <c r="E327" s="226" t="s">
        <v>594</v>
      </c>
      <c r="F327" s="196">
        <v>67.5</v>
      </c>
      <c r="G327" s="226"/>
      <c r="H327" s="226">
        <v>86</v>
      </c>
      <c r="I327" s="228">
        <v>86</v>
      </c>
      <c r="J327" s="198" t="s">
        <v>837</v>
      </c>
      <c r="K327" s="199">
        <f t="shared" si="125"/>
        <v>18.5</v>
      </c>
      <c r="L327" s="200">
        <f t="shared" si="126"/>
        <v>0.27407407407407408</v>
      </c>
      <c r="M327" s="195" t="s">
        <v>598</v>
      </c>
      <c r="N327" s="201">
        <v>44008</v>
      </c>
      <c r="O327" s="1"/>
      <c r="P327" s="1"/>
      <c r="Q327" s="1"/>
      <c r="R327" s="6" t="s">
        <v>803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23">
        <v>154</v>
      </c>
      <c r="B328" s="224">
        <v>44035</v>
      </c>
      <c r="C328" s="224"/>
      <c r="D328" s="225" t="s">
        <v>490</v>
      </c>
      <c r="E328" s="226" t="s">
        <v>594</v>
      </c>
      <c r="F328" s="196">
        <v>231</v>
      </c>
      <c r="G328" s="226"/>
      <c r="H328" s="226">
        <v>281</v>
      </c>
      <c r="I328" s="228">
        <v>281</v>
      </c>
      <c r="J328" s="198" t="s">
        <v>696</v>
      </c>
      <c r="K328" s="199">
        <f t="shared" si="125"/>
        <v>50</v>
      </c>
      <c r="L328" s="200">
        <f t="shared" si="126"/>
        <v>0.21645021645021645</v>
      </c>
      <c r="M328" s="195" t="s">
        <v>598</v>
      </c>
      <c r="N328" s="201">
        <v>44358</v>
      </c>
      <c r="O328" s="1"/>
      <c r="P328" s="1"/>
      <c r="Q328" s="1"/>
      <c r="R328" s="6" t="s">
        <v>803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23">
        <v>155</v>
      </c>
      <c r="B329" s="224">
        <v>44092</v>
      </c>
      <c r="C329" s="224"/>
      <c r="D329" s="225" t="s">
        <v>144</v>
      </c>
      <c r="E329" s="226" t="s">
        <v>594</v>
      </c>
      <c r="F329" s="226">
        <v>206</v>
      </c>
      <c r="G329" s="226"/>
      <c r="H329" s="226">
        <v>248</v>
      </c>
      <c r="I329" s="228">
        <v>248</v>
      </c>
      <c r="J329" s="198" t="s">
        <v>696</v>
      </c>
      <c r="K329" s="199">
        <f t="shared" si="125"/>
        <v>42</v>
      </c>
      <c r="L329" s="200">
        <f t="shared" si="126"/>
        <v>0.20388349514563106</v>
      </c>
      <c r="M329" s="195" t="s">
        <v>598</v>
      </c>
      <c r="N329" s="201">
        <v>44214</v>
      </c>
      <c r="O329" s="1"/>
      <c r="P329" s="1"/>
      <c r="Q329" s="1"/>
      <c r="R329" s="6" t="s">
        <v>803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23">
        <v>156</v>
      </c>
      <c r="B330" s="224">
        <v>44140</v>
      </c>
      <c r="C330" s="224"/>
      <c r="D330" s="225" t="s">
        <v>144</v>
      </c>
      <c r="E330" s="226" t="s">
        <v>594</v>
      </c>
      <c r="F330" s="226">
        <v>182.5</v>
      </c>
      <c r="G330" s="226"/>
      <c r="H330" s="226">
        <v>248</v>
      </c>
      <c r="I330" s="228">
        <v>248</v>
      </c>
      <c r="J330" s="198" t="s">
        <v>696</v>
      </c>
      <c r="K330" s="199">
        <f t="shared" si="125"/>
        <v>65.5</v>
      </c>
      <c r="L330" s="200">
        <f t="shared" si="126"/>
        <v>0.35890410958904112</v>
      </c>
      <c r="M330" s="195" t="s">
        <v>598</v>
      </c>
      <c r="N330" s="201">
        <v>44214</v>
      </c>
      <c r="O330" s="1"/>
      <c r="P330" s="1"/>
      <c r="Q330" s="1"/>
      <c r="R330" s="6" t="s">
        <v>803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23">
        <v>157</v>
      </c>
      <c r="B331" s="224">
        <v>44140</v>
      </c>
      <c r="C331" s="224"/>
      <c r="D331" s="225" t="s">
        <v>348</v>
      </c>
      <c r="E331" s="226" t="s">
        <v>594</v>
      </c>
      <c r="F331" s="226">
        <v>247.5</v>
      </c>
      <c r="G331" s="226"/>
      <c r="H331" s="226">
        <v>320</v>
      </c>
      <c r="I331" s="228">
        <v>320</v>
      </c>
      <c r="J331" s="198" t="s">
        <v>696</v>
      </c>
      <c r="K331" s="199">
        <f t="shared" si="125"/>
        <v>72.5</v>
      </c>
      <c r="L331" s="200">
        <f t="shared" si="126"/>
        <v>0.29292929292929293</v>
      </c>
      <c r="M331" s="195" t="s">
        <v>598</v>
      </c>
      <c r="N331" s="201">
        <v>44323</v>
      </c>
      <c r="O331" s="1"/>
      <c r="P331" s="1"/>
      <c r="Q331" s="1"/>
      <c r="R331" s="6" t="s">
        <v>803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23">
        <v>158</v>
      </c>
      <c r="B332" s="224">
        <v>44140</v>
      </c>
      <c r="C332" s="224"/>
      <c r="D332" s="225" t="s">
        <v>203</v>
      </c>
      <c r="E332" s="226" t="s">
        <v>594</v>
      </c>
      <c r="F332" s="196">
        <v>925</v>
      </c>
      <c r="G332" s="226"/>
      <c r="H332" s="226">
        <v>1095</v>
      </c>
      <c r="I332" s="228">
        <v>1093</v>
      </c>
      <c r="J332" s="198" t="s">
        <v>838</v>
      </c>
      <c r="K332" s="199">
        <f t="shared" si="125"/>
        <v>170</v>
      </c>
      <c r="L332" s="200">
        <f t="shared" si="126"/>
        <v>0.18378378378378379</v>
      </c>
      <c r="M332" s="195" t="s">
        <v>598</v>
      </c>
      <c r="N332" s="201">
        <v>44201</v>
      </c>
      <c r="O332" s="1"/>
      <c r="P332" s="1"/>
      <c r="Q332" s="1"/>
      <c r="R332" s="6" t="s">
        <v>803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23">
        <v>159</v>
      </c>
      <c r="B333" s="224">
        <v>44140</v>
      </c>
      <c r="C333" s="224"/>
      <c r="D333" s="225" t="s">
        <v>366</v>
      </c>
      <c r="E333" s="226" t="s">
        <v>594</v>
      </c>
      <c r="F333" s="196">
        <v>332.5</v>
      </c>
      <c r="G333" s="226"/>
      <c r="H333" s="226">
        <v>393</v>
      </c>
      <c r="I333" s="228">
        <v>406</v>
      </c>
      <c r="J333" s="198" t="s">
        <v>839</v>
      </c>
      <c r="K333" s="199">
        <f t="shared" si="125"/>
        <v>60.5</v>
      </c>
      <c r="L333" s="200">
        <f t="shared" si="126"/>
        <v>0.18195488721804512</v>
      </c>
      <c r="M333" s="195" t="s">
        <v>598</v>
      </c>
      <c r="N333" s="201">
        <v>44256</v>
      </c>
      <c r="O333" s="1"/>
      <c r="P333" s="1"/>
      <c r="Q333" s="1"/>
      <c r="R333" s="6" t="s">
        <v>803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23">
        <v>160</v>
      </c>
      <c r="B334" s="224">
        <v>44141</v>
      </c>
      <c r="C334" s="224"/>
      <c r="D334" s="225" t="s">
        <v>490</v>
      </c>
      <c r="E334" s="226" t="s">
        <v>594</v>
      </c>
      <c r="F334" s="196">
        <v>231</v>
      </c>
      <c r="G334" s="226"/>
      <c r="H334" s="226">
        <v>281</v>
      </c>
      <c r="I334" s="228">
        <v>281</v>
      </c>
      <c r="J334" s="198" t="s">
        <v>696</v>
      </c>
      <c r="K334" s="199">
        <f t="shared" si="125"/>
        <v>50</v>
      </c>
      <c r="L334" s="200">
        <f t="shared" si="126"/>
        <v>0.21645021645021645</v>
      </c>
      <c r="M334" s="195" t="s">
        <v>598</v>
      </c>
      <c r="N334" s="201">
        <v>44358</v>
      </c>
      <c r="O334" s="1"/>
      <c r="P334" s="1"/>
      <c r="Q334" s="1"/>
      <c r="R334" s="6" t="s">
        <v>803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23">
        <v>161</v>
      </c>
      <c r="B335" s="224">
        <v>44187</v>
      </c>
      <c r="C335" s="224"/>
      <c r="D335" s="225" t="s">
        <v>840</v>
      </c>
      <c r="E335" s="226" t="s">
        <v>594</v>
      </c>
      <c r="F335" s="196">
        <v>190</v>
      </c>
      <c r="G335" s="226"/>
      <c r="H335" s="226">
        <v>239</v>
      </c>
      <c r="I335" s="228">
        <v>239</v>
      </c>
      <c r="J335" s="198" t="s">
        <v>841</v>
      </c>
      <c r="K335" s="199">
        <f t="shared" si="125"/>
        <v>49</v>
      </c>
      <c r="L335" s="200">
        <f t="shared" si="126"/>
        <v>0.25789473684210529</v>
      </c>
      <c r="M335" s="195" t="s">
        <v>598</v>
      </c>
      <c r="N335" s="201">
        <v>44844</v>
      </c>
      <c r="O335" s="1"/>
      <c r="P335" s="1"/>
      <c r="Q335" s="1"/>
      <c r="R335" s="6" t="s">
        <v>803</v>
      </c>
    </row>
    <row r="336" spans="1:26" ht="12.75" customHeight="1">
      <c r="A336" s="223">
        <v>162</v>
      </c>
      <c r="B336" s="224">
        <v>44258</v>
      </c>
      <c r="C336" s="224"/>
      <c r="D336" s="225" t="s">
        <v>836</v>
      </c>
      <c r="E336" s="226" t="s">
        <v>594</v>
      </c>
      <c r="F336" s="196">
        <v>495</v>
      </c>
      <c r="G336" s="226"/>
      <c r="H336" s="226">
        <v>595</v>
      </c>
      <c r="I336" s="228">
        <v>590</v>
      </c>
      <c r="J336" s="198" t="s">
        <v>627</v>
      </c>
      <c r="K336" s="199">
        <f t="shared" si="125"/>
        <v>100</v>
      </c>
      <c r="L336" s="200">
        <f t="shared" si="126"/>
        <v>0.20202020202020202</v>
      </c>
      <c r="M336" s="195" t="s">
        <v>598</v>
      </c>
      <c r="N336" s="201">
        <v>44589</v>
      </c>
      <c r="O336" s="1"/>
      <c r="P336" s="1"/>
      <c r="R336" s="6" t="s">
        <v>803</v>
      </c>
    </row>
    <row r="337" spans="1:26" ht="12.75" customHeight="1">
      <c r="A337" s="223">
        <v>163</v>
      </c>
      <c r="B337" s="224">
        <v>44274</v>
      </c>
      <c r="C337" s="224"/>
      <c r="D337" s="225" t="s">
        <v>366</v>
      </c>
      <c r="E337" s="226" t="s">
        <v>594</v>
      </c>
      <c r="F337" s="196">
        <v>355</v>
      </c>
      <c r="G337" s="226"/>
      <c r="H337" s="226">
        <v>422.5</v>
      </c>
      <c r="I337" s="228">
        <v>420</v>
      </c>
      <c r="J337" s="198" t="s">
        <v>842</v>
      </c>
      <c r="K337" s="199">
        <f t="shared" si="125"/>
        <v>67.5</v>
      </c>
      <c r="L337" s="200">
        <f t="shared" si="126"/>
        <v>0.19014084507042253</v>
      </c>
      <c r="M337" s="195" t="s">
        <v>598</v>
      </c>
      <c r="N337" s="201">
        <v>44361</v>
      </c>
      <c r="O337" s="1"/>
      <c r="R337" s="241" t="s">
        <v>803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23">
        <v>164</v>
      </c>
      <c r="B338" s="224">
        <v>44295</v>
      </c>
      <c r="C338" s="224"/>
      <c r="D338" s="225" t="s">
        <v>328</v>
      </c>
      <c r="E338" s="226" t="s">
        <v>594</v>
      </c>
      <c r="F338" s="196">
        <v>555</v>
      </c>
      <c r="G338" s="226"/>
      <c r="H338" s="226">
        <v>663</v>
      </c>
      <c r="I338" s="228">
        <v>663</v>
      </c>
      <c r="J338" s="198" t="s">
        <v>843</v>
      </c>
      <c r="K338" s="199">
        <f t="shared" si="125"/>
        <v>108</v>
      </c>
      <c r="L338" s="200">
        <f t="shared" si="126"/>
        <v>0.19459459459459461</v>
      </c>
      <c r="M338" s="195" t="s">
        <v>598</v>
      </c>
      <c r="N338" s="201">
        <v>44321</v>
      </c>
      <c r="O338" s="1"/>
      <c r="P338" s="1"/>
      <c r="Q338" s="1"/>
      <c r="R338" s="241" t="s">
        <v>803</v>
      </c>
    </row>
    <row r="339" spans="1:26" ht="12.75" customHeight="1">
      <c r="A339" s="223">
        <v>165</v>
      </c>
      <c r="B339" s="224">
        <v>44308</v>
      </c>
      <c r="C339" s="224"/>
      <c r="D339" s="225" t="s">
        <v>807</v>
      </c>
      <c r="E339" s="226" t="s">
        <v>594</v>
      </c>
      <c r="F339" s="196">
        <v>126.5</v>
      </c>
      <c r="G339" s="226"/>
      <c r="H339" s="226">
        <v>155</v>
      </c>
      <c r="I339" s="228">
        <v>155</v>
      </c>
      <c r="J339" s="198" t="s">
        <v>696</v>
      </c>
      <c r="K339" s="199">
        <f t="shared" si="125"/>
        <v>28.5</v>
      </c>
      <c r="L339" s="200">
        <f t="shared" si="126"/>
        <v>0.22529644268774704</v>
      </c>
      <c r="M339" s="195" t="s">
        <v>598</v>
      </c>
      <c r="N339" s="201">
        <v>44362</v>
      </c>
      <c r="O339" s="1"/>
      <c r="R339" s="241" t="s">
        <v>803</v>
      </c>
    </row>
    <row r="340" spans="1:26" ht="12.75" customHeight="1">
      <c r="A340" s="202">
        <v>166</v>
      </c>
      <c r="B340" s="233">
        <v>44368</v>
      </c>
      <c r="C340" s="233"/>
      <c r="D340" s="204" t="s">
        <v>844</v>
      </c>
      <c r="E340" s="206" t="s">
        <v>594</v>
      </c>
      <c r="F340" s="234">
        <v>287.5</v>
      </c>
      <c r="G340" s="206"/>
      <c r="H340" s="206">
        <v>245</v>
      </c>
      <c r="I340" s="207">
        <v>344</v>
      </c>
      <c r="J340" s="208" t="s">
        <v>845</v>
      </c>
      <c r="K340" s="209">
        <f t="shared" si="125"/>
        <v>-42.5</v>
      </c>
      <c r="L340" s="210">
        <f t="shared" si="126"/>
        <v>-0.14782608695652175</v>
      </c>
      <c r="M340" s="206" t="s">
        <v>612</v>
      </c>
      <c r="N340" s="203">
        <v>44508</v>
      </c>
      <c r="O340" s="1"/>
      <c r="R340" s="241" t="s">
        <v>803</v>
      </c>
    </row>
    <row r="341" spans="1:26" ht="12.75" customHeight="1">
      <c r="A341" s="223">
        <v>167</v>
      </c>
      <c r="B341" s="224">
        <v>44368</v>
      </c>
      <c r="C341" s="224"/>
      <c r="D341" s="225" t="s">
        <v>490</v>
      </c>
      <c r="E341" s="226" t="s">
        <v>594</v>
      </c>
      <c r="F341" s="196">
        <v>241</v>
      </c>
      <c r="G341" s="226"/>
      <c r="H341" s="226">
        <v>298</v>
      </c>
      <c r="I341" s="228">
        <v>320</v>
      </c>
      <c r="J341" s="198" t="s">
        <v>696</v>
      </c>
      <c r="K341" s="199">
        <f t="shared" si="125"/>
        <v>57</v>
      </c>
      <c r="L341" s="200">
        <f t="shared" si="126"/>
        <v>0.23651452282157676</v>
      </c>
      <c r="M341" s="195" t="s">
        <v>598</v>
      </c>
      <c r="N341" s="201">
        <v>44802</v>
      </c>
      <c r="O341" s="41"/>
      <c r="R341" s="241" t="s">
        <v>803</v>
      </c>
    </row>
    <row r="342" spans="1:26" ht="12.75" customHeight="1">
      <c r="A342" s="223">
        <v>168</v>
      </c>
      <c r="B342" s="224">
        <v>44406</v>
      </c>
      <c r="C342" s="224"/>
      <c r="D342" s="225" t="s">
        <v>807</v>
      </c>
      <c r="E342" s="226" t="s">
        <v>594</v>
      </c>
      <c r="F342" s="196">
        <v>162.5</v>
      </c>
      <c r="G342" s="226"/>
      <c r="H342" s="226">
        <v>200</v>
      </c>
      <c r="I342" s="228">
        <v>200</v>
      </c>
      <c r="J342" s="198" t="s">
        <v>696</v>
      </c>
      <c r="K342" s="199">
        <f t="shared" si="125"/>
        <v>37.5</v>
      </c>
      <c r="L342" s="200">
        <f t="shared" si="126"/>
        <v>0.23076923076923078</v>
      </c>
      <c r="M342" s="195" t="s">
        <v>598</v>
      </c>
      <c r="N342" s="201">
        <v>44802</v>
      </c>
      <c r="O342" s="1"/>
      <c r="R342" s="241" t="s">
        <v>803</v>
      </c>
    </row>
    <row r="343" spans="1:26" ht="12.75" customHeight="1">
      <c r="A343" s="223">
        <v>169</v>
      </c>
      <c r="B343" s="224">
        <v>44462</v>
      </c>
      <c r="C343" s="224"/>
      <c r="D343" s="225" t="s">
        <v>447</v>
      </c>
      <c r="E343" s="226" t="s">
        <v>594</v>
      </c>
      <c r="F343" s="196">
        <v>1235</v>
      </c>
      <c r="G343" s="226"/>
      <c r="H343" s="226">
        <v>1505</v>
      </c>
      <c r="I343" s="228">
        <v>1500</v>
      </c>
      <c r="J343" s="198" t="s">
        <v>696</v>
      </c>
      <c r="K343" s="199">
        <f t="shared" si="125"/>
        <v>270</v>
      </c>
      <c r="L343" s="200">
        <f t="shared" si="126"/>
        <v>0.21862348178137653</v>
      </c>
      <c r="M343" s="195" t="s">
        <v>598</v>
      </c>
      <c r="N343" s="201">
        <v>44564</v>
      </c>
      <c r="O343" s="1"/>
      <c r="R343" s="241" t="s">
        <v>803</v>
      </c>
    </row>
    <row r="344" spans="1:26" ht="12.75" customHeight="1">
      <c r="A344" s="242">
        <v>170</v>
      </c>
      <c r="B344" s="243">
        <v>44480</v>
      </c>
      <c r="C344" s="243"/>
      <c r="D344" s="244" t="s">
        <v>846</v>
      </c>
      <c r="E344" s="245" t="s">
        <v>594</v>
      </c>
      <c r="F344" s="62">
        <v>58.75</v>
      </c>
      <c r="G344" s="245"/>
      <c r="H344" s="246"/>
      <c r="I344" s="56"/>
      <c r="J344" s="247" t="s">
        <v>596</v>
      </c>
      <c r="K344" s="242"/>
      <c r="L344" s="243"/>
      <c r="M344" s="243"/>
      <c r="N344" s="244"/>
      <c r="O344" s="41"/>
      <c r="R344" s="241" t="s">
        <v>803</v>
      </c>
    </row>
    <row r="345" spans="1:26" ht="12.75" customHeight="1">
      <c r="A345" s="248">
        <v>171</v>
      </c>
      <c r="B345" s="249">
        <v>44481</v>
      </c>
      <c r="C345" s="249"/>
      <c r="D345" s="250" t="s">
        <v>279</v>
      </c>
      <c r="E345" s="56" t="s">
        <v>594</v>
      </c>
      <c r="F345" s="251" t="s">
        <v>847</v>
      </c>
      <c r="G345" s="56"/>
      <c r="H345" s="56"/>
      <c r="I345" s="56">
        <v>380</v>
      </c>
      <c r="J345" s="252" t="s">
        <v>596</v>
      </c>
      <c r="K345" s="248"/>
      <c r="L345" s="249"/>
      <c r="M345" s="249"/>
      <c r="N345" s="250"/>
      <c r="O345" s="41"/>
      <c r="R345" s="241" t="s">
        <v>803</v>
      </c>
    </row>
    <row r="346" spans="1:26" ht="12.75" customHeight="1">
      <c r="A346" s="223">
        <v>172</v>
      </c>
      <c r="B346" s="224">
        <v>44481</v>
      </c>
      <c r="C346" s="224"/>
      <c r="D346" s="225" t="s">
        <v>848</v>
      </c>
      <c r="E346" s="226" t="s">
        <v>594</v>
      </c>
      <c r="F346" s="196">
        <v>45.5</v>
      </c>
      <c r="G346" s="226"/>
      <c r="H346" s="226">
        <v>56.5</v>
      </c>
      <c r="I346" s="228">
        <v>56</v>
      </c>
      <c r="J346" s="198" t="s">
        <v>849</v>
      </c>
      <c r="K346" s="199">
        <f t="shared" ref="K346:K347" si="127">H346-F346</f>
        <v>11</v>
      </c>
      <c r="L346" s="200">
        <f t="shared" ref="L346:L347" si="128">K346/F346</f>
        <v>0.24175824175824176</v>
      </c>
      <c r="M346" s="195" t="s">
        <v>598</v>
      </c>
      <c r="N346" s="201">
        <v>44881</v>
      </c>
      <c r="O346" s="41"/>
      <c r="R346" s="241"/>
    </row>
    <row r="347" spans="1:26" ht="12.75" customHeight="1">
      <c r="A347" s="223">
        <v>173</v>
      </c>
      <c r="B347" s="224">
        <v>44551</v>
      </c>
      <c r="C347" s="224"/>
      <c r="D347" s="225" t="s">
        <v>131</v>
      </c>
      <c r="E347" s="226" t="s">
        <v>594</v>
      </c>
      <c r="F347" s="196">
        <v>2300</v>
      </c>
      <c r="G347" s="226"/>
      <c r="H347" s="226">
        <f>(2820+2200)/2</f>
        <v>2510</v>
      </c>
      <c r="I347" s="228">
        <v>3000</v>
      </c>
      <c r="J347" s="198" t="s">
        <v>850</v>
      </c>
      <c r="K347" s="199">
        <f t="shared" si="127"/>
        <v>210</v>
      </c>
      <c r="L347" s="200">
        <f t="shared" si="128"/>
        <v>9.1304347826086957E-2</v>
      </c>
      <c r="M347" s="195" t="s">
        <v>598</v>
      </c>
      <c r="N347" s="201">
        <v>44649</v>
      </c>
      <c r="O347" s="1"/>
      <c r="R347" s="241"/>
    </row>
    <row r="348" spans="1:26" ht="12.75" customHeight="1">
      <c r="A348" s="58">
        <v>174</v>
      </c>
      <c r="B348" s="249">
        <v>44606</v>
      </c>
      <c r="C348" s="58"/>
      <c r="D348" s="58" t="s">
        <v>437</v>
      </c>
      <c r="E348" s="56" t="s">
        <v>594</v>
      </c>
      <c r="F348" s="56" t="s">
        <v>851</v>
      </c>
      <c r="G348" s="56"/>
      <c r="H348" s="56"/>
      <c r="I348" s="56">
        <v>764</v>
      </c>
      <c r="J348" s="56" t="s">
        <v>596</v>
      </c>
      <c r="K348" s="56"/>
      <c r="L348" s="56"/>
      <c r="M348" s="56"/>
      <c r="N348" s="58"/>
      <c r="O348" s="41"/>
      <c r="R348" s="241"/>
    </row>
    <row r="349" spans="1:26" ht="12.75" customHeight="1">
      <c r="A349" s="223">
        <v>175</v>
      </c>
      <c r="B349" s="224">
        <v>44613</v>
      </c>
      <c r="C349" s="224"/>
      <c r="D349" s="225" t="s">
        <v>447</v>
      </c>
      <c r="E349" s="226" t="s">
        <v>594</v>
      </c>
      <c r="F349" s="196">
        <v>1255</v>
      </c>
      <c r="G349" s="226"/>
      <c r="H349" s="226">
        <v>1515</v>
      </c>
      <c r="I349" s="228">
        <v>1510</v>
      </c>
      <c r="J349" s="198" t="s">
        <v>696</v>
      </c>
      <c r="K349" s="199">
        <f>H349-F349</f>
        <v>260</v>
      </c>
      <c r="L349" s="200">
        <f>K349/F349</f>
        <v>0.20717131474103587</v>
      </c>
      <c r="M349" s="195" t="s">
        <v>598</v>
      </c>
      <c r="N349" s="201">
        <v>44834</v>
      </c>
      <c r="O349" s="41"/>
      <c r="R349" s="241"/>
    </row>
    <row r="350" spans="1:26" ht="12.75" customHeight="1">
      <c r="A350">
        <v>176</v>
      </c>
      <c r="B350" s="249">
        <v>44670</v>
      </c>
      <c r="C350" s="249"/>
      <c r="D350" s="58" t="s">
        <v>553</v>
      </c>
      <c r="E350" s="253" t="s">
        <v>594</v>
      </c>
      <c r="F350" s="56" t="s">
        <v>852</v>
      </c>
      <c r="G350" s="56"/>
      <c r="H350" s="56"/>
      <c r="I350" s="56">
        <v>553</v>
      </c>
      <c r="J350" s="56" t="s">
        <v>596</v>
      </c>
      <c r="K350" s="56"/>
      <c r="L350" s="56"/>
      <c r="M350" s="56"/>
      <c r="N350" s="56"/>
      <c r="O350" s="41"/>
      <c r="R350" s="241"/>
    </row>
    <row r="351" spans="1:26" ht="12.75" customHeight="1">
      <c r="A351" s="223">
        <v>177</v>
      </c>
      <c r="B351" s="224">
        <v>44746</v>
      </c>
      <c r="C351" s="224"/>
      <c r="D351" s="225" t="s">
        <v>853</v>
      </c>
      <c r="E351" s="226" t="s">
        <v>594</v>
      </c>
      <c r="F351" s="196">
        <v>207.5</v>
      </c>
      <c r="G351" s="226"/>
      <c r="H351" s="226">
        <v>254</v>
      </c>
      <c r="I351" s="228">
        <v>254</v>
      </c>
      <c r="J351" s="198" t="s">
        <v>696</v>
      </c>
      <c r="K351" s="199">
        <f t="shared" ref="K351:K353" si="129">H351-F351</f>
        <v>46.5</v>
      </c>
      <c r="L351" s="200">
        <f t="shared" ref="L351:L353" si="130">K351/F351</f>
        <v>0.22409638554216868</v>
      </c>
      <c r="M351" s="195" t="s">
        <v>598</v>
      </c>
      <c r="N351" s="201">
        <v>44792</v>
      </c>
      <c r="O351" s="1"/>
      <c r="R351" s="241"/>
    </row>
    <row r="352" spans="1:26" ht="12.75" customHeight="1">
      <c r="A352" s="223">
        <v>178</v>
      </c>
      <c r="B352" s="224">
        <v>44775</v>
      </c>
      <c r="C352" s="224"/>
      <c r="D352" s="225" t="s">
        <v>492</v>
      </c>
      <c r="E352" s="226" t="s">
        <v>594</v>
      </c>
      <c r="F352" s="196">
        <v>31.25</v>
      </c>
      <c r="G352" s="226"/>
      <c r="H352" s="226">
        <v>38.75</v>
      </c>
      <c r="I352" s="228">
        <v>38</v>
      </c>
      <c r="J352" s="198" t="s">
        <v>696</v>
      </c>
      <c r="K352" s="199">
        <f t="shared" si="129"/>
        <v>7.5</v>
      </c>
      <c r="L352" s="200">
        <f t="shared" si="130"/>
        <v>0.24</v>
      </c>
      <c r="M352" s="195" t="s">
        <v>598</v>
      </c>
      <c r="N352" s="201">
        <v>44844</v>
      </c>
      <c r="O352" s="41"/>
      <c r="R352" s="62"/>
    </row>
    <row r="353" spans="1:38" ht="12.75" customHeight="1">
      <c r="A353" s="223">
        <v>179</v>
      </c>
      <c r="B353" s="224">
        <v>44841</v>
      </c>
      <c r="C353" s="224"/>
      <c r="D353" s="225" t="s">
        <v>854</v>
      </c>
      <c r="E353" s="226" t="s">
        <v>594</v>
      </c>
      <c r="F353" s="196">
        <v>665</v>
      </c>
      <c r="G353" s="226"/>
      <c r="H353" s="226">
        <v>807.5</v>
      </c>
      <c r="I353" s="228">
        <v>840</v>
      </c>
      <c r="J353" s="198" t="s">
        <v>850</v>
      </c>
      <c r="K353" s="199">
        <f t="shared" si="129"/>
        <v>142.5</v>
      </c>
      <c r="L353" s="200">
        <f t="shared" si="130"/>
        <v>0.21428571428571427</v>
      </c>
      <c r="M353" s="195" t="s">
        <v>598</v>
      </c>
      <c r="N353" s="201">
        <v>45097</v>
      </c>
      <c r="O353" s="41"/>
      <c r="R353" s="62"/>
    </row>
    <row r="354" spans="1:38" ht="12.75" customHeight="1">
      <c r="A354" s="248">
        <v>180</v>
      </c>
      <c r="B354" s="249">
        <v>44844</v>
      </c>
      <c r="C354" s="58"/>
      <c r="D354" s="58" t="s">
        <v>439</v>
      </c>
      <c r="E354" s="253" t="s">
        <v>594</v>
      </c>
      <c r="F354" s="56" t="s">
        <v>855</v>
      </c>
      <c r="G354" s="56"/>
      <c r="H354" s="56"/>
      <c r="I354" s="56">
        <v>291</v>
      </c>
      <c r="J354" s="56" t="s">
        <v>596</v>
      </c>
      <c r="K354" s="56"/>
      <c r="L354" s="56"/>
      <c r="M354" s="56"/>
      <c r="N354" s="56"/>
      <c r="O354" s="41"/>
      <c r="Q354" s="41"/>
      <c r="R354" s="62"/>
    </row>
    <row r="355" spans="1:38" ht="12.75" customHeight="1">
      <c r="A355" s="248">
        <v>181</v>
      </c>
      <c r="B355" s="249">
        <v>44845</v>
      </c>
      <c r="C355" s="58"/>
      <c r="D355" s="58" t="s">
        <v>437</v>
      </c>
      <c r="E355" s="253" t="s">
        <v>594</v>
      </c>
      <c r="F355" s="56" t="s">
        <v>856</v>
      </c>
      <c r="G355" s="56"/>
      <c r="H355" s="56"/>
      <c r="I355" s="56">
        <v>765</v>
      </c>
      <c r="J355" s="56" t="s">
        <v>596</v>
      </c>
      <c r="K355" s="56"/>
      <c r="L355" s="56"/>
      <c r="M355" s="56"/>
      <c r="N355" s="56"/>
      <c r="O355" s="41"/>
      <c r="Q355" s="41"/>
      <c r="R355" s="62"/>
    </row>
    <row r="356" spans="1:38" ht="12.75" customHeight="1">
      <c r="A356" s="223">
        <v>182</v>
      </c>
      <c r="B356" s="224">
        <v>44981</v>
      </c>
      <c r="C356" s="224"/>
      <c r="D356" s="225" t="s">
        <v>454</v>
      </c>
      <c r="E356" s="226" t="s">
        <v>594</v>
      </c>
      <c r="F356" s="196">
        <v>1675</v>
      </c>
      <c r="G356" s="226"/>
      <c r="H356" s="226">
        <v>2080</v>
      </c>
      <c r="I356" s="228">
        <v>2080</v>
      </c>
      <c r="J356" s="198" t="s">
        <v>696</v>
      </c>
      <c r="K356" s="199">
        <f>H356-F356</f>
        <v>405</v>
      </c>
      <c r="L356" s="200">
        <f>K356/F356</f>
        <v>0.2417910447761194</v>
      </c>
      <c r="M356" s="195" t="s">
        <v>598</v>
      </c>
      <c r="N356" s="201">
        <v>45119</v>
      </c>
      <c r="O356" s="41"/>
      <c r="R356" s="62"/>
    </row>
    <row r="357" spans="1:38" ht="12.75" customHeight="1">
      <c r="A357" s="223">
        <v>183</v>
      </c>
      <c r="B357" s="224">
        <v>44986</v>
      </c>
      <c r="C357" s="224"/>
      <c r="D357" s="225" t="s">
        <v>492</v>
      </c>
      <c r="E357" s="226" t="s">
        <v>594</v>
      </c>
      <c r="F357" s="196">
        <v>57.5</v>
      </c>
      <c r="G357" s="226"/>
      <c r="H357" s="226">
        <v>120</v>
      </c>
      <c r="I357" s="228">
        <v>120</v>
      </c>
      <c r="J357" s="198" t="s">
        <v>696</v>
      </c>
      <c r="K357" s="199">
        <f>H357-F357</f>
        <v>62.5</v>
      </c>
      <c r="L357" s="200">
        <f>K357/F357</f>
        <v>1.0869565217391304</v>
      </c>
      <c r="M357" s="195" t="s">
        <v>598</v>
      </c>
      <c r="N357" s="201">
        <v>45049</v>
      </c>
      <c r="O357" s="41"/>
      <c r="R357" s="62"/>
    </row>
    <row r="358" spans="1:38" ht="12.75" customHeight="1">
      <c r="A358" s="254">
        <v>184</v>
      </c>
      <c r="B358" s="249">
        <v>45008</v>
      </c>
      <c r="C358" s="249"/>
      <c r="D358" s="58" t="s">
        <v>509</v>
      </c>
      <c r="E358" s="253" t="s">
        <v>594</v>
      </c>
      <c r="F358" s="253" t="s">
        <v>857</v>
      </c>
      <c r="G358" s="56"/>
      <c r="H358" s="56"/>
      <c r="I358" s="56">
        <v>3523</v>
      </c>
      <c r="J358" s="56" t="s">
        <v>596</v>
      </c>
      <c r="K358" s="56"/>
      <c r="L358" s="56"/>
      <c r="M358" s="56"/>
      <c r="N358" s="56"/>
      <c r="O358" s="41"/>
      <c r="R358" s="62"/>
    </row>
    <row r="359" spans="1:38" ht="12.75" customHeight="1">
      <c r="A359" s="248">
        <v>185</v>
      </c>
      <c r="B359" s="249">
        <v>45027</v>
      </c>
      <c r="C359" s="58"/>
      <c r="D359" s="58" t="s">
        <v>858</v>
      </c>
      <c r="E359" s="253" t="s">
        <v>594</v>
      </c>
      <c r="F359" s="56" t="s">
        <v>859</v>
      </c>
      <c r="G359" s="56"/>
      <c r="H359" s="56"/>
      <c r="I359" s="56">
        <v>810</v>
      </c>
      <c r="J359" s="56" t="s">
        <v>596</v>
      </c>
      <c r="K359" s="56"/>
      <c r="L359" s="56"/>
      <c r="M359" s="56"/>
      <c r="N359" s="56"/>
      <c r="O359" s="41"/>
      <c r="R359" s="62"/>
    </row>
    <row r="360" spans="1:38" ht="12.75" customHeight="1">
      <c r="A360" s="248">
        <v>186</v>
      </c>
      <c r="B360" s="249">
        <v>45050</v>
      </c>
      <c r="C360" s="58"/>
      <c r="D360" s="58" t="s">
        <v>42</v>
      </c>
      <c r="E360" s="253" t="s">
        <v>594</v>
      </c>
      <c r="F360" s="56" t="s">
        <v>860</v>
      </c>
      <c r="G360" s="56"/>
      <c r="H360" s="56"/>
      <c r="I360" s="56">
        <v>5040</v>
      </c>
      <c r="J360" s="56" t="s">
        <v>596</v>
      </c>
      <c r="K360" s="56"/>
      <c r="L360" s="56"/>
      <c r="M360" s="56"/>
      <c r="N360" s="56"/>
      <c r="O360" s="41"/>
      <c r="R360" s="62"/>
    </row>
    <row r="361" spans="1:38" ht="12.75" customHeight="1">
      <c r="A361" s="242">
        <v>187</v>
      </c>
      <c r="B361" s="243">
        <v>45075</v>
      </c>
      <c r="C361" s="255"/>
      <c r="D361" s="255" t="s">
        <v>861</v>
      </c>
      <c r="E361" s="256" t="s">
        <v>594</v>
      </c>
      <c r="F361" s="245" t="s">
        <v>862</v>
      </c>
      <c r="G361" s="245"/>
      <c r="H361" s="245"/>
      <c r="I361" s="245">
        <v>732</v>
      </c>
      <c r="J361" s="245" t="s">
        <v>596</v>
      </c>
      <c r="K361" s="245"/>
      <c r="L361" s="245"/>
      <c r="M361" s="245"/>
      <c r="N361" s="245"/>
      <c r="O361" s="41"/>
      <c r="Q361" s="41"/>
      <c r="R361" s="62"/>
      <c r="T361" s="41"/>
      <c r="V361" s="41"/>
      <c r="W361" s="62"/>
      <c r="Y361" s="41"/>
      <c r="AA361" s="41"/>
      <c r="AB361" s="62"/>
      <c r="AD361" s="41"/>
      <c r="AF361" s="41"/>
      <c r="AG361" s="62"/>
      <c r="AI361" s="41"/>
      <c r="AK361" s="41"/>
      <c r="AL361" s="62"/>
    </row>
    <row r="362" spans="1:38" ht="12.75" customHeight="1">
      <c r="A362" s="248">
        <v>188</v>
      </c>
      <c r="B362" s="249">
        <v>45078</v>
      </c>
      <c r="C362" s="58"/>
      <c r="D362" s="58" t="s">
        <v>541</v>
      </c>
      <c r="E362" s="253" t="s">
        <v>594</v>
      </c>
      <c r="F362" s="56" t="s">
        <v>863</v>
      </c>
      <c r="G362" s="56"/>
      <c r="H362" s="56"/>
      <c r="I362" s="56">
        <v>4300</v>
      </c>
      <c r="J362" s="56" t="s">
        <v>596</v>
      </c>
      <c r="K362" s="56"/>
      <c r="L362" s="56"/>
      <c r="M362" s="56"/>
      <c r="N362" s="56"/>
      <c r="O362" s="41"/>
      <c r="Q362" s="41"/>
      <c r="R362" s="62"/>
      <c r="T362" s="41"/>
      <c r="V362" s="41"/>
      <c r="W362" s="62"/>
      <c r="Y362" s="41"/>
      <c r="AA362" s="41"/>
      <c r="AB362" s="62"/>
      <c r="AD362" s="41"/>
      <c r="AF362" s="41"/>
      <c r="AG362" s="62"/>
      <c r="AI362" s="41"/>
      <c r="AK362" s="41"/>
      <c r="AL362" s="62"/>
    </row>
    <row r="363" spans="1:38" ht="12.75" customHeight="1">
      <c r="A363" s="248">
        <v>189</v>
      </c>
      <c r="B363" s="249">
        <v>45103</v>
      </c>
      <c r="C363" s="58"/>
      <c r="D363" s="58" t="s">
        <v>1082</v>
      </c>
      <c r="E363" s="253" t="s">
        <v>594</v>
      </c>
      <c r="F363" s="56" t="s">
        <v>676</v>
      </c>
      <c r="G363" s="56"/>
      <c r="H363" s="56"/>
      <c r="I363" s="56">
        <v>383</v>
      </c>
      <c r="J363" s="56" t="s">
        <v>596</v>
      </c>
      <c r="K363" s="56"/>
      <c r="L363" s="56"/>
      <c r="M363" s="56"/>
      <c r="N363" s="56"/>
      <c r="O363" s="41"/>
      <c r="Q363" s="41"/>
      <c r="R363" s="62"/>
      <c r="T363" s="41"/>
      <c r="V363" s="41"/>
      <c r="W363" s="62"/>
      <c r="Y363" s="41"/>
      <c r="AA363" s="41"/>
      <c r="AB363" s="62"/>
      <c r="AD363" s="41"/>
      <c r="AF363" s="41"/>
      <c r="AG363" s="62"/>
      <c r="AI363" s="41"/>
      <c r="AK363" s="41"/>
      <c r="AL363" s="62"/>
    </row>
    <row r="364" spans="1:38" ht="12.75" customHeight="1">
      <c r="A364" s="248">
        <v>190</v>
      </c>
      <c r="B364" s="249">
        <v>45120</v>
      </c>
      <c r="C364" s="58"/>
      <c r="D364" s="58" t="s">
        <v>540</v>
      </c>
      <c r="E364" s="253" t="s">
        <v>594</v>
      </c>
      <c r="F364" s="56" t="s">
        <v>1067</v>
      </c>
      <c r="G364" s="56"/>
      <c r="H364" s="56"/>
      <c r="I364" s="56">
        <v>2935</v>
      </c>
      <c r="J364" s="56" t="s">
        <v>596</v>
      </c>
      <c r="K364" s="56"/>
      <c r="L364" s="56"/>
      <c r="M364" s="56"/>
      <c r="N364" s="56"/>
      <c r="O364" s="41"/>
      <c r="Q364" s="41"/>
      <c r="R364" s="62"/>
      <c r="T364" s="41"/>
      <c r="V364" s="41"/>
      <c r="W364" s="62"/>
      <c r="Y364" s="41"/>
      <c r="AA364" s="41"/>
      <c r="AB364" s="62"/>
      <c r="AD364" s="41"/>
      <c r="AF364" s="41"/>
      <c r="AG364" s="62"/>
      <c r="AI364" s="41"/>
      <c r="AK364" s="41"/>
      <c r="AL364" s="62"/>
    </row>
    <row r="365" spans="1:38" ht="12.75" customHeight="1">
      <c r="A365" s="248">
        <v>191</v>
      </c>
      <c r="B365" s="249">
        <v>45125</v>
      </c>
      <c r="C365" s="58"/>
      <c r="D365" s="58" t="s">
        <v>203</v>
      </c>
      <c r="E365" s="253" t="s">
        <v>594</v>
      </c>
      <c r="F365" s="56" t="s">
        <v>1126</v>
      </c>
      <c r="G365" s="56"/>
      <c r="H365" s="56"/>
      <c r="I365" s="56">
        <v>4895</v>
      </c>
      <c r="J365" s="56" t="s">
        <v>596</v>
      </c>
      <c r="K365" s="56"/>
      <c r="L365" s="56"/>
      <c r="M365" s="56"/>
      <c r="N365" s="56"/>
      <c r="O365" s="41"/>
      <c r="R365" s="62"/>
      <c r="T365" s="41"/>
      <c r="W365" s="62"/>
      <c r="Y365" s="41"/>
      <c r="AB365" s="62"/>
      <c r="AD365" s="41"/>
      <c r="AG365" s="62"/>
      <c r="AI365" s="41"/>
      <c r="AL365" s="62"/>
    </row>
    <row r="366" spans="1:38" ht="12.75" customHeight="1">
      <c r="A366" s="248"/>
      <c r="B366" s="249"/>
      <c r="C366" s="58"/>
      <c r="D366" s="58"/>
      <c r="E366" s="253"/>
      <c r="F366" s="56"/>
      <c r="G366" s="56"/>
      <c r="H366" s="56"/>
      <c r="I366" s="56"/>
      <c r="J366" s="56"/>
      <c r="K366" s="56"/>
      <c r="L366" s="56"/>
      <c r="M366" s="56"/>
      <c r="N366" s="56"/>
      <c r="O366" s="41"/>
      <c r="R366" s="62"/>
      <c r="T366" s="41"/>
      <c r="W366" s="62"/>
      <c r="Y366" s="41"/>
      <c r="AB366" s="62"/>
      <c r="AD366" s="41"/>
      <c r="AG366" s="62"/>
      <c r="AI366" s="41"/>
      <c r="AL366" s="62"/>
    </row>
    <row r="367" spans="1:38" ht="12.75" customHeight="1">
      <c r="A367" s="248"/>
      <c r="B367" s="249"/>
      <c r="C367" s="58"/>
      <c r="D367" s="58"/>
      <c r="E367" s="253"/>
      <c r="F367" s="56"/>
      <c r="G367" s="56"/>
      <c r="H367" s="56"/>
      <c r="I367" s="56"/>
      <c r="J367" s="56"/>
      <c r="K367" s="56"/>
      <c r="L367" s="56"/>
      <c r="M367" s="56"/>
      <c r="N367" s="56"/>
      <c r="O367" s="41"/>
      <c r="R367" s="62"/>
      <c r="T367" s="41"/>
      <c r="W367" s="62"/>
      <c r="Y367" s="41"/>
      <c r="AB367" s="62"/>
      <c r="AD367" s="41"/>
      <c r="AG367" s="62"/>
      <c r="AI367" s="41"/>
      <c r="AL367" s="62"/>
    </row>
    <row r="368" spans="1:38" ht="12.75" customHeight="1">
      <c r="A368" s="248"/>
      <c r="B368" s="249"/>
      <c r="C368" s="58"/>
      <c r="D368" s="58"/>
      <c r="E368" s="253"/>
      <c r="F368" s="56"/>
      <c r="G368" s="56"/>
      <c r="H368" s="56"/>
      <c r="I368" s="56"/>
      <c r="J368" s="56"/>
      <c r="K368" s="56"/>
      <c r="L368" s="56"/>
      <c r="M368" s="56"/>
      <c r="N368" s="56"/>
      <c r="O368" s="41"/>
      <c r="R368" s="62"/>
      <c r="T368" s="41"/>
      <c r="W368" s="62"/>
      <c r="Y368" s="41"/>
      <c r="AB368" s="62"/>
      <c r="AD368" s="41"/>
      <c r="AG368" s="62"/>
      <c r="AI368" s="41"/>
      <c r="AL368" s="62"/>
    </row>
    <row r="369" spans="1:38" ht="12.75" customHeight="1">
      <c r="A369" s="58"/>
      <c r="B369" s="58"/>
      <c r="C369" s="58"/>
      <c r="D369" s="58"/>
      <c r="E369" s="58"/>
      <c r="F369" s="56"/>
      <c r="G369" s="56"/>
      <c r="H369" s="56"/>
      <c r="I369" s="56"/>
      <c r="J369" s="31"/>
      <c r="K369" s="56"/>
      <c r="L369" s="56"/>
      <c r="M369" s="56"/>
      <c r="N369" s="58"/>
      <c r="O369" s="41"/>
      <c r="R369" s="62"/>
      <c r="T369" s="41"/>
      <c r="W369" s="62"/>
      <c r="Y369" s="41"/>
      <c r="AB369" s="62"/>
      <c r="AD369" s="41"/>
      <c r="AG369" s="62"/>
      <c r="AI369" s="41"/>
      <c r="AL369" s="62"/>
    </row>
    <row r="370" spans="1:38" ht="12.75" customHeight="1">
      <c r="B370" s="257" t="s">
        <v>864</v>
      </c>
      <c r="F370" s="62"/>
      <c r="G370" s="62"/>
      <c r="H370" s="62"/>
      <c r="I370" s="62"/>
      <c r="J370" s="41"/>
      <c r="K370" s="62"/>
      <c r="L370" s="62"/>
      <c r="M370" s="62"/>
      <c r="O370" s="41"/>
      <c r="R370" s="62"/>
      <c r="T370" s="41"/>
      <c r="W370" s="62"/>
      <c r="Y370" s="41"/>
      <c r="AB370" s="62"/>
      <c r="AD370" s="41"/>
      <c r="AG370" s="62"/>
      <c r="AI370" s="41"/>
      <c r="AL370" s="62"/>
    </row>
    <row r="371" spans="1:38" ht="12.75" customHeight="1">
      <c r="A371" s="258"/>
      <c r="F371" s="62"/>
      <c r="G371" s="62"/>
      <c r="H371" s="62"/>
      <c r="I371" s="62"/>
      <c r="J371" s="41"/>
      <c r="K371" s="62"/>
      <c r="L371" s="62"/>
      <c r="M371" s="62"/>
      <c r="O371" s="41"/>
      <c r="R371" s="62"/>
      <c r="T371" s="41"/>
      <c r="W371" s="62"/>
      <c r="Y371" s="41"/>
      <c r="AB371" s="62"/>
      <c r="AD371" s="41"/>
      <c r="AG371" s="62"/>
      <c r="AI371" s="41"/>
      <c r="AL371" s="62"/>
    </row>
    <row r="372" spans="1:38" ht="12.75" customHeight="1">
      <c r="A372" s="258"/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1:38" ht="12.75" customHeight="1">
      <c r="A373" s="56"/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1:3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1:3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1:3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1:3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1:3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1:3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1:3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1:3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1:3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1:3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1:3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2.7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  <row r="491" spans="6:18" ht="12.75" customHeight="1">
      <c r="F491" s="62"/>
      <c r="G491" s="62"/>
      <c r="H491" s="62"/>
      <c r="I491" s="62"/>
      <c r="J491" s="41"/>
      <c r="K491" s="62"/>
      <c r="L491" s="62"/>
      <c r="M491" s="62"/>
      <c r="O491" s="41"/>
      <c r="R491" s="62"/>
    </row>
    <row r="492" spans="6:18" ht="12.75" customHeight="1">
      <c r="F492" s="62"/>
      <c r="G492" s="62"/>
      <c r="H492" s="62"/>
      <c r="I492" s="62"/>
      <c r="J492" s="41"/>
      <c r="K492" s="62"/>
      <c r="L492" s="62"/>
      <c r="M492" s="62"/>
      <c r="O492" s="41"/>
      <c r="R492" s="62"/>
    </row>
    <row r="493" spans="6:18" ht="12.75" customHeight="1">
      <c r="F493" s="62"/>
      <c r="G493" s="62"/>
      <c r="H493" s="62"/>
      <c r="I493" s="62"/>
      <c r="J493" s="41"/>
      <c r="K493" s="62"/>
      <c r="L493" s="62"/>
      <c r="M493" s="62"/>
      <c r="O493" s="41"/>
      <c r="R493" s="62"/>
    </row>
    <row r="494" spans="6:18" ht="12.75" customHeight="1">
      <c r="F494" s="62"/>
      <c r="G494" s="62"/>
      <c r="H494" s="62"/>
      <c r="I494" s="62"/>
      <c r="J494" s="41"/>
      <c r="K494" s="62"/>
      <c r="L494" s="62"/>
      <c r="M494" s="62"/>
      <c r="O494" s="41"/>
      <c r="R494" s="62"/>
    </row>
    <row r="495" spans="6:18" ht="12.75" customHeight="1">
      <c r="F495" s="62"/>
      <c r="G495" s="62"/>
      <c r="H495" s="62"/>
      <c r="I495" s="62"/>
      <c r="J495" s="41"/>
      <c r="K495" s="62"/>
      <c r="L495" s="62"/>
      <c r="M495" s="62"/>
      <c r="O495" s="41"/>
      <c r="R495" s="62"/>
    </row>
    <row r="496" spans="6:18" ht="12.75" customHeight="1">
      <c r="F496" s="62"/>
      <c r="G496" s="62"/>
      <c r="H496" s="62"/>
      <c r="I496" s="62"/>
      <c r="J496" s="41"/>
      <c r="K496" s="62"/>
      <c r="L496" s="62"/>
      <c r="M496" s="62"/>
      <c r="O496" s="41"/>
      <c r="R496" s="62"/>
    </row>
    <row r="497" spans="6:18" ht="12.75" customHeight="1">
      <c r="F497" s="62"/>
      <c r="G497" s="62"/>
      <c r="H497" s="62"/>
      <c r="I497" s="62"/>
      <c r="J497" s="41"/>
      <c r="K497" s="62"/>
      <c r="L497" s="62"/>
      <c r="M497" s="62"/>
      <c r="O497" s="41"/>
      <c r="R497" s="62"/>
    </row>
    <row r="498" spans="6:18" ht="12.75" customHeight="1">
      <c r="F498" s="62"/>
      <c r="G498" s="62"/>
      <c r="H498" s="62"/>
      <c r="I498" s="62"/>
      <c r="J498" s="41"/>
      <c r="K498" s="62"/>
      <c r="L498" s="62"/>
      <c r="M498" s="62"/>
      <c r="O498" s="41"/>
      <c r="R498" s="62"/>
    </row>
    <row r="499" spans="6:18" ht="12.75" customHeight="1">
      <c r="F499" s="62"/>
      <c r="G499" s="62"/>
      <c r="H499" s="62"/>
      <c r="I499" s="62"/>
      <c r="J499" s="41"/>
      <c r="K499" s="62"/>
      <c r="L499" s="62"/>
      <c r="M499" s="62"/>
      <c r="O499" s="41"/>
      <c r="R499" s="62"/>
    </row>
    <row r="500" spans="6:18" ht="12.75" customHeight="1">
      <c r="F500" s="62"/>
      <c r="G500" s="62"/>
      <c r="H500" s="62"/>
      <c r="I500" s="62"/>
      <c r="J500" s="41"/>
      <c r="K500" s="62"/>
      <c r="L500" s="62"/>
      <c r="M500" s="62"/>
      <c r="O500" s="41"/>
      <c r="R500" s="62"/>
    </row>
    <row r="501" spans="6:18" ht="12.75" customHeight="1">
      <c r="F501" s="62"/>
      <c r="G501" s="62"/>
      <c r="H501" s="62"/>
      <c r="I501" s="62"/>
      <c r="J501" s="41"/>
      <c r="K501" s="62"/>
      <c r="L501" s="62"/>
      <c r="M501" s="62"/>
      <c r="O501" s="41"/>
      <c r="R501" s="62"/>
    </row>
    <row r="502" spans="6:18" ht="12.75" customHeight="1">
      <c r="F502" s="62"/>
      <c r="G502" s="62"/>
      <c r="H502" s="62"/>
      <c r="I502" s="62"/>
      <c r="J502" s="41"/>
      <c r="K502" s="62"/>
      <c r="L502" s="62"/>
      <c r="M502" s="62"/>
      <c r="O502" s="41"/>
      <c r="R502" s="62"/>
    </row>
    <row r="503" spans="6:18" ht="12.75" customHeight="1">
      <c r="F503" s="62"/>
      <c r="G503" s="62"/>
      <c r="H503" s="62"/>
      <c r="I503" s="62"/>
      <c r="J503" s="41"/>
      <c r="K503" s="62"/>
      <c r="L503" s="62"/>
      <c r="M503" s="62"/>
      <c r="O503" s="41"/>
      <c r="R503" s="62"/>
    </row>
    <row r="504" spans="6:18" ht="12.75" customHeight="1">
      <c r="F504" s="62"/>
      <c r="G504" s="62"/>
      <c r="H504" s="62"/>
      <c r="I504" s="62"/>
      <c r="J504" s="41"/>
      <c r="K504" s="62"/>
      <c r="L504" s="62"/>
      <c r="M504" s="62"/>
      <c r="O504" s="41"/>
      <c r="R504" s="62"/>
    </row>
    <row r="505" spans="6:18" ht="12.75" customHeight="1">
      <c r="F505" s="62"/>
      <c r="G505" s="62"/>
      <c r="H505" s="62"/>
      <c r="I505" s="62"/>
      <c r="J505" s="41"/>
      <c r="K505" s="62"/>
      <c r="L505" s="62"/>
      <c r="M505" s="62"/>
      <c r="O505" s="41"/>
      <c r="R505" s="62"/>
    </row>
    <row r="506" spans="6:18" ht="12.75" customHeight="1">
      <c r="F506" s="62"/>
      <c r="G506" s="62"/>
      <c r="H506" s="62"/>
      <c r="I506" s="62"/>
      <c r="J506" s="41"/>
      <c r="K506" s="62"/>
      <c r="L506" s="62"/>
      <c r="M506" s="62"/>
      <c r="O506" s="41"/>
      <c r="R506" s="62"/>
    </row>
    <row r="507" spans="6:18" ht="12.75" customHeight="1">
      <c r="F507" s="62"/>
      <c r="G507" s="62"/>
      <c r="H507" s="62"/>
      <c r="I507" s="62"/>
      <c r="J507" s="41"/>
      <c r="K507" s="62"/>
      <c r="L507" s="62"/>
      <c r="M507" s="62"/>
      <c r="O507" s="41"/>
      <c r="R507" s="62"/>
    </row>
    <row r="508" spans="6:18" ht="12.75" customHeight="1">
      <c r="F508" s="62"/>
      <c r="G508" s="62"/>
      <c r="H508" s="62"/>
      <c r="I508" s="62"/>
      <c r="J508" s="41"/>
      <c r="K508" s="62"/>
      <c r="L508" s="62"/>
      <c r="M508" s="62"/>
      <c r="O508" s="41"/>
      <c r="R508" s="62"/>
    </row>
    <row r="509" spans="6:18" ht="12.75" customHeight="1">
      <c r="F509" s="62"/>
      <c r="G509" s="62"/>
      <c r="H509" s="62"/>
      <c r="I509" s="62"/>
      <c r="J509" s="41"/>
      <c r="K509" s="62"/>
      <c r="L509" s="62"/>
      <c r="M509" s="62"/>
      <c r="O509" s="41"/>
      <c r="R509" s="62"/>
    </row>
    <row r="510" spans="6:18" ht="12.75" customHeight="1">
      <c r="F510" s="62"/>
      <c r="G510" s="62"/>
      <c r="H510" s="62"/>
      <c r="I510" s="62"/>
      <c r="J510" s="41"/>
      <c r="K510" s="62"/>
      <c r="L510" s="62"/>
      <c r="M510" s="62"/>
      <c r="O510" s="41"/>
      <c r="R510" s="62"/>
    </row>
    <row r="511" spans="6:18" ht="12.75" customHeight="1">
      <c r="F511" s="62"/>
      <c r="G511" s="62"/>
      <c r="H511" s="62"/>
      <c r="I511" s="62"/>
      <c r="J511" s="41"/>
      <c r="K511" s="62"/>
      <c r="L511" s="62"/>
      <c r="M511" s="62"/>
      <c r="O511" s="41"/>
      <c r="R511" s="62"/>
    </row>
    <row r="512" spans="6:18" ht="12.75" customHeight="1">
      <c r="F512" s="62"/>
      <c r="G512" s="62"/>
      <c r="H512" s="62"/>
      <c r="I512" s="62"/>
      <c r="J512" s="41"/>
      <c r="K512" s="62"/>
      <c r="L512" s="62"/>
      <c r="M512" s="62"/>
      <c r="O512" s="41"/>
      <c r="R512" s="62"/>
    </row>
    <row r="513" spans="6:18" ht="12.75" customHeight="1">
      <c r="F513" s="62"/>
      <c r="G513" s="62"/>
      <c r="H513" s="62"/>
      <c r="I513" s="62"/>
      <c r="J513" s="41"/>
      <c r="K513" s="62"/>
      <c r="L513" s="62"/>
      <c r="M513" s="62"/>
      <c r="O513" s="41"/>
      <c r="R513" s="62"/>
    </row>
    <row r="514" spans="6:18" ht="12.75" customHeight="1">
      <c r="F514" s="62"/>
      <c r="G514" s="62"/>
      <c r="H514" s="62"/>
      <c r="I514" s="62"/>
      <c r="J514" s="41"/>
      <c r="K514" s="62"/>
      <c r="L514" s="62"/>
      <c r="M514" s="62"/>
      <c r="O514" s="41"/>
      <c r="R514" s="62"/>
    </row>
    <row r="515" spans="6:18" ht="12.75" customHeight="1">
      <c r="F515" s="62"/>
      <c r="G515" s="62"/>
      <c r="H515" s="62"/>
      <c r="I515" s="62"/>
      <c r="J515" s="41"/>
      <c r="K515" s="62"/>
      <c r="L515" s="62"/>
      <c r="M515" s="62"/>
      <c r="O515" s="41"/>
      <c r="R515" s="62"/>
    </row>
    <row r="516" spans="6:18" ht="12.75" customHeight="1">
      <c r="F516" s="62"/>
      <c r="G516" s="62"/>
      <c r="H516" s="62"/>
      <c r="I516" s="62"/>
      <c r="J516" s="41"/>
      <c r="K516" s="62"/>
      <c r="L516" s="62"/>
      <c r="M516" s="62"/>
      <c r="O516" s="41"/>
      <c r="R516" s="62"/>
    </row>
    <row r="517" spans="6:18" ht="12.75" customHeight="1">
      <c r="F517" s="62"/>
      <c r="G517" s="62"/>
      <c r="H517" s="62"/>
      <c r="I517" s="62"/>
      <c r="J517" s="41"/>
      <c r="K517" s="62"/>
      <c r="L517" s="62"/>
      <c r="M517" s="62"/>
      <c r="O517" s="41"/>
      <c r="R517" s="62"/>
    </row>
    <row r="518" spans="6:18" ht="12.75" customHeight="1">
      <c r="F518" s="62"/>
      <c r="G518" s="62"/>
      <c r="H518" s="62"/>
      <c r="I518" s="62"/>
      <c r="J518" s="41"/>
      <c r="K518" s="62"/>
      <c r="L518" s="62"/>
      <c r="M518" s="62"/>
      <c r="O518" s="41"/>
      <c r="R518" s="62"/>
    </row>
    <row r="519" spans="6:18" ht="12.75" customHeight="1">
      <c r="F519" s="62"/>
      <c r="G519" s="62"/>
      <c r="H519" s="62"/>
      <c r="I519" s="62"/>
      <c r="J519" s="41"/>
      <c r="K519" s="62"/>
      <c r="L519" s="62"/>
      <c r="M519" s="62"/>
      <c r="O519" s="41"/>
      <c r="R519" s="62"/>
    </row>
    <row r="520" spans="6:18" ht="12.75" customHeight="1">
      <c r="F520" s="62"/>
      <c r="G520" s="62"/>
      <c r="H520" s="62"/>
      <c r="I520" s="62"/>
      <c r="J520" s="41"/>
      <c r="K520" s="62"/>
      <c r="L520" s="62"/>
      <c r="M520" s="62"/>
      <c r="O520" s="41"/>
      <c r="R520" s="62"/>
    </row>
    <row r="521" spans="6:18" ht="12.75" customHeight="1">
      <c r="F521" s="62"/>
      <c r="G521" s="62"/>
      <c r="H521" s="62"/>
      <c r="I521" s="62"/>
      <c r="J521" s="41"/>
      <c r="K521" s="62"/>
      <c r="L521" s="62"/>
      <c r="M521" s="62"/>
      <c r="O521" s="41"/>
      <c r="R521" s="62"/>
    </row>
    <row r="522" spans="6:18" ht="12.75" customHeight="1">
      <c r="F522" s="62"/>
      <c r="G522" s="62"/>
      <c r="H522" s="62"/>
      <c r="I522" s="62"/>
      <c r="J522" s="41"/>
      <c r="K522" s="62"/>
      <c r="L522" s="62"/>
      <c r="M522" s="62"/>
      <c r="O522" s="41"/>
      <c r="R522" s="62"/>
    </row>
    <row r="523" spans="6:18" ht="12.75" customHeight="1">
      <c r="F523" s="62"/>
      <c r="G523" s="62"/>
      <c r="H523" s="62"/>
      <c r="I523" s="62"/>
      <c r="J523" s="41"/>
      <c r="K523" s="62"/>
      <c r="L523" s="62"/>
      <c r="M523" s="62"/>
      <c r="O523" s="41"/>
      <c r="R523" s="62"/>
    </row>
    <row r="524" spans="6:18" ht="12.75" customHeight="1">
      <c r="F524" s="62"/>
      <c r="G524" s="62"/>
      <c r="H524" s="62"/>
      <c r="I524" s="62"/>
      <c r="J524" s="41"/>
      <c r="K524" s="62"/>
      <c r="L524" s="62"/>
      <c r="M524" s="62"/>
      <c r="O524" s="41"/>
      <c r="R524" s="62"/>
    </row>
    <row r="525" spans="6:18" ht="12.75" customHeight="1">
      <c r="F525" s="62"/>
      <c r="G525" s="62"/>
      <c r="H525" s="62"/>
      <c r="I525" s="62"/>
      <c r="J525" s="41"/>
      <c r="K525" s="62"/>
      <c r="L525" s="62"/>
      <c r="M525" s="62"/>
      <c r="O525" s="41"/>
      <c r="R525" s="62"/>
    </row>
    <row r="526" spans="6:18" ht="12.75" customHeight="1">
      <c r="F526" s="62"/>
      <c r="G526" s="62"/>
      <c r="H526" s="62"/>
      <c r="I526" s="62"/>
      <c r="J526" s="41"/>
      <c r="K526" s="62"/>
      <c r="L526" s="62"/>
      <c r="M526" s="62"/>
      <c r="O526" s="41"/>
      <c r="R526" s="62"/>
    </row>
    <row r="527" spans="6:18" ht="12.75" customHeight="1">
      <c r="F527" s="62"/>
      <c r="G527" s="62"/>
      <c r="H527" s="62"/>
      <c r="I527" s="62"/>
      <c r="J527" s="41"/>
      <c r="K527" s="62"/>
      <c r="L527" s="62"/>
      <c r="M527" s="62"/>
      <c r="O527" s="41"/>
      <c r="R527" s="62"/>
    </row>
    <row r="528" spans="6:18" ht="12.75" customHeight="1">
      <c r="F528" s="62"/>
      <c r="G528" s="62"/>
      <c r="H528" s="62"/>
      <c r="I528" s="62"/>
      <c r="J528" s="41"/>
      <c r="K528" s="62"/>
      <c r="L528" s="62"/>
      <c r="M528" s="62"/>
      <c r="O528" s="41"/>
      <c r="R528" s="62"/>
    </row>
    <row r="529" spans="6:18" ht="12.75" customHeight="1">
      <c r="F529" s="62"/>
      <c r="G529" s="62"/>
      <c r="H529" s="62"/>
      <c r="I529" s="62"/>
      <c r="J529" s="41"/>
      <c r="K529" s="62"/>
      <c r="L529" s="62"/>
      <c r="M529" s="62"/>
      <c r="O529" s="41"/>
      <c r="R529" s="62"/>
    </row>
    <row r="530" spans="6:18" ht="12.75" customHeight="1">
      <c r="F530" s="62"/>
      <c r="G530" s="62"/>
      <c r="H530" s="62"/>
      <c r="I530" s="62"/>
      <c r="J530" s="41"/>
      <c r="K530" s="62"/>
      <c r="L530" s="62"/>
      <c r="M530" s="62"/>
      <c r="O530" s="41"/>
      <c r="R530" s="62"/>
    </row>
    <row r="531" spans="6:18" ht="12.75" customHeight="1">
      <c r="F531" s="62"/>
      <c r="G531" s="62"/>
      <c r="H531" s="62"/>
      <c r="I531" s="62"/>
      <c r="J531" s="41"/>
      <c r="K531" s="62"/>
      <c r="L531" s="62"/>
      <c r="M531" s="62"/>
      <c r="O531" s="41"/>
      <c r="R531" s="62"/>
    </row>
    <row r="532" spans="6:18" ht="12.75" customHeight="1">
      <c r="F532" s="62"/>
      <c r="G532" s="62"/>
      <c r="H532" s="62"/>
      <c r="I532" s="62"/>
      <c r="J532" s="41"/>
      <c r="K532" s="62"/>
      <c r="L532" s="62"/>
      <c r="M532" s="62"/>
      <c r="O532" s="41"/>
      <c r="R532" s="62"/>
    </row>
    <row r="533" spans="6:18" ht="12.75" customHeight="1">
      <c r="F533" s="62"/>
      <c r="G533" s="62"/>
      <c r="H533" s="62"/>
      <c r="I533" s="62"/>
      <c r="J533" s="41"/>
      <c r="K533" s="62"/>
      <c r="L533" s="62"/>
      <c r="M533" s="62"/>
      <c r="O533" s="41"/>
      <c r="R533" s="62"/>
    </row>
    <row r="534" spans="6:18" ht="12.75" customHeight="1">
      <c r="F534" s="62"/>
      <c r="G534" s="62"/>
      <c r="H534" s="62"/>
      <c r="I534" s="62"/>
      <c r="J534" s="41"/>
      <c r="K534" s="62"/>
      <c r="L534" s="62"/>
      <c r="M534" s="62"/>
      <c r="O534" s="41"/>
      <c r="R534" s="62"/>
    </row>
    <row r="535" spans="6:18" ht="12.75" customHeight="1">
      <c r="F535" s="62"/>
      <c r="G535" s="62"/>
      <c r="H535" s="62"/>
      <c r="I535" s="62"/>
      <c r="J535" s="41"/>
      <c r="K535" s="62"/>
      <c r="L535" s="62"/>
      <c r="M535" s="62"/>
      <c r="O535" s="41"/>
      <c r="R535" s="62"/>
    </row>
    <row r="536" spans="6:18" ht="12.75" customHeight="1">
      <c r="F536" s="62"/>
      <c r="G536" s="62"/>
      <c r="H536" s="62"/>
      <c r="I536" s="62"/>
      <c r="J536" s="41"/>
      <c r="K536" s="62"/>
      <c r="L536" s="62"/>
      <c r="M536" s="62"/>
      <c r="O536" s="41"/>
      <c r="R536" s="62"/>
    </row>
    <row r="537" spans="6:18" ht="12.75" customHeight="1">
      <c r="F537" s="62"/>
      <c r="G537" s="62"/>
      <c r="H537" s="62"/>
      <c r="I537" s="62"/>
      <c r="J537" s="41"/>
      <c r="K537" s="62"/>
      <c r="L537" s="62"/>
      <c r="M537" s="62"/>
      <c r="O537" s="41"/>
      <c r="R537" s="62"/>
    </row>
    <row r="538" spans="6:18" ht="12.75" customHeight="1">
      <c r="F538" s="62"/>
      <c r="G538" s="62"/>
      <c r="H538" s="62"/>
      <c r="I538" s="62"/>
      <c r="J538" s="41"/>
      <c r="K538" s="62"/>
      <c r="L538" s="62"/>
      <c r="M538" s="62"/>
      <c r="O538" s="41"/>
      <c r="R538" s="62"/>
    </row>
    <row r="539" spans="6:18" ht="12.75" customHeight="1">
      <c r="F539" s="62"/>
      <c r="G539" s="62"/>
      <c r="H539" s="62"/>
      <c r="I539" s="62"/>
      <c r="J539" s="41"/>
      <c r="K539" s="62"/>
      <c r="L539" s="62"/>
      <c r="M539" s="62"/>
      <c r="O539" s="41"/>
      <c r="R539" s="62"/>
    </row>
    <row r="540" spans="6:18" ht="12.75" customHeight="1">
      <c r="F540" s="62"/>
      <c r="G540" s="62"/>
      <c r="H540" s="62"/>
      <c r="I540" s="62"/>
      <c r="J540" s="41"/>
      <c r="K540" s="62"/>
      <c r="L540" s="62"/>
      <c r="M540" s="62"/>
      <c r="O540" s="41"/>
      <c r="R540" s="62"/>
    </row>
    <row r="541" spans="6:18" ht="12.75" customHeight="1">
      <c r="F541" s="62"/>
      <c r="G541" s="62"/>
      <c r="H541" s="62"/>
      <c r="I541" s="62"/>
      <c r="J541" s="41"/>
      <c r="K541" s="62"/>
      <c r="L541" s="62"/>
      <c r="M541" s="62"/>
      <c r="O541" s="41"/>
      <c r="R541" s="62"/>
    </row>
    <row r="542" spans="6:18" ht="12.75" customHeight="1">
      <c r="F542" s="62"/>
      <c r="G542" s="62"/>
      <c r="H542" s="62"/>
      <c r="I542" s="62"/>
      <c r="J542" s="41"/>
      <c r="K542" s="62"/>
      <c r="L542" s="62"/>
      <c r="M542" s="62"/>
      <c r="O542" s="41"/>
      <c r="R542" s="62"/>
    </row>
    <row r="543" spans="6:18" ht="12.75" customHeight="1">
      <c r="F543" s="62"/>
      <c r="G543" s="62"/>
      <c r="H543" s="62"/>
      <c r="I543" s="62"/>
      <c r="J543" s="41"/>
      <c r="K543" s="62"/>
      <c r="L543" s="62"/>
      <c r="M543" s="62"/>
      <c r="O543" s="41"/>
      <c r="R543" s="62"/>
    </row>
    <row r="544" spans="6:18" ht="12.75" customHeight="1">
      <c r="F544" s="62"/>
      <c r="G544" s="62"/>
      <c r="H544" s="62"/>
      <c r="I544" s="62"/>
      <c r="J544" s="41"/>
      <c r="K544" s="62"/>
      <c r="L544" s="62"/>
      <c r="M544" s="62"/>
      <c r="O544" s="41"/>
      <c r="R544" s="62"/>
    </row>
    <row r="545" spans="6:18" ht="12.75" customHeight="1">
      <c r="F545" s="62"/>
      <c r="G545" s="62"/>
      <c r="H545" s="62"/>
      <c r="I545" s="62"/>
      <c r="J545" s="41"/>
      <c r="K545" s="62"/>
      <c r="L545" s="62"/>
      <c r="M545" s="62"/>
      <c r="O545" s="41"/>
      <c r="R545" s="62"/>
    </row>
    <row r="546" spans="6:18" ht="15" customHeight="1">
      <c r="F546" s="62"/>
      <c r="G546" s="62"/>
      <c r="H546" s="62"/>
      <c r="I546" s="62"/>
      <c r="J546" s="41"/>
      <c r="K546" s="62"/>
      <c r="L546" s="62"/>
      <c r="M546" s="62"/>
      <c r="O546" s="41"/>
      <c r="R546" s="62"/>
    </row>
  </sheetData>
  <autoFilter ref="R1:R369"/>
  <mergeCells count="21">
    <mergeCell ref="P144:P145"/>
    <mergeCell ref="A144:A145"/>
    <mergeCell ref="B144:B145"/>
    <mergeCell ref="J144:J145"/>
    <mergeCell ref="O144:O145"/>
    <mergeCell ref="J133:J134"/>
    <mergeCell ref="P133:P134"/>
    <mergeCell ref="A133:A134"/>
    <mergeCell ref="B133:B134"/>
    <mergeCell ref="O92:O93"/>
    <mergeCell ref="P92:P93"/>
    <mergeCell ref="A92:A93"/>
    <mergeCell ref="B92:B93"/>
    <mergeCell ref="J92:J93"/>
    <mergeCell ref="J122:J123"/>
    <mergeCell ref="B122:B123"/>
    <mergeCell ref="A122:A123"/>
    <mergeCell ref="J105:J106"/>
    <mergeCell ref="B105:B106"/>
    <mergeCell ref="A105:A106"/>
    <mergeCell ref="O133:O134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2023-07-21T02:45:07Z</dcterms:modified>
</cp:coreProperties>
</file>