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F&amp;O)'!$R$1:$R$360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6" l="1"/>
  <c r="P31" i="6"/>
  <c r="P30" i="6"/>
  <c r="P29" i="6"/>
  <c r="L20" i="6"/>
  <c r="K20" i="6"/>
  <c r="M20" i="6" s="1"/>
  <c r="K144" i="6"/>
  <c r="M144" i="6" s="1"/>
  <c r="K141" i="6"/>
  <c r="M141" i="6" s="1"/>
  <c r="K137" i="6" l="1"/>
  <c r="M137" i="6" s="1"/>
  <c r="K139" i="6"/>
  <c r="M139" i="6" s="1"/>
  <c r="K138" i="6"/>
  <c r="M138" i="6" s="1"/>
  <c r="K140" i="6"/>
  <c r="M140" i="6" s="1"/>
  <c r="K136" i="6"/>
  <c r="M136" i="6" s="1"/>
  <c r="K134" i="6"/>
  <c r="M134" i="6" s="1"/>
  <c r="K133" i="6"/>
  <c r="M133" i="6" s="1"/>
  <c r="K132" i="6"/>
  <c r="M132" i="6" s="1"/>
  <c r="L57" i="6"/>
  <c r="K131" i="6" l="1"/>
  <c r="M131" i="6" s="1"/>
  <c r="L14" i="6"/>
  <c r="K14" i="6"/>
  <c r="K130" i="6"/>
  <c r="M130" i="6" s="1"/>
  <c r="K57" i="6"/>
  <c r="L28" i="6"/>
  <c r="K28" i="6"/>
  <c r="K128" i="6"/>
  <c r="M128" i="6" s="1"/>
  <c r="K127" i="6"/>
  <c r="M127" i="6" s="1"/>
  <c r="L80" i="6"/>
  <c r="K80" i="6"/>
  <c r="L79" i="6"/>
  <c r="K79" i="6"/>
  <c r="K129" i="6"/>
  <c r="M129" i="6" s="1"/>
  <c r="K120" i="6"/>
  <c r="M120" i="6" s="1"/>
  <c r="K125" i="6"/>
  <c r="M125" i="6" s="1"/>
  <c r="P26" i="6"/>
  <c r="P27" i="6"/>
  <c r="P28" i="6"/>
  <c r="K126" i="6"/>
  <c r="M126" i="6" s="1"/>
  <c r="M14" i="6" l="1"/>
  <c r="M79" i="6"/>
  <c r="M28" i="6"/>
  <c r="M57" i="6"/>
  <c r="M80" i="6"/>
  <c r="K123" i="6"/>
  <c r="M123" i="6" s="1"/>
  <c r="L52" i="6"/>
  <c r="K52" i="6"/>
  <c r="K124" i="6"/>
  <c r="M124" i="6" s="1"/>
  <c r="L18" i="6"/>
  <c r="K18" i="6"/>
  <c r="K118" i="6"/>
  <c r="M118" i="6" s="1"/>
  <c r="K121" i="6"/>
  <c r="M121" i="6" s="1"/>
  <c r="K122" i="6"/>
  <c r="M122" i="6" s="1"/>
  <c r="L19" i="6"/>
  <c r="K19" i="6"/>
  <c r="M19" i="6" l="1"/>
  <c r="M52" i="6"/>
  <c r="M18" i="6"/>
  <c r="L53" i="6"/>
  <c r="L51" i="6"/>
  <c r="K51" i="6"/>
  <c r="K115" i="6"/>
  <c r="M115" i="6" s="1"/>
  <c r="K119" i="6"/>
  <c r="M119" i="6" s="1"/>
  <c r="K347" i="6"/>
  <c r="L347" i="6" s="1"/>
  <c r="K53" i="6"/>
  <c r="M53" i="6" l="1"/>
  <c r="M51" i="6"/>
  <c r="L49" i="6"/>
  <c r="K49" i="6"/>
  <c r="K113" i="6"/>
  <c r="M113" i="6" s="1"/>
  <c r="L24" i="6"/>
  <c r="K24" i="6"/>
  <c r="L78" i="6"/>
  <c r="K78" i="6"/>
  <c r="K112" i="6"/>
  <c r="M112" i="6" s="1"/>
  <c r="K114" i="6"/>
  <c r="M114" i="6" s="1"/>
  <c r="K111" i="6"/>
  <c r="M111" i="6" s="1"/>
  <c r="K86" i="6"/>
  <c r="M86" i="6" s="1"/>
  <c r="K87" i="6"/>
  <c r="M87" i="6" s="1"/>
  <c r="M49" i="6" l="1"/>
  <c r="M24" i="6"/>
  <c r="M78" i="6"/>
  <c r="P25" i="6"/>
  <c r="P22" i="6"/>
  <c r="P23" i="6"/>
  <c r="K91" i="6"/>
  <c r="M91" i="6" s="1"/>
  <c r="K108" i="6"/>
  <c r="M108" i="6" s="1"/>
  <c r="K107" i="6"/>
  <c r="M107" i="6" s="1"/>
  <c r="K106" i="6"/>
  <c r="M106" i="6" s="1"/>
  <c r="K105" i="6"/>
  <c r="M105" i="6" s="1"/>
  <c r="K104" i="6"/>
  <c r="M104" i="6" s="1"/>
  <c r="K101" i="6"/>
  <c r="M101" i="6" s="1"/>
  <c r="K98" i="6"/>
  <c r="M98" i="6" s="1"/>
  <c r="L54" i="6"/>
  <c r="K54" i="6"/>
  <c r="K110" i="6"/>
  <c r="M110" i="6" s="1"/>
  <c r="L77" i="6"/>
  <c r="K77" i="6"/>
  <c r="L76" i="6"/>
  <c r="K76" i="6"/>
  <c r="K109" i="6"/>
  <c r="M109" i="6" s="1"/>
  <c r="L17" i="6"/>
  <c r="K17" i="6"/>
  <c r="M17" i="6" s="1"/>
  <c r="L10" i="6"/>
  <c r="K10" i="6"/>
  <c r="M76" i="6" l="1"/>
  <c r="M77" i="6"/>
  <c r="M54" i="6"/>
  <c r="M10" i="6"/>
  <c r="K100" i="6"/>
  <c r="M100" i="6" s="1"/>
  <c r="K99" i="6"/>
  <c r="M99" i="6" s="1"/>
  <c r="K103" i="6"/>
  <c r="M103" i="6" s="1"/>
  <c r="L50" i="6"/>
  <c r="K50" i="6"/>
  <c r="M50" i="6" l="1"/>
  <c r="P21" i="6"/>
  <c r="L75" i="6" l="1"/>
  <c r="K75" i="6"/>
  <c r="K102" i="6"/>
  <c r="M102" i="6" s="1"/>
  <c r="L16" i="6"/>
  <c r="K16" i="6"/>
  <c r="M16" i="6" l="1"/>
  <c r="M75" i="6"/>
  <c r="L73" i="6"/>
  <c r="K73" i="6"/>
  <c r="K72" i="6"/>
  <c r="L72" i="6"/>
  <c r="M73" i="6" l="1"/>
  <c r="M72" i="6"/>
  <c r="K74" i="6"/>
  <c r="L67" i="6"/>
  <c r="K67" i="6"/>
  <c r="K97" i="6"/>
  <c r="M97" i="6" s="1"/>
  <c r="K95" i="6"/>
  <c r="M95" i="6" s="1"/>
  <c r="K96" i="6"/>
  <c r="M96" i="6" s="1"/>
  <c r="L74" i="6"/>
  <c r="K94" i="6"/>
  <c r="M94" i="6" s="1"/>
  <c r="K93" i="6"/>
  <c r="M93" i="6" s="1"/>
  <c r="L12" i="6"/>
  <c r="K12" i="6"/>
  <c r="M74" i="6" l="1"/>
  <c r="M67" i="6"/>
  <c r="M12" i="6"/>
  <c r="K68" i="6"/>
  <c r="L68" i="6"/>
  <c r="K69" i="6"/>
  <c r="L69" i="6"/>
  <c r="K70" i="6"/>
  <c r="L70" i="6"/>
  <c r="K71" i="6"/>
  <c r="L71" i="6"/>
  <c r="M71" i="6" l="1"/>
  <c r="M70" i="6"/>
  <c r="M69" i="6"/>
  <c r="M68" i="6"/>
  <c r="K88" i="6"/>
  <c r="M88" i="6" s="1"/>
  <c r="K92" i="6" l="1"/>
  <c r="M92" i="6" s="1"/>
  <c r="K90" i="6"/>
  <c r="M90" i="6" s="1"/>
  <c r="L15" i="6"/>
  <c r="K15" i="6"/>
  <c r="K89" i="6"/>
  <c r="M89" i="6" s="1"/>
  <c r="M15" i="6" l="1"/>
  <c r="K344" i="6" l="1"/>
  <c r="L344" i="6" s="1"/>
  <c r="P13" i="6" l="1"/>
  <c r="P14" i="6"/>
  <c r="K348" i="6" l="1"/>
  <c r="L348" i="6" s="1"/>
  <c r="K343" i="6"/>
  <c r="L343" i="6" s="1"/>
  <c r="K342" i="6"/>
  <c r="L342" i="6" s="1"/>
  <c r="K340" i="6"/>
  <c r="L340" i="6" s="1"/>
  <c r="H338" i="6"/>
  <c r="K338" i="6" s="1"/>
  <c r="L338" i="6" s="1"/>
  <c r="K337" i="6"/>
  <c r="L337" i="6" s="1"/>
  <c r="K334" i="6"/>
  <c r="L334" i="6" s="1"/>
  <c r="K333" i="6"/>
  <c r="L333" i="6" s="1"/>
  <c r="K332" i="6"/>
  <c r="L332" i="6" s="1"/>
  <c r="K331" i="6"/>
  <c r="L331" i="6" s="1"/>
  <c r="K330" i="6"/>
  <c r="L330" i="6" s="1"/>
  <c r="K329" i="6"/>
  <c r="L329" i="6" s="1"/>
  <c r="K328" i="6"/>
  <c r="L328" i="6" s="1"/>
  <c r="K327" i="6"/>
  <c r="L327" i="6" s="1"/>
  <c r="K326" i="6"/>
  <c r="L326" i="6" s="1"/>
  <c r="K325" i="6"/>
  <c r="L325" i="6" s="1"/>
  <c r="K324" i="6"/>
  <c r="L324" i="6" s="1"/>
  <c r="K323" i="6"/>
  <c r="L323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F306" i="6"/>
  <c r="K306" i="6" s="1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F300" i="6"/>
  <c r="K300" i="6" s="1"/>
  <c r="L300" i="6" s="1"/>
  <c r="F299" i="6"/>
  <c r="K299" i="6" s="1"/>
  <c r="L299" i="6" s="1"/>
  <c r="K298" i="6"/>
  <c r="L298" i="6" s="1"/>
  <c r="F297" i="6"/>
  <c r="K297" i="6" s="1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1" i="6"/>
  <c r="L281" i="6" s="1"/>
  <c r="K279" i="6"/>
  <c r="L279" i="6" s="1"/>
  <c r="K278" i="6"/>
  <c r="L278" i="6" s="1"/>
  <c r="F277" i="6"/>
  <c r="K277" i="6" s="1"/>
  <c r="L277" i="6" s="1"/>
  <c r="K276" i="6"/>
  <c r="L276" i="6" s="1"/>
  <c r="K273" i="6"/>
  <c r="L273" i="6" s="1"/>
  <c r="K272" i="6"/>
  <c r="L272" i="6" s="1"/>
  <c r="K271" i="6"/>
  <c r="L271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1" i="6"/>
  <c r="L251" i="6" s="1"/>
  <c r="K249" i="6"/>
  <c r="L249" i="6" s="1"/>
  <c r="K247" i="6"/>
  <c r="L247" i="6" s="1"/>
  <c r="K245" i="6"/>
  <c r="L245" i="6" s="1"/>
  <c r="K244" i="6"/>
  <c r="L244" i="6" s="1"/>
  <c r="K243" i="6"/>
  <c r="L243" i="6" s="1"/>
  <c r="K241" i="6"/>
  <c r="L241" i="6" s="1"/>
  <c r="K240" i="6"/>
  <c r="L240" i="6" s="1"/>
  <c r="K239" i="6"/>
  <c r="L239" i="6" s="1"/>
  <c r="K238" i="6"/>
  <c r="K237" i="6"/>
  <c r="L237" i="6" s="1"/>
  <c r="K236" i="6"/>
  <c r="L236" i="6" s="1"/>
  <c r="K234" i="6"/>
  <c r="L234" i="6" s="1"/>
  <c r="K233" i="6"/>
  <c r="L233" i="6" s="1"/>
  <c r="K232" i="6"/>
  <c r="L232" i="6" s="1"/>
  <c r="K231" i="6"/>
  <c r="L231" i="6" s="1"/>
  <c r="K230" i="6"/>
  <c r="L230" i="6" s="1"/>
  <c r="F229" i="6"/>
  <c r="K229" i="6" s="1"/>
  <c r="L229" i="6" s="1"/>
  <c r="H228" i="6"/>
  <c r="K228" i="6" s="1"/>
  <c r="L228" i="6" s="1"/>
  <c r="K225" i="6"/>
  <c r="L225" i="6" s="1"/>
  <c r="K224" i="6"/>
  <c r="L224" i="6" s="1"/>
  <c r="K223" i="6"/>
  <c r="L223" i="6" s="1"/>
  <c r="K222" i="6"/>
  <c r="L222" i="6" s="1"/>
  <c r="K221" i="6"/>
  <c r="L221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H194" i="6"/>
  <c r="K194" i="6" s="1"/>
  <c r="L194" i="6" s="1"/>
  <c r="F193" i="6"/>
  <c r="K193" i="6" s="1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P11" i="6"/>
  <c r="M7" i="6"/>
  <c r="D7" i="5"/>
  <c r="K6" i="4"/>
  <c r="K6" i="3"/>
  <c r="L6" i="2"/>
</calcChain>
</file>

<file path=xl/sharedStrings.xml><?xml version="1.0" encoding="utf-8"?>
<sst xmlns="http://schemas.openxmlformats.org/spreadsheetml/2006/main" count="3493" uniqueCount="1282">
  <si>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</si>
  <si>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</si>
  <si>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</si>
  <si>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</si>
  <si>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</si>
  <si>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</si>
  <si>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</si>
  <si>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</si>
  <si>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</si>
  <si>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</si>
  <si>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</si>
  <si>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</si>
  <si>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</si>
  <si>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</si>
  <si>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</si>
  <si>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</si>
  <si>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</si>
  <si>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</si>
  <si>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</si>
  <si>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</si>
  <si>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</si>
  <si>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</si>
  <si>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</si>
  <si>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</si>
  <si>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</si>
  <si>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</si>
  <si>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</si>
  <si>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</si>
  <si>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</si>
  <si>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</si>
  <si>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</si>
  <si>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</si>
  <si>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</si>
  <si>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</si>
  <si>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</si>
  <si>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</si>
  <si>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</si>
  <si>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</si>
  <si>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</si>
  <si>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</si>
  <si>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</si>
  <si>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</si>
  <si>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</si>
  <si>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</si>
  <si>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</si>
  <si>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</si>
  <si>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</si>
  <si>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</si>
  <si>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</si>
  <si>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</si>
  <si>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</si>
  <si>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</si>
  <si>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</si>
  <si>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</si>
  <si>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</si>
  <si>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</si>
  <si>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</si>
  <si>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</si>
  <si>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</si>
  <si>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</si>
  <si>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</si>
  <si>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</si>
  <si>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</si>
  <si>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</si>
  <si>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</si>
  <si>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</si>
  <si>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</si>
  <si>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</si>
  <si>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</si>
  <si>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</si>
  <si>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</si>
  <si>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</si>
  <si>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</si>
  <si>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</si>
  <si>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</si>
  <si>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</si>
  <si>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</si>
  <si>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</si>
  <si>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</si>
  <si>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</si>
  <si>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</si>
  <si>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</si>
  <si>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</si>
  <si>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</si>
  <si>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</si>
  <si>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</si>
  <si>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</si>
  <si>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</si>
  <si>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</si>
  <si>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</si>
  <si>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</si>
  <si>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</si>
  <si>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</si>
  <si>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</si>
  <si>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</si>
  <si>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</si>
  <si>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</si>
  <si>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</si>
  <si>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</si>
  <si>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</si>
  <si>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</si>
  <si>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</si>
  <si>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</si>
  <si>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</si>
  <si>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</si>
  <si>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</si>
  <si>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</si>
  <si>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</si>
  <si>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</si>
  <si>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</si>
  <si>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</si>
  <si>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</si>
  <si>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</si>
  <si>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</si>
  <si>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</si>
  <si>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</si>
  <si>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</si>
  <si>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</si>
  <si>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</si>
  <si>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</si>
  <si>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</si>
  <si>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</si>
  <si>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</si>
  <si>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</si>
  <si>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</si>
  <si>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</si>
  <si>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</si>
  <si>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</si>
  <si>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</si>
  <si>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</si>
  <si>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</si>
  <si>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</si>
  <si>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</si>
  <si>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</si>
  <si>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</si>
  <si>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</si>
  <si>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</si>
  <si>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</si>
  <si>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</si>
  <si>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</si>
  <si>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</si>
  <si>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</si>
  <si>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</si>
  <si>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</si>
  <si>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</si>
  <si>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</si>
  <si>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</si>
  <si>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</si>
  <si>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</si>
  <si>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</si>
  <si>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</si>
  <si>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</si>
  <si>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</si>
  <si>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</si>
  <si>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</si>
  <si>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</si>
  <si>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</si>
  <si>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</si>
  <si>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</si>
  <si>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</si>
  <si>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</si>
  <si>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</si>
  <si>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</si>
  <si>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</si>
  <si>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</si>
  <si>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</si>
  <si>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</si>
  <si>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</si>
  <si>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</si>
  <si>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</si>
  <si>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</si>
  <si>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</si>
  <si>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</si>
  <si>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</si>
  <si>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</si>
  <si>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</si>
  <si>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</si>
  <si>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</si>
  <si>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</si>
  <si>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</si>
  <si>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</si>
  <si>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</si>
  <si>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</si>
  <si>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</si>
  <si>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</si>
  <si>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</si>
  <si>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</si>
  <si>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</si>
  <si>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</si>
  <si>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</si>
  <si>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</si>
  <si>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</si>
  <si>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</si>
  <si>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</si>
  <si>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</si>
  <si>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</si>
  <si>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</si>
  <si>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</si>
  <si>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</si>
  <si>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</si>
  <si>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</si>
  <si>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</si>
  <si>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</si>
  <si>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</si>
  <si>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</si>
  <si>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</si>
  <si>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</si>
  <si>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</si>
  <si>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</si>
  <si>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</si>
  <si>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</si>
  <si>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</si>
  <si>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</si>
  <si>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</si>
  <si>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</si>
  <si>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</si>
  <si>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</si>
  <si>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</si>
  <si>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</si>
  <si>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</si>
  <si>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</si>
  <si>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</si>
  <si>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</si>
  <si>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</si>
  <si>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</si>
  <si>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</si>
  <si>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</si>
  <si>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</si>
  <si>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</si>
  <si>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</si>
  <si>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</si>
  <si>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</si>
  <si>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</si>
  <si>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</si>
  <si>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</si>
  <si>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</si>
  <si>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</si>
  <si>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</si>
  <si>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</si>
  <si>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</si>
  <si>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</si>
  <si>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</si>
  <si>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</si>
  <si>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</si>
  <si>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</si>
  <si>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</si>
  <si>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</si>
  <si>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</si>
  <si>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</si>
  <si>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</si>
  <si>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</si>
  <si>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</si>
  <si>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</si>
  <si>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</si>
  <si>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</si>
  <si>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</si>
  <si>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</si>
  <si>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</si>
  <si>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</si>
  <si>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</si>
  <si>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</si>
  <si>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</si>
  <si>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</si>
  <si>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</si>
  <si>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</si>
  <si>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</si>
  <si>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</si>
  <si>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</si>
  <si>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</si>
  <si>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</si>
  <si>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</si>
  <si>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</si>
  <si>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</si>
  <si>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</si>
  <si>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</si>
  <si>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</si>
  <si>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</si>
  <si>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</si>
  <si>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</si>
  <si>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</si>
  <si>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</si>
  <si>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</si>
  <si>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</si>
  <si>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</si>
  <si>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</si>
  <si>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</si>
  <si>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</si>
  <si>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</si>
  <si>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</si>
  <si>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</si>
  <si>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</si>
  <si>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</si>
  <si>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</si>
  <si>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</si>
  <si>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</si>
  <si>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</si>
  <si>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</si>
  <si>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</si>
  <si>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</si>
  <si>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</si>
  <si>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</si>
  <si>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</si>
  <si>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</si>
  <si>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</si>
  <si>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</si>
  <si>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</si>
  <si>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</si>
  <si>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</si>
  <si>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</si>
  <si>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</si>
  <si>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</si>
  <si>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</si>
  <si>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</si>
  <si>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</si>
  <si>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</si>
  <si>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</si>
  <si>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</si>
  <si>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</si>
  <si>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</si>
  <si>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</si>
  <si>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</si>
  <si>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</si>
  <si>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</si>
  <si>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</si>
  <si>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</si>
  <si>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</si>
  <si>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</si>
  <si>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</si>
  <si>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</si>
  <si>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</si>
  <si>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</si>
  <si>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</si>
  <si>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</si>
  <si>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</si>
  <si>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</si>
  <si>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</si>
  <si>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</si>
  <si>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</si>
  <si>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</si>
  <si>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</si>
  <si>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</si>
  <si>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</si>
  <si>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</si>
  <si>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</si>
  <si>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</si>
  <si>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</si>
  <si>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</si>
  <si>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</si>
  <si>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</si>
  <si>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</si>
  <si>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</si>
  <si>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</si>
  <si>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</si>
  <si>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</si>
  <si>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</si>
  <si>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</si>
  <si>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</si>
  <si>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</si>
  <si>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</si>
  <si>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</si>
  <si>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</si>
  <si>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</si>
  <si>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</si>
  <si>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</si>
  <si>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</si>
  <si>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</si>
  <si>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</si>
  <si>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</si>
  <si>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</si>
  <si>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</si>
  <si>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</si>
  <si>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</si>
  <si>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</si>
  <si>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</si>
  <si>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</si>
  <si>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</si>
  <si>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</si>
  <si>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</si>
  <si>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</si>
  <si>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</si>
  <si>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</si>
  <si>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</si>
  <si>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</si>
  <si>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</si>
  <si>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</si>
  <si>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</si>
  <si>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</si>
  <si>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</si>
  <si>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</si>
  <si>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</si>
  <si>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</si>
  <si>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</si>
  <si>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</si>
  <si>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</si>
  <si>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</si>
  <si>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</si>
  <si>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</si>
  <si>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</si>
  <si>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</si>
  <si>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</si>
  <si>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</si>
  <si>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</si>
  <si>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</si>
  <si>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</si>
  <si>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</si>
  <si>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</si>
  <si>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</si>
  <si>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</si>
  <si>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</si>
  <si>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</si>
  <si>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</si>
  <si>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</si>
  <si>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</si>
  <si>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</si>
  <si>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</si>
  <si>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</si>
  <si>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</si>
  <si>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</si>
  <si>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</si>
  <si>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</si>
  <si>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</si>
  <si>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</si>
  <si>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</si>
  <si>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</si>
  <si>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</si>
  <si>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</si>
  <si>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</si>
  <si>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</si>
  <si>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</si>
  <si>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</si>
  <si>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</si>
  <si>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</si>
  <si>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</si>
  <si>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</si>
  <si>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</si>
  <si>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</si>
  <si>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</si>
  <si>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</si>
  <si>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</si>
  <si>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</si>
  <si>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</si>
  <si>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</si>
  <si>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</si>
  <si>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</si>
  <si>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</si>
  <si>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</si>
  <si>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</si>
  <si>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</si>
  <si>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</si>
  <si>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</si>
  <si>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</si>
  <si>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</si>
  <si>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</si>
  <si>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</si>
  <si>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</si>
  <si>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</si>
  <si>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</si>
  <si>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</si>
  <si>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</si>
  <si>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</si>
  <si>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</si>
  <si>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</si>
  <si>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</si>
  <si>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</si>
  <si>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</si>
  <si>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</si>
  <si>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</si>
  <si>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</si>
  <si>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</si>
  <si>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</si>
  <si>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</si>
  <si>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</si>
  <si>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</si>
  <si>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</si>
  <si>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</si>
  <si>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</si>
  <si>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</si>
  <si>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</si>
  <si>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</si>
  <si>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</si>
  <si>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</si>
  <si>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</si>
  <si>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</si>
  <si>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</si>
  <si>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</si>
  <si>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</si>
  <si>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</si>
  <si>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</si>
  <si>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</si>
  <si>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</si>
  <si>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</si>
  <si>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</si>
  <si>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</si>
  <si>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</si>
  <si>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</si>
  <si>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</si>
  <si>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</si>
  <si>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</si>
  <si>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</si>
  <si>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</si>
  <si>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</si>
  <si>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</si>
  <si>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</si>
  <si>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</si>
  <si>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</si>
  <si>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</si>
  <si>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</si>
  <si>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</si>
  <si>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</si>
  <si>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</si>
  <si>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</si>
  <si>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</si>
  <si>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</si>
  <si>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</si>
  <si>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</si>
  <si>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</si>
  <si>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</si>
  <si>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</si>
  <si>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</si>
  <si>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</si>
  <si>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</si>
  <si>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</si>
  <si>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</si>
  <si>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</si>
  <si>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</si>
  <si>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</si>
  <si>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</si>
  <si>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</si>
  <si>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</si>
  <si>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</si>
  <si>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</si>
  <si>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</si>
  <si>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</si>
  <si>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</si>
  <si>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</si>
  <si>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</si>
  <si>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</si>
  <si>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</si>
  <si>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</si>
  <si>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</si>
  <si>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</si>
  <si>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</si>
  <si>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</si>
  <si>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</si>
  <si>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</si>
  <si>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</si>
  <si>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</si>
  <si>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</si>
  <si>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</si>
  <si>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</si>
  <si>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</si>
  <si>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</si>
  <si>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</si>
  <si>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</si>
  <si>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</si>
  <si>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</si>
  <si>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</si>
  <si>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</si>
  <si>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</si>
  <si>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</si>
  <si>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</si>
  <si>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</si>
  <si>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</si>
  <si>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</si>
  <si>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</si>
  <si>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</si>
  <si>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</si>
  <si>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</si>
  <si>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</si>
  <si>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</si>
  <si>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</si>
  <si>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</si>
  <si>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</si>
  <si>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</si>
  <si>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</si>
  <si>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</si>
  <si>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</si>
  <si>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</si>
  <si>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</si>
  <si>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</si>
  <si>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</si>
  <si>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</si>
  <si>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</si>
  <si>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</si>
  <si>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</si>
  <si>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</si>
  <si>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</si>
  <si>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</si>
  <si>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</si>
  <si>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</si>
  <si>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</si>
  <si>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</si>
  <si>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</si>
  <si>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</si>
  <si>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</si>
  <si>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600-630</t>
  </si>
  <si>
    <t>Open</t>
  </si>
  <si>
    <t>H</t>
  </si>
  <si>
    <t>Successful</t>
  </si>
  <si>
    <t>1435-1495</t>
  </si>
  <si>
    <t>1600-1650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</si>
  <si>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</si>
  <si>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</si>
  <si>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</si>
  <si>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</si>
  <si>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</si>
  <si>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</si>
  <si>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</si>
  <si>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</si>
  <si>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</si>
  <si>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</si>
  <si>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</si>
  <si>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</si>
  <si>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</si>
  <si>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</si>
  <si>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</si>
  <si>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</si>
  <si>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</si>
  <si>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</si>
  <si>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>Sell</t>
  </si>
  <si>
    <t xml:space="preserve">Master Trade Medium Risk </t>
  </si>
  <si>
    <t xml:space="preserve">Profit/ Loss per lot </t>
  </si>
  <si>
    <t>Neutral</t>
  </si>
  <si>
    <t>Profit of Rs.21/-</t>
  </si>
  <si>
    <t>Profit of Rs.6/-</t>
  </si>
  <si>
    <t>Profit of Rs.47.5/-</t>
  </si>
  <si>
    <t>Profit of Rs.50/-</t>
  </si>
  <si>
    <t>Profit of Rs.100/-</t>
  </si>
  <si>
    <t>Techno -Funda  (positional)</t>
  </si>
  <si>
    <t>AMBIKCO</t>
  </si>
  <si>
    <t>1420-1620</t>
  </si>
  <si>
    <t>2000-2300</t>
  </si>
  <si>
    <t>95-100</t>
  </si>
  <si>
    <t>276-296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</si>
  <si>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</si>
  <si>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</si>
  <si>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</si>
  <si>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</si>
  <si>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</si>
  <si>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</si>
  <si>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</si>
  <si>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</si>
  <si>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</si>
  <si>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</si>
  <si>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</si>
  <si>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</si>
  <si>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</si>
  <si>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</si>
  <si>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</si>
  <si>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</si>
  <si>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</si>
  <si>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</si>
  <si>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</si>
  <si>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</si>
  <si>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</si>
  <si>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</si>
  <si>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</si>
  <si>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</si>
  <si>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</si>
  <si>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</si>
  <si>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</si>
  <si>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</si>
  <si>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</si>
  <si>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</si>
  <si>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</si>
  <si>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</si>
  <si>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</si>
  <si>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</si>
  <si>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</si>
  <si>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</si>
  <si>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</si>
  <si>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</si>
  <si>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</si>
  <si>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</si>
  <si>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</si>
  <si>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</si>
  <si>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</si>
  <si>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</si>
  <si>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</si>
  <si>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</si>
  <si>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</si>
  <si>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</si>
  <si>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</si>
  <si>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</si>
  <si>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</si>
  <si>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</si>
  <si>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</si>
  <si>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</si>
  <si>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</si>
  <si>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</si>
  <si>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</si>
  <si>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</si>
  <si>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</si>
  <si>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</si>
  <si>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</si>
  <si>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</si>
  <si>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</si>
  <si>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</si>
  <si>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</si>
  <si>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</si>
  <si>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</si>
  <si>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</si>
  <si>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</si>
  <si>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</si>
  <si>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</si>
  <si>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</si>
  <si>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</si>
  <si>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</si>
  <si>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</si>
  <si>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</si>
  <si>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</si>
  <si>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</si>
  <si>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</si>
  <si>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</si>
  <si>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</si>
  <si>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</si>
  <si>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</si>
  <si>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</si>
  <si>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</si>
  <si>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</si>
  <si>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</si>
  <si>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</si>
  <si>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</si>
  <si>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</si>
  <si>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</si>
  <si>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</si>
  <si>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</si>
  <si>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</si>
  <si>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</si>
  <si>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</si>
  <si>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</si>
  <si>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</si>
  <si>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</si>
  <si>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</si>
  <si>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</si>
  <si>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</si>
  <si>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</si>
  <si>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</si>
  <si>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</si>
  <si>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</si>
  <si>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</si>
  <si>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</si>
  <si>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</si>
  <si>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</si>
  <si>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</si>
  <si>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</si>
  <si>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</si>
  <si>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</si>
  <si>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</si>
  <si>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</si>
  <si>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</si>
  <si>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</si>
  <si>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</si>
  <si>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</si>
  <si>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</si>
  <si>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</si>
  <si>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</si>
  <si>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</si>
  <si>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</si>
  <si>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</si>
  <si>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</si>
  <si>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</si>
  <si>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</si>
  <si>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</si>
  <si>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</si>
  <si>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</si>
  <si>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</si>
  <si>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</si>
  <si>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</si>
  <si>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</si>
  <si>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</si>
  <si>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</si>
  <si>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</si>
  <si>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</si>
  <si>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</si>
  <si>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</si>
  <si>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</si>
  <si>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</si>
  <si>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</si>
  <si>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</si>
  <si>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</si>
  <si>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</si>
  <si>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</si>
  <si>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</si>
  <si>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</si>
  <si>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</si>
  <si>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</si>
  <si>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</si>
  <si>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</si>
  <si>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</si>
  <si>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</si>
  <si>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</si>
  <si>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</si>
  <si>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</si>
  <si>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</si>
  <si>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</si>
  <si>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</si>
  <si>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</si>
  <si>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</si>
  <si>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</si>
  <si>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</si>
  <si>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</si>
  <si>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</si>
  <si>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</si>
  <si>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</si>
  <si>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</si>
  <si>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</si>
  <si>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</si>
  <si>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</si>
  <si>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</si>
  <si>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</si>
  <si>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</si>
  <si>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</si>
  <si>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</si>
  <si>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</si>
  <si>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</si>
  <si>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</si>
  <si>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</si>
  <si>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</si>
  <si>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</si>
  <si>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</si>
  <si>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</si>
  <si>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</si>
  <si>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</si>
  <si>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</si>
  <si>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</si>
  <si>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</si>
  <si>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</si>
  <si>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</si>
  <si>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</si>
  <si>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</si>
  <si>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</si>
  <si>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</si>
  <si>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</si>
  <si>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</si>
  <si>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</si>
  <si>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</si>
  <si>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</si>
  <si>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</si>
  <si>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</si>
  <si>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</si>
  <si>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</si>
  <si>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</si>
  <si>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</si>
  <si>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</si>
  <si>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</si>
  <si>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</si>
  <si>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</si>
  <si>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</si>
  <si>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</si>
  <si>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</si>
  <si>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</si>
  <si>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</si>
  <si>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</si>
  <si>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</si>
  <si>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</si>
  <si>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</si>
  <si>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</si>
  <si>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</si>
  <si>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</si>
  <si>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</si>
  <si>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</si>
  <si>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</si>
  <si>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</si>
  <si>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</si>
  <si>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6650-6950</t>
  </si>
  <si>
    <t>7400-7600</t>
  </si>
  <si>
    <t>1150-1200</t>
  </si>
  <si>
    <t>280-350</t>
  </si>
  <si>
    <t>580-620</t>
  </si>
  <si>
    <t>110-115</t>
  </si>
  <si>
    <t>KPIL</t>
  </si>
  <si>
    <t>3400-3600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</si>
  <si>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</si>
  <si>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</si>
  <si>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</si>
  <si>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</si>
  <si>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</si>
  <si>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</si>
  <si>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</si>
  <si>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</si>
  <si>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</si>
  <si>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</si>
  <si>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</si>
  <si>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</si>
  <si>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</si>
  <si>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</si>
  <si>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</si>
  <si>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</si>
  <si>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</si>
  <si>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</si>
  <si>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</si>
  <si>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</si>
  <si>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700-720</t>
  </si>
  <si>
    <t>COLPAL JULY FUT</t>
  </si>
  <si>
    <t>1740-1760</t>
  </si>
  <si>
    <t>HINDUNILVR JULY FUT</t>
  </si>
  <si>
    <t>2730-2760</t>
  </si>
  <si>
    <t>SBIN JULY FUT</t>
  </si>
  <si>
    <t>580-585</t>
  </si>
  <si>
    <t>NIFTY 19500 CE 27-JUL</t>
  </si>
  <si>
    <t>FINNIFTY 20000 PE 04-JUL</t>
  </si>
  <si>
    <t>20-05</t>
  </si>
  <si>
    <t>120-130</t>
  </si>
  <si>
    <t>110-130</t>
  </si>
  <si>
    <t>TVSMOTOR 1360 CE JUL</t>
  </si>
  <si>
    <t>TVSMOTOR 1380 CE JUL</t>
  </si>
  <si>
    <t>69</t>
  </si>
  <si>
    <t>84.5</t>
  </si>
  <si>
    <t>Loss of Rs. 30.5/-</t>
  </si>
  <si>
    <t>Loss of Rs. 39/-</t>
  </si>
  <si>
    <t>572.5</t>
  </si>
  <si>
    <t>COALINDIA JULY FUT</t>
  </si>
  <si>
    <t>235-238</t>
  </si>
  <si>
    <t>NIFTY JULY FUT</t>
  </si>
  <si>
    <t>19200-19100</t>
  </si>
  <si>
    <t>BANKNIFTY 45000 PE 06-JUL</t>
  </si>
  <si>
    <t>Profit of Rs.2.5/-</t>
  </si>
  <si>
    <t>170</t>
  </si>
  <si>
    <t>1300-1350</t>
  </si>
  <si>
    <t>TCS JULY FUT</t>
  </si>
  <si>
    <t>NIFTY 19300 PE 06-JUL</t>
  </si>
  <si>
    <t>385-395</t>
  </si>
  <si>
    <t>UPL JULY FUT</t>
  </si>
  <si>
    <t>695-705</t>
  </si>
  <si>
    <t>1070-1100</t>
  </si>
  <si>
    <t>Profit of Rs.35/-</t>
  </si>
  <si>
    <t>SYNGENE JULY FUT</t>
  </si>
  <si>
    <t>780-790</t>
  </si>
  <si>
    <t>160</t>
  </si>
  <si>
    <t>% Change in OI</t>
  </si>
  <si>
    <t>Profit of Rs.5/-</t>
  </si>
  <si>
    <t>70</t>
  </si>
  <si>
    <t>Loss of Rs. 30/-</t>
  </si>
  <si>
    <t>FINNIFTY 20400 CE 04-JUL</t>
  </si>
  <si>
    <t>70-80</t>
  </si>
  <si>
    <t>120</t>
  </si>
  <si>
    <t>140-145</t>
  </si>
  <si>
    <t>30</t>
  </si>
  <si>
    <t>200-280</t>
  </si>
  <si>
    <t>300-320</t>
  </si>
  <si>
    <t>FINNIFTY 20500 PE 04-JUL</t>
  </si>
  <si>
    <t>80-100</t>
  </si>
  <si>
    <t>36</t>
  </si>
  <si>
    <t>Profit of Rs.15/-</t>
  </si>
  <si>
    <t>102.50</t>
  </si>
  <si>
    <t>Profit of Rs.20/-</t>
  </si>
  <si>
    <t>27</t>
  </si>
  <si>
    <t>Profit of Rs.26.5/-</t>
  </si>
  <si>
    <t>Loss of Rs.12.5/-</t>
  </si>
  <si>
    <t>Profit of Rs.19.5/-</t>
  </si>
  <si>
    <t>Profit of Rs.300/-</t>
  </si>
  <si>
    <t>Retail Research Technical Calls &amp; Fundamental Performance Report for the month of July-2023</t>
  </si>
  <si>
    <t>Profit of Rs.53.5/-</t>
  </si>
  <si>
    <t>Loss of Rs.9.5/-</t>
  </si>
  <si>
    <t>NIFTY 19350 PE 06-JUL</t>
  </si>
  <si>
    <t>100-120</t>
  </si>
  <si>
    <t>1580-1640</t>
  </si>
  <si>
    <t>BANKNIFTY 45200 PE 13-JUL</t>
  </si>
  <si>
    <t>500-600</t>
  </si>
  <si>
    <t>Profit of Rs.32/-</t>
  </si>
  <si>
    <t>COFORGE JULY FUT</t>
  </si>
  <si>
    <t>4800-4860</t>
  </si>
  <si>
    <t>Profit of Rs.5.5/-</t>
  </si>
  <si>
    <t>54.5</t>
  </si>
  <si>
    <t>Loss of Rs. 39.5/-</t>
  </si>
  <si>
    <t>1600-1700</t>
  </si>
  <si>
    <t>2300-2400</t>
  </si>
  <si>
    <t>NIFTY 19400 PE 06-JUL</t>
  </si>
  <si>
    <t>40-50</t>
  </si>
  <si>
    <t>FINNIFTY 20200 PE 11-JUL</t>
  </si>
  <si>
    <t>150-200</t>
  </si>
  <si>
    <t>LT 2540 CE 27-JUL</t>
  </si>
  <si>
    <t>60-70</t>
  </si>
  <si>
    <t>GRASIM 1800 CE 27-JUL</t>
  </si>
  <si>
    <t>45-55</t>
  </si>
  <si>
    <t>82.5</t>
  </si>
  <si>
    <t>Profit of Rs.4/-</t>
  </si>
  <si>
    <t>16</t>
  </si>
  <si>
    <t>Loss of Rs. 16/-</t>
  </si>
  <si>
    <t>33</t>
  </si>
  <si>
    <t>Profit of Rs.8/-</t>
  </si>
  <si>
    <t>55-65</t>
  </si>
  <si>
    <t>360</t>
  </si>
  <si>
    <t>100</t>
  </si>
  <si>
    <t>Profit of Rs. 110/-</t>
  </si>
  <si>
    <t>FINNIFTY 20200 CE 11-JUL</t>
  </si>
  <si>
    <t xml:space="preserve">SRF 2300 CE 27-JUL </t>
  </si>
  <si>
    <t>70-90</t>
  </si>
  <si>
    <t>HCLTECH 1180 CE JULY</t>
  </si>
  <si>
    <t>30-35</t>
  </si>
  <si>
    <t>4800-4850</t>
  </si>
  <si>
    <t>2780-2810</t>
  </si>
  <si>
    <t>5300-5400</t>
  </si>
  <si>
    <t>Profit of Rs.31/-</t>
  </si>
  <si>
    <t>Loss of Rs.250/-</t>
  </si>
  <si>
    <t>78</t>
  </si>
  <si>
    <t>24</t>
  </si>
  <si>
    <t>51</t>
  </si>
  <si>
    <t>28.5</t>
  </si>
  <si>
    <t>Loss of Rs. 11/-</t>
  </si>
  <si>
    <t>Loss of Rs. 13.5/-</t>
  </si>
  <si>
    <t>PIDILITIND 2640 CE 27-JUL</t>
  </si>
  <si>
    <t>Loss of Rs. 7/-</t>
  </si>
  <si>
    <t>39</t>
  </si>
  <si>
    <t xml:space="preserve">Buy </t>
  </si>
  <si>
    <t>330-335</t>
  </si>
  <si>
    <t>85-86</t>
  </si>
  <si>
    <t>TCS 3300 CE 27-JUL</t>
  </si>
  <si>
    <t>58</t>
  </si>
  <si>
    <t>90-110</t>
  </si>
  <si>
    <t>Profit of Rs.12/-</t>
  </si>
  <si>
    <t>210-215</t>
  </si>
  <si>
    <t>JSWSTEEL JULY FUT</t>
  </si>
  <si>
    <t>820-825</t>
  </si>
  <si>
    <t>Loss of Rs.42.5/-</t>
  </si>
  <si>
    <t>Profit of Rs.4.5/-</t>
  </si>
  <si>
    <t>2100-2200</t>
  </si>
  <si>
    <t>2400-2500</t>
  </si>
  <si>
    <t>FINNIFTY 20100 CE 11-JUL</t>
  </si>
  <si>
    <t>17.50</t>
  </si>
  <si>
    <t>46.5</t>
  </si>
  <si>
    <t>Profit of Rs.22/-</t>
  </si>
  <si>
    <t>FINNIFTY 20150 PE 11-JUL</t>
  </si>
  <si>
    <t>FEDERALBNK 140 CE JULY</t>
  </si>
  <si>
    <t>BHARTIARTL 890 CE JULY</t>
  </si>
  <si>
    <t>22-26</t>
  </si>
  <si>
    <t>04-05</t>
  </si>
  <si>
    <t>209-210</t>
  </si>
  <si>
    <t>13.5</t>
  </si>
  <si>
    <t>Profit of Rs.29.5/-</t>
  </si>
  <si>
    <t>Loss of Rs.10/-</t>
  </si>
  <si>
    <t>2.15</t>
  </si>
  <si>
    <t>Profit of Rs.0.5/-</t>
  </si>
  <si>
    <t>Profit of Rs.2/-</t>
  </si>
  <si>
    <t>Profit of Rs.10/-</t>
  </si>
  <si>
    <t>Loss of Rs.80/-</t>
  </si>
  <si>
    <t>Loss of Rs.125/-</t>
  </si>
  <si>
    <t>Profit of Rs.28/-</t>
  </si>
  <si>
    <t>LTIM&lt;&gt;</t>
  </si>
  <si>
    <t>LTIM 5000 CE JULY</t>
  </si>
  <si>
    <t>160-180</t>
  </si>
  <si>
    <t>1800-1900</t>
  </si>
  <si>
    <t>PVRINOX 1480 CE JUL</t>
  </si>
  <si>
    <t>26-28</t>
  </si>
  <si>
    <t>PVRINOX 1520 CE JUL</t>
  </si>
  <si>
    <t>16-18</t>
  </si>
  <si>
    <t>FINNIFTY 20100 CE 18-JUL</t>
  </si>
  <si>
    <t>150-180</t>
  </si>
  <si>
    <t>Profit of Rs.2.1/-</t>
  </si>
  <si>
    <t>SRF 2240 CE JULY</t>
  </si>
  <si>
    <t>50-60</t>
  </si>
  <si>
    <t>330-333</t>
  </si>
  <si>
    <t>345-355</t>
  </si>
  <si>
    <t>34</t>
  </si>
  <si>
    <t>DRREDDY 5250 CE JULY</t>
  </si>
  <si>
    <t>140-160</t>
  </si>
  <si>
    <t>126</t>
  </si>
  <si>
    <t>Profit of Rs.16.5/-</t>
  </si>
  <si>
    <t>BRITANNIA 5100 CE JULY</t>
  </si>
  <si>
    <t>Loss of Rs.160/-</t>
  </si>
  <si>
    <t>250-260</t>
  </si>
  <si>
    <t>1445-1485</t>
  </si>
  <si>
    <t>1355-1425</t>
  </si>
  <si>
    <t>1595-1655</t>
  </si>
  <si>
    <t>Loss of Rs.52.5/-</t>
  </si>
  <si>
    <t>86</t>
  </si>
  <si>
    <t>2.20</t>
  </si>
  <si>
    <t>Loss of Rs.1.2/-</t>
  </si>
  <si>
    <t>2300-2325</t>
  </si>
  <si>
    <t>65-75</t>
  </si>
  <si>
    <t>BANKNIFTY 44900 PE 13-JUL</t>
  </si>
  <si>
    <t>Profit of Rs.49.5/-</t>
  </si>
  <si>
    <t>77.5</t>
  </si>
  <si>
    <t>105.5-109.5</t>
  </si>
  <si>
    <t>118-122</t>
  </si>
  <si>
    <t>47.5</t>
  </si>
  <si>
    <t>Loss of Rs.13.5/-</t>
  </si>
  <si>
    <t>140-170</t>
  </si>
  <si>
    <t>320-340</t>
  </si>
  <si>
    <t>TECHM 1190 CE JULY</t>
  </si>
  <si>
    <t>40-44</t>
  </si>
  <si>
    <t>31</t>
  </si>
  <si>
    <t>Loss of Rs.7/-</t>
  </si>
  <si>
    <t>MINDACORP</t>
  </si>
  <si>
    <t>MANKIND</t>
  </si>
  <si>
    <t>MISTERKAPOORKESHRI</t>
  </si>
  <si>
    <t>JANUSCORP</t>
  </si>
  <si>
    <t>YUGA STOCKS AND COMMODITIES PRIVATE LIMITED  .</t>
  </si>
  <si>
    <t>88</t>
  </si>
  <si>
    <t>92</t>
  </si>
  <si>
    <t>Loss of Rs.43/-</t>
  </si>
  <si>
    <t>SRF 2220 CE JUL</t>
  </si>
  <si>
    <t>SRF 2260 CE JUL</t>
  </si>
  <si>
    <t>650-655</t>
  </si>
  <si>
    <t>325-330</t>
  </si>
  <si>
    <t>FINNIFTY 20000 CE 18-JUL</t>
  </si>
  <si>
    <t>140-147</t>
  </si>
  <si>
    <t>NTPC JULY FUT</t>
  </si>
  <si>
    <t>192-194</t>
  </si>
  <si>
    <t>92.5</t>
  </si>
  <si>
    <t>VEL</t>
  </si>
  <si>
    <t>VEENA RAJESH SHAH</t>
  </si>
  <si>
    <t>634</t>
  </si>
  <si>
    <t>LT 2480 CE 27-JUL</t>
  </si>
  <si>
    <t>100-130</t>
  </si>
  <si>
    <t>44</t>
  </si>
  <si>
    <t>Profit of Rs.3/-</t>
  </si>
  <si>
    <t>Profit of Rs.8.5/-</t>
  </si>
  <si>
    <t>Profit of Rs.9.5/-</t>
  </si>
  <si>
    <t>Profit of Rs.62.5/-</t>
  </si>
  <si>
    <t>50</t>
  </si>
  <si>
    <t>Profit of Rs.18/-</t>
  </si>
  <si>
    <t>HINDUNILVR 2700 CE 27-JUL</t>
  </si>
  <si>
    <t>MARUTI 9800 CE 27-JUL</t>
  </si>
  <si>
    <t>93-97</t>
  </si>
  <si>
    <t>AJAY SALVI</t>
  </si>
  <si>
    <t>MALTI SALVI</t>
  </si>
  <si>
    <t>HRTI PRIVATE LIMITED</t>
  </si>
  <si>
    <t>QE SECURITIES</t>
  </si>
  <si>
    <t>TFCILTD</t>
  </si>
  <si>
    <t>Tourism Finance Corp</t>
  </si>
  <si>
    <t>SAHASTRAA ADVISORS PRIVATE LIMITED</t>
  </si>
  <si>
    <t>E2E</t>
  </si>
  <si>
    <t>E2E Networks Limited</t>
  </si>
  <si>
    <t>Profit of Rs.17.5/-</t>
  </si>
  <si>
    <t>GLS</t>
  </si>
  <si>
    <t>570-590</t>
  </si>
  <si>
    <t>670-700</t>
  </si>
  <si>
    <t>NIFTY 19700 PE 20-JUL</t>
  </si>
  <si>
    <t>3970-3990</t>
  </si>
  <si>
    <t>FINNIFTY 20350 CE 18-JUL</t>
  </si>
  <si>
    <t>52</t>
  </si>
  <si>
    <t>Profit of Rs.23/-</t>
  </si>
  <si>
    <t>BANKNIFTY 45500 CE 27-JUL</t>
  </si>
  <si>
    <t>BANKNIFTY 45700 CE 20-JUL</t>
  </si>
  <si>
    <t>29</t>
  </si>
  <si>
    <t>564-594</t>
  </si>
  <si>
    <t>640-660</t>
  </si>
  <si>
    <t>400</t>
  </si>
  <si>
    <t>145</t>
  </si>
  <si>
    <t>175-181</t>
  </si>
  <si>
    <t>195-205</t>
  </si>
  <si>
    <t>RS SECURITIES</t>
  </si>
  <si>
    <t>BDH</t>
  </si>
  <si>
    <t>BIZOTIC</t>
  </si>
  <si>
    <t>SAROJ GUPTA</t>
  </si>
  <si>
    <t>TOPGAIN FINANCE PRIVATE LIMITED</t>
  </si>
  <si>
    <t>MANSI SHARE &amp; STOCK ADVISORS PRIVATE LIMITED</t>
  </si>
  <si>
    <t>SHETH BROTHER</t>
  </si>
  <si>
    <t>MAHADEV MANUBHAI MAKVANA</t>
  </si>
  <si>
    <t>COSMICCRF</t>
  </si>
  <si>
    <t>JNSP TRADING LLP</t>
  </si>
  <si>
    <t>RAJKOTINV</t>
  </si>
  <si>
    <t>SHRUTI CHOWDHARY</t>
  </si>
  <si>
    <t>SYLPH</t>
  </si>
  <si>
    <t>SRESTHA FINVEST LIMITED</t>
  </si>
  <si>
    <t>ANMOL</t>
  </si>
  <si>
    <t>Anmol India Limited</t>
  </si>
  <si>
    <t>RAMDOOT REALTORS PVT LTD</t>
  </si>
  <si>
    <t>CRONY VYAPAR PVT LTD</t>
  </si>
  <si>
    <t>SETU SECURITIES PVT LTD</t>
  </si>
  <si>
    <t>SKSE SECURITIES LTD</t>
  </si>
  <si>
    <t>AJAY  SALVI</t>
  </si>
  <si>
    <t>RPOWER</t>
  </si>
  <si>
    <t>Reliance Power Limited</t>
  </si>
  <si>
    <t>SILGO</t>
  </si>
  <si>
    <t>Silgo Retail Limited</t>
  </si>
  <si>
    <t>ICM FINANCE PRIVATE LIMITED</t>
  </si>
  <si>
    <t>MARYADA BARTER PVT LTD</t>
  </si>
  <si>
    <t>BLUME VENTURES FUND IA</t>
  </si>
  <si>
    <t>QFIL</t>
  </si>
  <si>
    <t>Quality Foils (India) Ltd</t>
  </si>
  <si>
    <t>NIKHIL GAMBHIR</t>
  </si>
  <si>
    <t>526-546</t>
  </si>
  <si>
    <t>600-620</t>
  </si>
  <si>
    <t>COFORGE 5000 CE 27-JUL</t>
  </si>
  <si>
    <t>94-98</t>
  </si>
  <si>
    <t>Profit of Rs.10.5/-</t>
  </si>
  <si>
    <t>BRITANNIA 5150 CE 27-JUL</t>
  </si>
  <si>
    <t>50-52</t>
  </si>
  <si>
    <t>NIFTY 19800 CE 20-JUL</t>
  </si>
  <si>
    <t>42</t>
  </si>
  <si>
    <t>Profit of Rs.11/-</t>
  </si>
  <si>
    <t>Profit of Rs.7/-</t>
  </si>
  <si>
    <t>7NR</t>
  </si>
  <si>
    <t>RAJENDRA KUMAR AGARWAL</t>
  </si>
  <si>
    <t>ACCELERATE</t>
  </si>
  <si>
    <t>JYOTI KETAN VAKHARIA</t>
  </si>
  <si>
    <t>MEHUL RAMESHCHANDRA KANANI</t>
  </si>
  <si>
    <t>DEEPAKKUMAR RAMESHCHANDRA SHAH</t>
  </si>
  <si>
    <t>LATIN MANHARLAL SECURITIES PVT LTD</t>
  </si>
  <si>
    <t>BP EQUITIES PVT. LTD.</t>
  </si>
  <si>
    <t>AMARSEC</t>
  </si>
  <si>
    <t>YOGESH RAMESH TAWADE</t>
  </si>
  <si>
    <t>DB (INTL) OWN TRADING</t>
  </si>
  <si>
    <t>VRAMATH FINANCIAL SERVICES PRIVATE LIMTED</t>
  </si>
  <si>
    <t>BHEEMACEM</t>
  </si>
  <si>
    <t>NIKHIL OMPRAKASH MALPANI</t>
  </si>
  <si>
    <t>BNL</t>
  </si>
  <si>
    <t>RAJESHBHAI PATEL</t>
  </si>
  <si>
    <t>B B COMMERCIAL LTD</t>
  </si>
  <si>
    <t>ELNET</t>
  </si>
  <si>
    <t>MUKUL AVANISH VARMA</t>
  </si>
  <si>
    <t>INDOEURO</t>
  </si>
  <si>
    <t>KISHOR RAGHUNATH DIXIT</t>
  </si>
  <si>
    <t>KAKA</t>
  </si>
  <si>
    <t>RAM BALLABH KATTA</t>
  </si>
  <si>
    <t>CINCO STOCK VISION LLP</t>
  </si>
  <si>
    <t>MIHIKA</t>
  </si>
  <si>
    <t>MANGALDHAM TRADING PRIVATE LIMITED</t>
  </si>
  <si>
    <t>MMLF</t>
  </si>
  <si>
    <t>POWER SOLUTIONS</t>
  </si>
  <si>
    <t>MONARCH NETWORTH CAPITAL LIMITED – ERROR ACCOUNT</t>
  </si>
  <si>
    <t>MNIL</t>
  </si>
  <si>
    <t>SPEXTRA MULTIBIZ PRIVATE LIMITED</t>
  </si>
  <si>
    <t>NATURAL</t>
  </si>
  <si>
    <t>ATUL JAIN HUF</t>
  </si>
  <si>
    <t>NUTECGLOB</t>
  </si>
  <si>
    <t>JAGADEESHATUKURI</t>
  </si>
  <si>
    <t>PANAENERG</t>
  </si>
  <si>
    <t>BULLSEYE ENTERPRISES</t>
  </si>
  <si>
    <t>PRERINFRA</t>
  </si>
  <si>
    <t>AGAM VIKRAMKUMAR MEHTA</t>
  </si>
  <si>
    <t>VASANTKUMAR DHANJIBHAI SHAH</t>
  </si>
  <si>
    <t>MEGHNA NARAYAN</t>
  </si>
  <si>
    <t>SHALPRO</t>
  </si>
  <si>
    <t>ULTRACAB</t>
  </si>
  <si>
    <t>KVT ENTERPRISE</t>
  </si>
  <si>
    <t>VEEFIN</t>
  </si>
  <si>
    <t>VEERKRUPA</t>
  </si>
  <si>
    <t>SANTOSH KUMAR AGARWAL</t>
  </si>
  <si>
    <t>AILIMITED</t>
  </si>
  <si>
    <t>Abhishek Integrations Ltd</t>
  </si>
  <si>
    <t>AJIAM CAPITAL PRIVATE LIMITED .</t>
  </si>
  <si>
    <t>AKSHOPTFBR</t>
  </si>
  <si>
    <t>Aksh Optifibre Limited</t>
  </si>
  <si>
    <t>ARPIT JAIN HUF</t>
  </si>
  <si>
    <t>XTX MARKETS LLP</t>
  </si>
  <si>
    <t>SADHU TRILOCHAN SASTRY</t>
  </si>
  <si>
    <t>ANNU RAO</t>
  </si>
  <si>
    <t>CITADEL SECURITIES INDIA MARKETS PRIVATE LIMITED</t>
  </si>
  <si>
    <t>VINEET KUMAR</t>
  </si>
  <si>
    <t>BP EQUITIES PRIVATE LIMITED</t>
  </si>
  <si>
    <t>DB INTERNATIONAL STOCK BROKERS LIMITED</t>
  </si>
  <si>
    <t>MUDUPULAVEMULA SURENDRANADHA REDDY</t>
  </si>
  <si>
    <t>DPWIRES</t>
  </si>
  <si>
    <t>D P Wires Limited</t>
  </si>
  <si>
    <t>SANTOSH INDUSTRIES LTD</t>
  </si>
  <si>
    <t>GODHA</t>
  </si>
  <si>
    <t>Godha Cabcon Insulat Ltd</t>
  </si>
  <si>
    <t>ANKITA VISHAL SHAH</t>
  </si>
  <si>
    <t>INDOWIND</t>
  </si>
  <si>
    <t>Indowind Energy Limited</t>
  </si>
  <si>
    <t>MADRASFERT</t>
  </si>
  <si>
    <t>Madras Fertilizers Ltd</t>
  </si>
  <si>
    <t>NEWGEN</t>
  </si>
  <si>
    <t>Newgen Software Tech Ltd</t>
  </si>
  <si>
    <t>RELINFRA</t>
  </si>
  <si>
    <t>Reliance Infrastructu Ltd</t>
  </si>
  <si>
    <t>M/S. PRARTHANA ENTERPRISES</t>
  </si>
  <si>
    <t>SHAKTIPUMP</t>
  </si>
  <si>
    <t>Shakti Pumps (I) Ltd</t>
  </si>
  <si>
    <t>SHARMA HARI</t>
  </si>
  <si>
    <t>JYOTI JAIN</t>
  </si>
  <si>
    <t>SOUTHBANK</t>
  </si>
  <si>
    <t>South Indian Bank Ltd.</t>
  </si>
  <si>
    <t>PACE STOCK BROKING SERVICES PVT LTD</t>
  </si>
  <si>
    <t>SYNOPTICS</t>
  </si>
  <si>
    <t>Synoptics Technologies L</t>
  </si>
  <si>
    <t>SHACHI TRADING PRAVATE LIMITED</t>
  </si>
  <si>
    <t>RAJESH HARSUKHLAL MODI</t>
  </si>
  <si>
    <t>AASTHA GUPTA</t>
  </si>
  <si>
    <t>PRABHUDAS LILLADHAR PVT LTD</t>
  </si>
  <si>
    <t>ORTINLAB</t>
  </si>
  <si>
    <t>Ortin Laboratories Ltd</t>
  </si>
  <si>
    <t>DEEPASHREE VEMURI</t>
  </si>
  <si>
    <t>PREMEXPLN</t>
  </si>
  <si>
    <t>Premier Explosives Ltd</t>
  </si>
  <si>
    <t>DILIPKUMAR VISHINDAS LAKHI</t>
  </si>
  <si>
    <t>GIRDHARILAL V. LAKHI</t>
  </si>
  <si>
    <t>SARITA BATHEJA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</si>
</sst>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5B8B7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9" fontId="41" fillId="0" borderId="0" applyFont="0" applyFill="0" applyBorder="0" applyAlignment="0" applyProtection="0"/>
    <xf numFmtId="0" fontId="1" fillId="0" borderId="24"/>
  </cellStyleXfs>
  <cellXfs count="430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left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43" fontId="39" fillId="2" borderId="2" xfId="0" applyNumberFormat="1" applyFont="1" applyFill="1" applyBorder="1" applyAlignment="1">
      <alignment horizontal="center" vertical="top"/>
    </xf>
    <xf numFmtId="0" fontId="39" fillId="2" borderId="2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15" fontId="36" fillId="12" borderId="2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49" fontId="37" fillId="12" borderId="31" xfId="0" applyNumberFormat="1" applyFont="1" applyFill="1" applyBorder="1" applyAlignment="1">
      <alignment horizontal="center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2" borderId="2" xfId="0" applyFont="1" applyFill="1" applyBorder="1"/>
    <xf numFmtId="0" fontId="36" fillId="12" borderId="2" xfId="0" applyFont="1" applyFill="1" applyBorder="1" applyAlignment="1">
      <alignment horizontal="center" vertical="top"/>
    </xf>
    <xf numFmtId="2" fontId="36" fillId="11" borderId="2" xfId="0" applyNumberFormat="1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2" fontId="36" fillId="12" borderId="7" xfId="0" applyNumberFormat="1" applyFont="1" applyFill="1" applyBorder="1" applyAlignment="1">
      <alignment horizontal="center" vertical="center"/>
    </xf>
    <xf numFmtId="166" fontId="36" fillId="12" borderId="7" xfId="0" applyNumberFormat="1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49" fontId="36" fillId="11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165" fontId="36" fillId="12" borderId="31" xfId="0" applyNumberFormat="1" applyFont="1" applyFill="1" applyBorder="1" applyAlignment="1">
      <alignment horizontal="center" vertical="center"/>
    </xf>
    <xf numFmtId="16" fontId="37" fillId="11" borderId="3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1" fillId="0" borderId="31" xfId="1" applyFont="1" applyBorder="1"/>
    <xf numFmtId="0" fontId="14" fillId="0" borderId="0" xfId="0" applyFont="1"/>
    <xf numFmtId="0" fontId="1" fillId="0" borderId="1" xfId="0" applyFont="1" applyBorder="1"/>
    <xf numFmtId="0" fontId="36" fillId="14" borderId="31" xfId="0" applyFont="1" applyFill="1" applyBorder="1" applyAlignment="1">
      <alignment horizontal="center" vertical="center"/>
    </xf>
    <xf numFmtId="165" fontId="36" fillId="14" borderId="31" xfId="0" applyNumberFormat="1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left" vertical="center"/>
    </xf>
    <xf numFmtId="49" fontId="37" fillId="14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2" fontId="36" fillId="14" borderId="31" xfId="0" applyNumberFormat="1" applyFont="1" applyFill="1" applyBorder="1" applyAlignment="1">
      <alignment horizontal="center" vertical="center"/>
    </xf>
    <xf numFmtId="166" fontId="36" fillId="14" borderId="31" xfId="0" applyNumberFormat="1" applyFont="1" applyFill="1" applyBorder="1" applyAlignment="1">
      <alignment horizontal="center" vertical="center"/>
    </xf>
    <xf numFmtId="16" fontId="37" fillId="0" borderId="35" xfId="0" applyNumberFormat="1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2" fontId="37" fillId="0" borderId="31" xfId="0" applyNumberFormat="1" applyFont="1" applyBorder="1" applyAlignment="1">
      <alignment horizontal="center" vertical="center"/>
    </xf>
    <xf numFmtId="0" fontId="0" fillId="0" borderId="31" xfId="0" applyBorder="1"/>
    <xf numFmtId="0" fontId="36" fillId="0" borderId="2" xfId="0" applyFont="1" applyBorder="1" applyAlignment="1">
      <alignment horizontal="left"/>
    </xf>
    <xf numFmtId="0" fontId="37" fillId="6" borderId="20" xfId="0" applyFont="1" applyFill="1" applyBorder="1" applyAlignment="1">
      <alignment horizontal="center" vertical="center"/>
    </xf>
    <xf numFmtId="16" fontId="37" fillId="6" borderId="36" xfId="0" applyNumberFormat="1" applyFont="1" applyFill="1" applyBorder="1" applyAlignment="1">
      <alignment horizontal="center" vertical="center"/>
    </xf>
    <xf numFmtId="0" fontId="36" fillId="12" borderId="29" xfId="0" applyFont="1" applyFill="1" applyBorder="1" applyAlignment="1">
      <alignment horizontal="center" vertical="center"/>
    </xf>
    <xf numFmtId="49" fontId="36" fillId="12" borderId="7" xfId="0" applyNumberFormat="1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165" fontId="36" fillId="15" borderId="2" xfId="0" applyNumberFormat="1" applyFont="1" applyFill="1" applyBorder="1" applyAlignment="1">
      <alignment horizontal="center" vertical="center"/>
    </xf>
    <xf numFmtId="15" fontId="1" fillId="15" borderId="2" xfId="0" applyNumberFormat="1" applyFont="1" applyFill="1" applyBorder="1" applyAlignment="1">
      <alignment horizontal="center" vertical="center"/>
    </xf>
    <xf numFmtId="0" fontId="39" fillId="15" borderId="2" xfId="0" applyFont="1" applyFill="1" applyBorder="1" applyAlignment="1">
      <alignment horizontal="left"/>
    </xf>
    <xf numFmtId="43" fontId="36" fillId="15" borderId="2" xfId="0" applyNumberFormat="1" applyFont="1" applyFill="1" applyBorder="1" applyAlignment="1">
      <alignment horizontal="center" vertical="top"/>
    </xf>
    <xf numFmtId="0" fontId="36" fillId="15" borderId="2" xfId="0" applyFont="1" applyFill="1" applyBorder="1" applyAlignment="1">
      <alignment horizontal="center" vertical="center"/>
    </xf>
    <xf numFmtId="0" fontId="37" fillId="16" borderId="2" xfId="0" applyFont="1" applyFill="1" applyBorder="1" applyAlignment="1">
      <alignment horizontal="center" vertical="center"/>
    </xf>
    <xf numFmtId="2" fontId="37" fillId="16" borderId="2" xfId="0" applyNumberFormat="1" applyFont="1" applyFill="1" applyBorder="1" applyAlignment="1">
      <alignment horizontal="center" vertical="center"/>
    </xf>
    <xf numFmtId="10" fontId="37" fillId="16" borderId="2" xfId="0" applyNumberFormat="1" applyFont="1" applyFill="1" applyBorder="1" applyAlignment="1">
      <alignment horizontal="center" vertical="center" wrapText="1"/>
    </xf>
    <xf numFmtId="0" fontId="37" fillId="16" borderId="20" xfId="0" applyFont="1" applyFill="1" applyBorder="1" applyAlignment="1">
      <alignment horizontal="center" vertical="center"/>
    </xf>
    <xf numFmtId="16" fontId="37" fillId="16" borderId="31" xfId="0" applyNumberFormat="1" applyFont="1" applyFill="1" applyBorder="1" applyAlignment="1">
      <alignment horizontal="center" vertical="center"/>
    </xf>
    <xf numFmtId="0" fontId="37" fillId="16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5" fontId="36" fillId="0" borderId="7" xfId="0" applyNumberFormat="1" applyFont="1" applyBorder="1" applyAlignment="1">
      <alignment horizontal="center" vertical="center"/>
    </xf>
    <xf numFmtId="15" fontId="1" fillId="0" borderId="7" xfId="0" applyNumberFormat="1" applyFont="1" applyBorder="1" applyAlignment="1">
      <alignment horizontal="center" vertical="center"/>
    </xf>
    <xf numFmtId="0" fontId="39" fillId="0" borderId="7" xfId="0" applyFont="1" applyBorder="1" applyAlignment="1">
      <alignment horizontal="left"/>
    </xf>
    <xf numFmtId="43" fontId="36" fillId="0" borderId="7" xfId="0" applyNumberFormat="1" applyFont="1" applyBorder="1" applyAlignment="1">
      <alignment horizontal="center" vertical="top"/>
    </xf>
    <xf numFmtId="0" fontId="36" fillId="0" borderId="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11" borderId="34" xfId="0" applyFont="1" applyFill="1" applyBorder="1" applyAlignment="1">
      <alignment horizontal="center" vertical="center"/>
    </xf>
    <xf numFmtId="165" fontId="36" fillId="11" borderId="34" xfId="0" applyNumberFormat="1" applyFont="1" applyFill="1" applyBorder="1" applyAlignment="1">
      <alignment horizontal="center" vertical="center"/>
    </xf>
    <xf numFmtId="0" fontId="36" fillId="17" borderId="34" xfId="0" applyFont="1" applyFill="1" applyBorder="1" applyAlignment="1">
      <alignment horizontal="center" vertical="center"/>
    </xf>
    <xf numFmtId="165" fontId="36" fillId="17" borderId="34" xfId="0" applyNumberFormat="1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left" vertical="center"/>
    </xf>
    <xf numFmtId="49" fontId="37" fillId="17" borderId="31" xfId="0" applyNumberFormat="1" applyFont="1" applyFill="1" applyBorder="1" applyAlignment="1">
      <alignment horizontal="center" vertical="center"/>
    </xf>
    <xf numFmtId="49" fontId="36" fillId="17" borderId="31" xfId="0" applyNumberFormat="1" applyFont="1" applyFill="1" applyBorder="1" applyAlignment="1">
      <alignment horizontal="center" vertical="center"/>
    </xf>
    <xf numFmtId="2" fontId="36" fillId="17" borderId="31" xfId="0" applyNumberFormat="1" applyFont="1" applyFill="1" applyBorder="1" applyAlignment="1">
      <alignment horizontal="center" vertical="center"/>
    </xf>
    <xf numFmtId="166" fontId="36" fillId="17" borderId="31" xfId="0" applyNumberFormat="1" applyFont="1" applyFill="1" applyBorder="1" applyAlignment="1">
      <alignment horizontal="center" vertical="center"/>
    </xf>
    <xf numFmtId="0" fontId="36" fillId="17" borderId="31" xfId="0" applyFont="1" applyFill="1" applyBorder="1" applyAlignment="1">
      <alignment horizontal="center" vertical="center"/>
    </xf>
    <xf numFmtId="0" fontId="37" fillId="18" borderId="31" xfId="0" applyFont="1" applyFill="1" applyBorder="1" applyAlignment="1">
      <alignment horizontal="center" vertical="center"/>
    </xf>
    <xf numFmtId="165" fontId="36" fillId="17" borderId="31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6" borderId="2" xfId="0" applyFont="1" applyFill="1" applyBorder="1" applyAlignment="1">
      <alignment horizontal="center" vertical="center"/>
    </xf>
    <xf numFmtId="166" fontId="36" fillId="16" borderId="2" xfId="0" applyNumberFormat="1" applyFont="1" applyFill="1" applyBorder="1" applyAlignment="1">
      <alignment horizontal="center" vertical="center"/>
    </xf>
    <xf numFmtId="165" fontId="36" fillId="16" borderId="2" xfId="0" applyNumberFormat="1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9" fillId="12" borderId="2" xfId="0" applyFont="1" applyFill="1" applyBorder="1" applyAlignment="1">
      <alignment horizontal="left"/>
    </xf>
    <xf numFmtId="166" fontId="36" fillId="12" borderId="25" xfId="0" applyNumberFormat="1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vertical="center"/>
    </xf>
    <xf numFmtId="0" fontId="36" fillId="0" borderId="31" xfId="0" applyFont="1" applyBorder="1" applyAlignment="1">
      <alignment horizontal="left"/>
    </xf>
    <xf numFmtId="0" fontId="36" fillId="14" borderId="29" xfId="0" applyFont="1" applyFill="1" applyBorder="1" applyAlignment="1">
      <alignment horizontal="center" vertical="center"/>
    </xf>
    <xf numFmtId="2" fontId="36" fillId="14" borderId="7" xfId="0" applyNumberFormat="1" applyFont="1" applyFill="1" applyBorder="1" applyAlignment="1">
      <alignment horizontal="center" vertical="center"/>
    </xf>
    <xf numFmtId="166" fontId="36" fillId="14" borderId="7" xfId="0" applyNumberFormat="1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165" fontId="36" fillId="14" borderId="37" xfId="0" applyNumberFormat="1" applyFont="1" applyFill="1" applyBorder="1" applyAlignment="1">
      <alignment horizontal="center" vertical="center"/>
    </xf>
    <xf numFmtId="165" fontId="36" fillId="14" borderId="38" xfId="0" applyNumberFormat="1" applyFont="1" applyFill="1" applyBorder="1" applyAlignment="1">
      <alignment horizontal="center" vertical="center"/>
    </xf>
    <xf numFmtId="0" fontId="36" fillId="14" borderId="32" xfId="0" applyFont="1" applyFill="1" applyBorder="1" applyAlignment="1">
      <alignment horizontal="center" vertical="center"/>
    </xf>
    <xf numFmtId="0" fontId="36" fillId="14" borderId="34" xfId="0" applyFont="1" applyFill="1" applyBorder="1" applyAlignment="1">
      <alignment horizontal="center" vertical="center"/>
    </xf>
    <xf numFmtId="165" fontId="36" fillId="14" borderId="32" xfId="0" applyNumberFormat="1" applyFont="1" applyFill="1" applyBorder="1" applyAlignment="1">
      <alignment horizontal="center" vertical="center"/>
    </xf>
    <xf numFmtId="165" fontId="36" fillId="14" borderId="42" xfId="0" applyNumberFormat="1" applyFont="1" applyFill="1" applyBorder="1" applyAlignment="1">
      <alignment horizontal="center" vertical="center"/>
    </xf>
    <xf numFmtId="0" fontId="37" fillId="14" borderId="40" xfId="0" applyFont="1" applyFill="1" applyBorder="1" applyAlignment="1">
      <alignment horizontal="center" vertical="center"/>
    </xf>
    <xf numFmtId="0" fontId="37" fillId="14" borderId="41" xfId="0" applyFont="1" applyFill="1" applyBorder="1" applyAlignment="1">
      <alignment horizontal="center" vertical="center"/>
    </xf>
    <xf numFmtId="0" fontId="36" fillId="12" borderId="32" xfId="0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165" fontId="36" fillId="12" borderId="37" xfId="0" applyNumberFormat="1" applyFont="1" applyFill="1" applyBorder="1" applyAlignment="1">
      <alignment horizontal="center" vertical="center"/>
    </xf>
    <xf numFmtId="165" fontId="36" fillId="12" borderId="38" xfId="0" applyNumberFormat="1" applyFont="1" applyFill="1" applyBorder="1" applyAlignment="1">
      <alignment horizontal="center" vertical="center"/>
    </xf>
    <xf numFmtId="165" fontId="36" fillId="12" borderId="32" xfId="0" applyNumberFormat="1" applyFont="1" applyFill="1" applyBorder="1" applyAlignment="1">
      <alignment horizontal="center" vertical="center"/>
    </xf>
    <xf numFmtId="165" fontId="36" fillId="12" borderId="42" xfId="0" applyNumberFormat="1" applyFont="1" applyFill="1" applyBorder="1" applyAlignment="1">
      <alignment horizontal="center" vertical="center"/>
    </xf>
    <xf numFmtId="0" fontId="37" fillId="12" borderId="29" xfId="0" applyFont="1" applyFill="1" applyBorder="1" applyAlignment="1">
      <alignment horizontal="center" vertical="center"/>
    </xf>
    <xf numFmtId="0" fontId="37" fillId="12" borderId="39" xfId="0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165" fontId="36" fillId="12" borderId="27" xfId="0" applyNumberFormat="1" applyFont="1" applyFill="1" applyBorder="1" applyAlignment="1">
      <alignment horizontal="center" vertical="center"/>
    </xf>
    <xf numFmtId="165" fontId="36" fillId="12" borderId="34" xfId="0" applyNumberFormat="1" applyFont="1" applyFill="1" applyBorder="1" applyAlignment="1">
      <alignment horizontal="center" vertical="center"/>
    </xf>
    <xf numFmtId="0" fontId="37" fillId="12" borderId="37" xfId="0" applyFont="1" applyFill="1" applyBorder="1" applyAlignment="1">
      <alignment horizontal="center" vertical="center"/>
    </xf>
    <xf numFmtId="0" fontId="37" fillId="12" borderId="38" xfId="0" applyFont="1" applyFill="1" applyBorder="1" applyAlignment="1">
      <alignment horizontal="center" vertical="center"/>
    </xf>
    <xf numFmtId="0" fontId="37" fillId="17" borderId="32" xfId="0" applyFont="1" applyFill="1" applyBorder="1" applyAlignment="1">
      <alignment horizontal="center" vertical="center"/>
    </xf>
    <xf numFmtId="0" fontId="37" fillId="17" borderId="34" xfId="0" applyFont="1" applyFill="1" applyBorder="1" applyAlignment="1">
      <alignment horizontal="center" vertical="center"/>
    </xf>
    <xf numFmtId="165" fontId="36" fillId="17" borderId="32" xfId="0" applyNumberFormat="1" applyFont="1" applyFill="1" applyBorder="1" applyAlignment="1">
      <alignment horizontal="center" vertical="center"/>
    </xf>
    <xf numFmtId="165" fontId="36" fillId="17" borderId="34" xfId="0" applyNumberFormat="1" applyFont="1" applyFill="1" applyBorder="1" applyAlignment="1">
      <alignment horizontal="center" vertical="center"/>
    </xf>
    <xf numFmtId="0" fontId="36" fillId="17" borderId="32" xfId="0" applyFont="1" applyFill="1" applyBorder="1" applyAlignment="1">
      <alignment horizontal="center" vertical="center"/>
    </xf>
    <xf numFmtId="0" fontId="36" fillId="17" borderId="34" xfId="0" applyFont="1" applyFill="1" applyBorder="1" applyAlignment="1">
      <alignment horizontal="center" vertical="center"/>
    </xf>
    <xf numFmtId="0" fontId="37" fillId="12" borderId="40" xfId="0" applyFont="1" applyFill="1" applyBorder="1" applyAlignment="1">
      <alignment horizontal="center" vertical="center"/>
    </xf>
    <xf numFmtId="0" fontId="37" fillId="12" borderId="41" xfId="0" applyFont="1" applyFill="1" applyBorder="1" applyAlignment="1">
      <alignment horizontal="center" vertical="center"/>
    </xf>
  </cellXfs>
  <cellStyles count="3">
    <cellStyle name="Normal" xfId="0" builtinId="0"/>
    <cellStyle name="Normal 7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203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C22" sqref="C22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45127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F20" sqref="F20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45127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1" t="s">
        <v>16</v>
      </c>
      <c r="B9" s="393" t="s">
        <v>17</v>
      </c>
      <c r="C9" s="393" t="s">
        <v>18</v>
      </c>
      <c r="D9" s="393" t="s">
        <v>19</v>
      </c>
      <c r="E9" s="26" t="s">
        <v>20</v>
      </c>
      <c r="F9" s="26" t="s">
        <v>21</v>
      </c>
      <c r="G9" s="388" t="s">
        <v>22</v>
      </c>
      <c r="H9" s="389"/>
      <c r="I9" s="390"/>
      <c r="J9" s="388" t="s">
        <v>23</v>
      </c>
      <c r="K9" s="389"/>
      <c r="L9" s="390"/>
      <c r="M9" s="26"/>
      <c r="N9" s="27"/>
      <c r="O9" s="27"/>
      <c r="P9" s="27"/>
    </row>
    <row r="10" spans="1:16" ht="38.25">
      <c r="A10" s="392"/>
      <c r="B10" s="394"/>
      <c r="C10" s="394"/>
      <c r="D10" s="394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930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45134</v>
      </c>
      <c r="E11" s="35">
        <v>19847.099999999999</v>
      </c>
      <c r="F11" s="35">
        <v>19821.366666666665</v>
      </c>
      <c r="G11" s="36">
        <v>19772.73333333333</v>
      </c>
      <c r="H11" s="36">
        <v>19698.366666666665</v>
      </c>
      <c r="I11" s="36">
        <v>19649.73333333333</v>
      </c>
      <c r="J11" s="36">
        <v>19895.73333333333</v>
      </c>
      <c r="K11" s="36">
        <v>19944.366666666669</v>
      </c>
      <c r="L11" s="36">
        <v>20018.73333333333</v>
      </c>
      <c r="M11" s="37">
        <v>19870</v>
      </c>
      <c r="N11" s="37">
        <v>19747</v>
      </c>
      <c r="O11" s="305">
        <v>12979900</v>
      </c>
      <c r="P11" s="307">
        <v>2.26352362794069E-2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45134</v>
      </c>
      <c r="E12" s="38">
        <v>45717.55</v>
      </c>
      <c r="F12" s="38">
        <v>45650.883333333331</v>
      </c>
      <c r="G12" s="39">
        <v>45553.016666666663</v>
      </c>
      <c r="H12" s="39">
        <v>45388.48333333333</v>
      </c>
      <c r="I12" s="39">
        <v>45290.616666666661</v>
      </c>
      <c r="J12" s="39">
        <v>45815.416666666664</v>
      </c>
      <c r="K12" s="39">
        <v>45913.283333333333</v>
      </c>
      <c r="L12" s="39">
        <v>46077.816666666666</v>
      </c>
      <c r="M12" s="31">
        <v>45748.75</v>
      </c>
      <c r="N12" s="31">
        <v>45486.35</v>
      </c>
      <c r="O12" s="306">
        <v>2787315</v>
      </c>
      <c r="P12" s="307">
        <v>7.4849173709083131E-2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45132</v>
      </c>
      <c r="E13" s="38">
        <v>20380.849999999999</v>
      </c>
      <c r="F13" s="38">
        <v>20352.666666666668</v>
      </c>
      <c r="G13" s="39">
        <v>20313.183333333334</v>
      </c>
      <c r="H13" s="39">
        <v>20245.516666666666</v>
      </c>
      <c r="I13" s="39">
        <v>20206.033333333333</v>
      </c>
      <c r="J13" s="39">
        <v>20420.333333333336</v>
      </c>
      <c r="K13" s="39">
        <v>20459.816666666666</v>
      </c>
      <c r="L13" s="39">
        <v>20527.483333333337</v>
      </c>
      <c r="M13" s="31">
        <v>20392.150000000001</v>
      </c>
      <c r="N13" s="31">
        <v>20285</v>
      </c>
      <c r="O13" s="306">
        <v>82640</v>
      </c>
      <c r="P13" s="308">
        <v>-0.12010221465076661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45133</v>
      </c>
      <c r="E14" s="38">
        <v>8426.6</v>
      </c>
      <c r="F14" s="38">
        <v>8409.3000000000011</v>
      </c>
      <c r="G14" s="39">
        <v>8385.6500000000015</v>
      </c>
      <c r="H14" s="39">
        <v>8344.7000000000007</v>
      </c>
      <c r="I14" s="39">
        <v>8321.0500000000011</v>
      </c>
      <c r="J14" s="39">
        <v>8450.2500000000018</v>
      </c>
      <c r="K14" s="39">
        <v>8473.9</v>
      </c>
      <c r="L14" s="39">
        <v>8514.8500000000022</v>
      </c>
      <c r="M14" s="31">
        <v>8432.9500000000007</v>
      </c>
      <c r="N14" s="31">
        <v>8368.35</v>
      </c>
      <c r="O14" s="306">
        <v>21225</v>
      </c>
      <c r="P14" s="308">
        <v>0.32242990654205606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45134</v>
      </c>
      <c r="E15" s="38">
        <v>468.75</v>
      </c>
      <c r="F15" s="38">
        <v>468.51666666666671</v>
      </c>
      <c r="G15" s="39">
        <v>466.33333333333343</v>
      </c>
      <c r="H15" s="39">
        <v>463.91666666666674</v>
      </c>
      <c r="I15" s="39">
        <v>461.73333333333346</v>
      </c>
      <c r="J15" s="39">
        <v>470.93333333333339</v>
      </c>
      <c r="K15" s="39">
        <v>473.11666666666667</v>
      </c>
      <c r="L15" s="39">
        <v>475.53333333333336</v>
      </c>
      <c r="M15" s="31">
        <v>470.7</v>
      </c>
      <c r="N15" s="31">
        <v>466.1</v>
      </c>
      <c r="O15" s="306">
        <v>13241000</v>
      </c>
      <c r="P15" s="307">
        <v>4.4758003337884997E-3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45134</v>
      </c>
      <c r="E16" s="38">
        <v>4511.8500000000004</v>
      </c>
      <c r="F16" s="38">
        <v>4539.8499999999995</v>
      </c>
      <c r="G16" s="39">
        <v>4472.5499999999993</v>
      </c>
      <c r="H16" s="39">
        <v>4433.25</v>
      </c>
      <c r="I16" s="39">
        <v>4365.95</v>
      </c>
      <c r="J16" s="39">
        <v>4579.1499999999987</v>
      </c>
      <c r="K16" s="39">
        <v>4646.45</v>
      </c>
      <c r="L16" s="39">
        <v>4685.7499999999982</v>
      </c>
      <c r="M16" s="31">
        <v>4607.1499999999996</v>
      </c>
      <c r="N16" s="31">
        <v>4500.55</v>
      </c>
      <c r="O16" s="306">
        <v>1394250</v>
      </c>
      <c r="P16" s="307">
        <v>3.0678248013306229E-2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45134</v>
      </c>
      <c r="E17" s="38">
        <v>23247.35</v>
      </c>
      <c r="F17" s="38">
        <v>23170.149999999998</v>
      </c>
      <c r="G17" s="39">
        <v>23020.399999999994</v>
      </c>
      <c r="H17" s="39">
        <v>22793.449999999997</v>
      </c>
      <c r="I17" s="39">
        <v>22643.699999999993</v>
      </c>
      <c r="J17" s="39">
        <v>23397.099999999995</v>
      </c>
      <c r="K17" s="39">
        <v>23546.850000000002</v>
      </c>
      <c r="L17" s="39">
        <v>23773.799999999996</v>
      </c>
      <c r="M17" s="31">
        <v>23319.9</v>
      </c>
      <c r="N17" s="31">
        <v>22943.200000000001</v>
      </c>
      <c r="O17" s="306">
        <v>65640</v>
      </c>
      <c r="P17" s="307">
        <v>2.6266416510318951E-2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45134</v>
      </c>
      <c r="E18" s="38">
        <v>185.9</v>
      </c>
      <c r="F18" s="38">
        <v>185.25</v>
      </c>
      <c r="G18" s="39">
        <v>184.05</v>
      </c>
      <c r="H18" s="39">
        <v>182.20000000000002</v>
      </c>
      <c r="I18" s="39">
        <v>181.00000000000003</v>
      </c>
      <c r="J18" s="39">
        <v>187.1</v>
      </c>
      <c r="K18" s="39">
        <v>188.29999999999998</v>
      </c>
      <c r="L18" s="39">
        <v>190.14999999999998</v>
      </c>
      <c r="M18" s="31">
        <v>186.45</v>
      </c>
      <c r="N18" s="31">
        <v>183.4</v>
      </c>
      <c r="O18" s="306">
        <v>26433000</v>
      </c>
      <c r="P18" s="307">
        <v>-9.9110032362459549E-3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45134</v>
      </c>
      <c r="E19" s="38">
        <v>214.45</v>
      </c>
      <c r="F19" s="38">
        <v>213.68333333333331</v>
      </c>
      <c r="G19" s="39">
        <v>212.41666666666663</v>
      </c>
      <c r="H19" s="39">
        <v>210.38333333333333</v>
      </c>
      <c r="I19" s="39">
        <v>209.11666666666665</v>
      </c>
      <c r="J19" s="39">
        <v>215.71666666666661</v>
      </c>
      <c r="K19" s="39">
        <v>216.98333333333332</v>
      </c>
      <c r="L19" s="39">
        <v>219.01666666666659</v>
      </c>
      <c r="M19" s="31">
        <v>214.95</v>
      </c>
      <c r="N19" s="31">
        <v>211.65</v>
      </c>
      <c r="O19" s="306">
        <v>33144800</v>
      </c>
      <c r="P19" s="307">
        <v>-8.6213653107610312E-4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45134</v>
      </c>
      <c r="E20" s="38">
        <v>1802.3</v>
      </c>
      <c r="F20" s="38">
        <v>1801.1500000000003</v>
      </c>
      <c r="G20" s="39">
        <v>1795.3000000000006</v>
      </c>
      <c r="H20" s="39">
        <v>1788.3000000000004</v>
      </c>
      <c r="I20" s="39">
        <v>1782.4500000000007</v>
      </c>
      <c r="J20" s="39">
        <v>1808.1500000000005</v>
      </c>
      <c r="K20" s="39">
        <v>1814.0000000000005</v>
      </c>
      <c r="L20" s="39">
        <v>1821.0000000000005</v>
      </c>
      <c r="M20" s="31">
        <v>1807</v>
      </c>
      <c r="N20" s="31">
        <v>1794.15</v>
      </c>
      <c r="O20" s="306">
        <v>4510800</v>
      </c>
      <c r="P20" s="307">
        <v>6.2909918350957036E-3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45134</v>
      </c>
      <c r="E21" s="38">
        <v>2432.15</v>
      </c>
      <c r="F21" s="38">
        <v>2435.0833333333335</v>
      </c>
      <c r="G21" s="39">
        <v>2418.5166666666669</v>
      </c>
      <c r="H21" s="39">
        <v>2404.8833333333332</v>
      </c>
      <c r="I21" s="39">
        <v>2388.3166666666666</v>
      </c>
      <c r="J21" s="39">
        <v>2448.7166666666672</v>
      </c>
      <c r="K21" s="39">
        <v>2465.2833333333338</v>
      </c>
      <c r="L21" s="39">
        <v>2478.9166666666674</v>
      </c>
      <c r="M21" s="31">
        <v>2451.65</v>
      </c>
      <c r="N21" s="31">
        <v>2421.4499999999998</v>
      </c>
      <c r="O21" s="306">
        <v>10843200</v>
      </c>
      <c r="P21" s="307">
        <v>-2.1813261163734776E-2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45134</v>
      </c>
      <c r="E22" s="38">
        <v>733.75</v>
      </c>
      <c r="F22" s="38">
        <v>733.16666666666663</v>
      </c>
      <c r="G22" s="39">
        <v>730.33333333333326</v>
      </c>
      <c r="H22" s="39">
        <v>726.91666666666663</v>
      </c>
      <c r="I22" s="39">
        <v>724.08333333333326</v>
      </c>
      <c r="J22" s="39">
        <v>736.58333333333326</v>
      </c>
      <c r="K22" s="39">
        <v>739.41666666666652</v>
      </c>
      <c r="L22" s="39">
        <v>742.83333333333326</v>
      </c>
      <c r="M22" s="31">
        <v>736</v>
      </c>
      <c r="N22" s="31">
        <v>729.75</v>
      </c>
      <c r="O22" s="306">
        <v>33442400</v>
      </c>
      <c r="P22" s="307">
        <v>-1.326566741413903E-2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45134</v>
      </c>
      <c r="E23" s="38">
        <v>3649.25</v>
      </c>
      <c r="F23" s="38">
        <v>3647.6666666666665</v>
      </c>
      <c r="G23" s="39">
        <v>3607.4833333333331</v>
      </c>
      <c r="H23" s="39">
        <v>3565.7166666666667</v>
      </c>
      <c r="I23" s="39">
        <v>3525.5333333333333</v>
      </c>
      <c r="J23" s="39">
        <v>3689.4333333333329</v>
      </c>
      <c r="K23" s="39">
        <v>3729.6166666666663</v>
      </c>
      <c r="L23" s="39">
        <v>3771.3833333333328</v>
      </c>
      <c r="M23" s="31">
        <v>3687.85</v>
      </c>
      <c r="N23" s="31">
        <v>3605.9</v>
      </c>
      <c r="O23" s="306">
        <v>801600</v>
      </c>
      <c r="P23" s="307">
        <v>2.7165556125064071E-2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45134</v>
      </c>
      <c r="E24" s="38">
        <v>420.8</v>
      </c>
      <c r="F24" s="38">
        <v>419.98333333333335</v>
      </c>
      <c r="G24" s="39">
        <v>417.81666666666672</v>
      </c>
      <c r="H24" s="39">
        <v>414.83333333333337</v>
      </c>
      <c r="I24" s="39">
        <v>412.66666666666674</v>
      </c>
      <c r="J24" s="39">
        <v>422.9666666666667</v>
      </c>
      <c r="K24" s="39">
        <v>425.13333333333333</v>
      </c>
      <c r="L24" s="39">
        <v>428.11666666666667</v>
      </c>
      <c r="M24" s="31">
        <v>422.15</v>
      </c>
      <c r="N24" s="31">
        <v>417</v>
      </c>
      <c r="O24" s="306">
        <v>59945400</v>
      </c>
      <c r="P24" s="307">
        <v>3.5558234141931594E-3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45134</v>
      </c>
      <c r="E25" s="38">
        <v>5196.2</v>
      </c>
      <c r="F25" s="38">
        <v>5200.2833333333338</v>
      </c>
      <c r="G25" s="39">
        <v>5175.0166666666673</v>
      </c>
      <c r="H25" s="39">
        <v>5153.8333333333339</v>
      </c>
      <c r="I25" s="39">
        <v>5128.5666666666675</v>
      </c>
      <c r="J25" s="39">
        <v>5221.4666666666672</v>
      </c>
      <c r="K25" s="39">
        <v>5246.7333333333336</v>
      </c>
      <c r="L25" s="39">
        <v>5267.916666666667</v>
      </c>
      <c r="M25" s="31">
        <v>5225.55</v>
      </c>
      <c r="N25" s="31">
        <v>5179.1000000000004</v>
      </c>
      <c r="O25" s="306">
        <v>1923500</v>
      </c>
      <c r="P25" s="307">
        <v>-2.5926886180969665E-3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45134</v>
      </c>
      <c r="E26" s="38">
        <v>419.45</v>
      </c>
      <c r="F26" s="38">
        <v>418.45</v>
      </c>
      <c r="G26" s="39">
        <v>415.09999999999997</v>
      </c>
      <c r="H26" s="39">
        <v>410.75</v>
      </c>
      <c r="I26" s="39">
        <v>407.4</v>
      </c>
      <c r="J26" s="39">
        <v>422.79999999999995</v>
      </c>
      <c r="K26" s="39">
        <v>426.15</v>
      </c>
      <c r="L26" s="39">
        <v>430.49999999999994</v>
      </c>
      <c r="M26" s="31">
        <v>421.8</v>
      </c>
      <c r="N26" s="31">
        <v>414.1</v>
      </c>
      <c r="O26" s="306">
        <v>12707500</v>
      </c>
      <c r="P26" s="307">
        <v>8.9173830686288799E-2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45134</v>
      </c>
      <c r="E27" s="38">
        <v>173.25</v>
      </c>
      <c r="F27" s="38">
        <v>174.31666666666669</v>
      </c>
      <c r="G27" s="39">
        <v>171.23333333333338</v>
      </c>
      <c r="H27" s="39">
        <v>169.2166666666667</v>
      </c>
      <c r="I27" s="39">
        <v>166.13333333333338</v>
      </c>
      <c r="J27" s="39">
        <v>176.33333333333337</v>
      </c>
      <c r="K27" s="39">
        <v>179.41666666666669</v>
      </c>
      <c r="L27" s="39">
        <v>181.43333333333337</v>
      </c>
      <c r="M27" s="31">
        <v>177.4</v>
      </c>
      <c r="N27" s="31">
        <v>172.3</v>
      </c>
      <c r="O27" s="306">
        <v>83600000</v>
      </c>
      <c r="P27" s="307">
        <v>2.5784013911374949E-3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45134</v>
      </c>
      <c r="E28" s="38">
        <v>3526.8</v>
      </c>
      <c r="F28" s="38">
        <v>3519.6333333333337</v>
      </c>
      <c r="G28" s="39">
        <v>3499.3666666666672</v>
      </c>
      <c r="H28" s="39">
        <v>3471.9333333333334</v>
      </c>
      <c r="I28" s="39">
        <v>3451.666666666667</v>
      </c>
      <c r="J28" s="39">
        <v>3547.0666666666675</v>
      </c>
      <c r="K28" s="39">
        <v>3567.3333333333339</v>
      </c>
      <c r="L28" s="39">
        <v>3594.7666666666678</v>
      </c>
      <c r="M28" s="31">
        <v>3539.9</v>
      </c>
      <c r="N28" s="31">
        <v>3492.2</v>
      </c>
      <c r="O28" s="306">
        <v>4859600</v>
      </c>
      <c r="P28" s="307">
        <v>1.6100029272780494E-2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45134</v>
      </c>
      <c r="E29" s="38">
        <v>1913.6</v>
      </c>
      <c r="F29" s="38">
        <v>1893.5</v>
      </c>
      <c r="G29" s="39">
        <v>1869.4</v>
      </c>
      <c r="H29" s="39">
        <v>1825.2</v>
      </c>
      <c r="I29" s="39">
        <v>1801.1000000000001</v>
      </c>
      <c r="J29" s="39">
        <v>1937.7</v>
      </c>
      <c r="K29" s="39">
        <v>1961.8</v>
      </c>
      <c r="L29" s="39">
        <v>2006</v>
      </c>
      <c r="M29" s="31">
        <v>1917.6</v>
      </c>
      <c r="N29" s="31">
        <v>1849.3</v>
      </c>
      <c r="O29" s="306">
        <v>2218148</v>
      </c>
      <c r="P29" s="307">
        <v>4.7850208044382801E-2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45134</v>
      </c>
      <c r="E30" s="38">
        <v>6608.75</v>
      </c>
      <c r="F30" s="38">
        <v>6600.3666666666659</v>
      </c>
      <c r="G30" s="39">
        <v>6562.2333333333318</v>
      </c>
      <c r="H30" s="39">
        <v>6515.7166666666662</v>
      </c>
      <c r="I30" s="39">
        <v>6477.5833333333321</v>
      </c>
      <c r="J30" s="39">
        <v>6646.8833333333314</v>
      </c>
      <c r="K30" s="39">
        <v>6685.0166666666646</v>
      </c>
      <c r="L30" s="39">
        <v>6731.533333333331</v>
      </c>
      <c r="M30" s="31">
        <v>6638.5</v>
      </c>
      <c r="N30" s="31">
        <v>6553.85</v>
      </c>
      <c r="O30" s="306">
        <v>662400</v>
      </c>
      <c r="P30" s="307">
        <v>2.4E-2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45134</v>
      </c>
      <c r="E31" s="38">
        <v>769.75</v>
      </c>
      <c r="F31" s="38">
        <v>768.6</v>
      </c>
      <c r="G31" s="39">
        <v>762.90000000000009</v>
      </c>
      <c r="H31" s="39">
        <v>756.05000000000007</v>
      </c>
      <c r="I31" s="39">
        <v>750.35000000000014</v>
      </c>
      <c r="J31" s="39">
        <v>775.45</v>
      </c>
      <c r="K31" s="39">
        <v>781.15000000000009</v>
      </c>
      <c r="L31" s="39">
        <v>788</v>
      </c>
      <c r="M31" s="31">
        <v>774.3</v>
      </c>
      <c r="N31" s="31">
        <v>761.75</v>
      </c>
      <c r="O31" s="306">
        <v>13636000</v>
      </c>
      <c r="P31" s="307">
        <v>6.4065548185719856E-2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45134</v>
      </c>
      <c r="E32" s="38">
        <v>751.65</v>
      </c>
      <c r="F32" s="38">
        <v>757.9</v>
      </c>
      <c r="G32" s="39">
        <v>740.75</v>
      </c>
      <c r="H32" s="39">
        <v>729.85</v>
      </c>
      <c r="I32" s="39">
        <v>712.7</v>
      </c>
      <c r="J32" s="39">
        <v>768.8</v>
      </c>
      <c r="K32" s="39">
        <v>785.94999999999982</v>
      </c>
      <c r="L32" s="39">
        <v>796.84999999999991</v>
      </c>
      <c r="M32" s="31">
        <v>775.05</v>
      </c>
      <c r="N32" s="31">
        <v>747</v>
      </c>
      <c r="O32" s="306">
        <v>14352800</v>
      </c>
      <c r="P32" s="307">
        <v>2.1849792466128906E-2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45134</v>
      </c>
      <c r="E33" s="38">
        <v>967.15</v>
      </c>
      <c r="F33" s="38">
        <v>964.98333333333323</v>
      </c>
      <c r="G33" s="39">
        <v>958.76666666666642</v>
      </c>
      <c r="H33" s="39">
        <v>950.38333333333321</v>
      </c>
      <c r="I33" s="39">
        <v>944.1666666666664</v>
      </c>
      <c r="J33" s="39">
        <v>973.36666666666645</v>
      </c>
      <c r="K33" s="39">
        <v>979.58333333333337</v>
      </c>
      <c r="L33" s="39">
        <v>987.96666666666647</v>
      </c>
      <c r="M33" s="31">
        <v>971.2</v>
      </c>
      <c r="N33" s="31">
        <v>956.6</v>
      </c>
      <c r="O33" s="306">
        <v>54188125</v>
      </c>
      <c r="P33" s="307">
        <v>-5.6882690918265534E-3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45134</v>
      </c>
      <c r="E34" s="38">
        <v>4841.8</v>
      </c>
      <c r="F34" s="38">
        <v>4862.5166666666673</v>
      </c>
      <c r="G34" s="39">
        <v>4814.4333333333343</v>
      </c>
      <c r="H34" s="39">
        <v>4787.0666666666666</v>
      </c>
      <c r="I34" s="39">
        <v>4738.9833333333336</v>
      </c>
      <c r="J34" s="39">
        <v>4889.883333333335</v>
      </c>
      <c r="K34" s="39">
        <v>4937.966666666669</v>
      </c>
      <c r="L34" s="39">
        <v>4965.3333333333358</v>
      </c>
      <c r="M34" s="31">
        <v>4910.6000000000004</v>
      </c>
      <c r="N34" s="31">
        <v>4835.1499999999996</v>
      </c>
      <c r="O34" s="306">
        <v>2545250</v>
      </c>
      <c r="P34" s="307">
        <v>1.1324128340121187E-2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45134</v>
      </c>
      <c r="E35" s="38">
        <v>1650.3</v>
      </c>
      <c r="F35" s="38">
        <v>1640.05</v>
      </c>
      <c r="G35" s="39">
        <v>1624.05</v>
      </c>
      <c r="H35" s="39">
        <v>1597.8</v>
      </c>
      <c r="I35" s="39">
        <v>1581.8</v>
      </c>
      <c r="J35" s="39">
        <v>1666.3</v>
      </c>
      <c r="K35" s="39">
        <v>1682.3</v>
      </c>
      <c r="L35" s="39">
        <v>1708.55</v>
      </c>
      <c r="M35" s="31">
        <v>1656.05</v>
      </c>
      <c r="N35" s="31">
        <v>1613.8</v>
      </c>
      <c r="O35" s="306">
        <v>7851000</v>
      </c>
      <c r="P35" s="307">
        <v>-6.4540622627182994E-3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45134</v>
      </c>
      <c r="E36" s="38">
        <v>7604.95</v>
      </c>
      <c r="F36" s="38">
        <v>7556.5166666666673</v>
      </c>
      <c r="G36" s="39">
        <v>7489.0333333333347</v>
      </c>
      <c r="H36" s="39">
        <v>7373.1166666666677</v>
      </c>
      <c r="I36" s="39">
        <v>7305.633333333335</v>
      </c>
      <c r="J36" s="39">
        <v>7672.4333333333343</v>
      </c>
      <c r="K36" s="39">
        <v>7739.9166666666661</v>
      </c>
      <c r="L36" s="39">
        <v>7855.8333333333339</v>
      </c>
      <c r="M36" s="31">
        <v>7624</v>
      </c>
      <c r="N36" s="31">
        <v>7440.6</v>
      </c>
      <c r="O36" s="306">
        <v>4711375</v>
      </c>
      <c r="P36" s="307">
        <v>-9.9553454163383241E-3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45134</v>
      </c>
      <c r="E37" s="38">
        <v>2437.3000000000002</v>
      </c>
      <c r="F37" s="38">
        <v>2424.4666666666667</v>
      </c>
      <c r="G37" s="39">
        <v>2404.3333333333335</v>
      </c>
      <c r="H37" s="39">
        <v>2371.3666666666668</v>
      </c>
      <c r="I37" s="39">
        <v>2351.2333333333336</v>
      </c>
      <c r="J37" s="39">
        <v>2457.4333333333334</v>
      </c>
      <c r="K37" s="39">
        <v>2477.5666666666666</v>
      </c>
      <c r="L37" s="39">
        <v>2510.5333333333333</v>
      </c>
      <c r="M37" s="31">
        <v>2444.6</v>
      </c>
      <c r="N37" s="31">
        <v>2391.5</v>
      </c>
      <c r="O37" s="306">
        <v>1702200</v>
      </c>
      <c r="P37" s="307">
        <v>2.9203700344639941E-2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45134</v>
      </c>
      <c r="E38" s="38">
        <v>380.9</v>
      </c>
      <c r="F38" s="38">
        <v>381.41666666666669</v>
      </c>
      <c r="G38" s="39">
        <v>378.23333333333335</v>
      </c>
      <c r="H38" s="39">
        <v>375.56666666666666</v>
      </c>
      <c r="I38" s="39">
        <v>372.38333333333333</v>
      </c>
      <c r="J38" s="39">
        <v>384.08333333333337</v>
      </c>
      <c r="K38" s="39">
        <v>387.26666666666665</v>
      </c>
      <c r="L38" s="39">
        <v>389.93333333333339</v>
      </c>
      <c r="M38" s="31">
        <v>384.6</v>
      </c>
      <c r="N38" s="31">
        <v>378.75</v>
      </c>
      <c r="O38" s="306">
        <v>11924800</v>
      </c>
      <c r="P38" s="307">
        <v>1.608725289706885E-2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45134</v>
      </c>
      <c r="E39" s="38">
        <v>215.2</v>
      </c>
      <c r="F39" s="38">
        <v>215.44999999999996</v>
      </c>
      <c r="G39" s="39">
        <v>213.44999999999993</v>
      </c>
      <c r="H39" s="39">
        <v>211.69999999999996</v>
      </c>
      <c r="I39" s="39">
        <v>209.69999999999993</v>
      </c>
      <c r="J39" s="39">
        <v>217.19999999999993</v>
      </c>
      <c r="K39" s="39">
        <v>219.2</v>
      </c>
      <c r="L39" s="39">
        <v>220.94999999999993</v>
      </c>
      <c r="M39" s="31">
        <v>217.45</v>
      </c>
      <c r="N39" s="31">
        <v>213.7</v>
      </c>
      <c r="O39" s="306">
        <v>64750000</v>
      </c>
      <c r="P39" s="307">
        <v>2.6922009436580626E-2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45134</v>
      </c>
      <c r="E40" s="38">
        <v>200.55</v>
      </c>
      <c r="F40" s="38">
        <v>199.4</v>
      </c>
      <c r="G40" s="39">
        <v>197.8</v>
      </c>
      <c r="H40" s="39">
        <v>195.05</v>
      </c>
      <c r="I40" s="39">
        <v>193.45000000000002</v>
      </c>
      <c r="J40" s="39">
        <v>202.15</v>
      </c>
      <c r="K40" s="39">
        <v>203.74999999999997</v>
      </c>
      <c r="L40" s="39">
        <v>206.5</v>
      </c>
      <c r="M40" s="31">
        <v>201</v>
      </c>
      <c r="N40" s="31">
        <v>196.65</v>
      </c>
      <c r="O40" s="306">
        <v>112723650</v>
      </c>
      <c r="P40" s="307">
        <v>2.9146931764950815E-3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45134</v>
      </c>
      <c r="E41" s="38">
        <v>1687.6</v>
      </c>
      <c r="F41" s="38">
        <v>1686.1666666666667</v>
      </c>
      <c r="G41" s="39">
        <v>1676.3333333333335</v>
      </c>
      <c r="H41" s="39">
        <v>1665.0666666666668</v>
      </c>
      <c r="I41" s="39">
        <v>1655.2333333333336</v>
      </c>
      <c r="J41" s="39">
        <v>1697.4333333333334</v>
      </c>
      <c r="K41" s="39">
        <v>1707.2666666666669</v>
      </c>
      <c r="L41" s="39">
        <v>1718.5333333333333</v>
      </c>
      <c r="M41" s="31">
        <v>1696</v>
      </c>
      <c r="N41" s="31">
        <v>1674.9</v>
      </c>
      <c r="O41" s="306">
        <v>1854000</v>
      </c>
      <c r="P41" s="307">
        <v>4.2158516020236091E-2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45134</v>
      </c>
      <c r="E42" s="38">
        <v>127.3</v>
      </c>
      <c r="F42" s="38">
        <v>127.3</v>
      </c>
      <c r="G42" s="39">
        <v>126.75</v>
      </c>
      <c r="H42" s="39">
        <v>126.2</v>
      </c>
      <c r="I42" s="39">
        <v>125.65</v>
      </c>
      <c r="J42" s="39">
        <v>127.85</v>
      </c>
      <c r="K42" s="39">
        <v>128.39999999999998</v>
      </c>
      <c r="L42" s="39">
        <v>128.94999999999999</v>
      </c>
      <c r="M42" s="31">
        <v>127.85</v>
      </c>
      <c r="N42" s="31">
        <v>126.75</v>
      </c>
      <c r="O42" s="306">
        <v>81487200</v>
      </c>
      <c r="P42" s="307">
        <v>1.1905595629946074E-3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45134</v>
      </c>
      <c r="E43" s="38">
        <v>684.85</v>
      </c>
      <c r="F43" s="38">
        <v>682.11666666666667</v>
      </c>
      <c r="G43" s="39">
        <v>678.38333333333333</v>
      </c>
      <c r="H43" s="39">
        <v>671.91666666666663</v>
      </c>
      <c r="I43" s="39">
        <v>668.18333333333328</v>
      </c>
      <c r="J43" s="39">
        <v>688.58333333333337</v>
      </c>
      <c r="K43" s="39">
        <v>692.31666666666672</v>
      </c>
      <c r="L43" s="39">
        <v>698.78333333333342</v>
      </c>
      <c r="M43" s="31">
        <v>685.85</v>
      </c>
      <c r="N43" s="31">
        <v>675.65</v>
      </c>
      <c r="O43" s="306">
        <v>7690100</v>
      </c>
      <c r="P43" s="307">
        <v>2.8390703147984701E-2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45134</v>
      </c>
      <c r="E44" s="38">
        <v>858.6</v>
      </c>
      <c r="F44" s="38">
        <v>862.13333333333333</v>
      </c>
      <c r="G44" s="39">
        <v>852.91666666666663</v>
      </c>
      <c r="H44" s="39">
        <v>847.23333333333335</v>
      </c>
      <c r="I44" s="39">
        <v>838.01666666666665</v>
      </c>
      <c r="J44" s="39">
        <v>867.81666666666661</v>
      </c>
      <c r="K44" s="39">
        <v>877.0333333333333</v>
      </c>
      <c r="L44" s="39">
        <v>882.71666666666658</v>
      </c>
      <c r="M44" s="31">
        <v>871.35</v>
      </c>
      <c r="N44" s="31">
        <v>856.45</v>
      </c>
      <c r="O44" s="306">
        <v>7877000</v>
      </c>
      <c r="P44" s="307">
        <v>2.5384014579536578E-2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45134</v>
      </c>
      <c r="E45" s="38">
        <v>871.75</v>
      </c>
      <c r="F45" s="38">
        <v>873</v>
      </c>
      <c r="G45" s="39">
        <v>868.2</v>
      </c>
      <c r="H45" s="39">
        <v>864.65000000000009</v>
      </c>
      <c r="I45" s="39">
        <v>859.85000000000014</v>
      </c>
      <c r="J45" s="39">
        <v>876.55</v>
      </c>
      <c r="K45" s="39">
        <v>881.34999999999991</v>
      </c>
      <c r="L45" s="39">
        <v>884.89999999999986</v>
      </c>
      <c r="M45" s="31">
        <v>877.8</v>
      </c>
      <c r="N45" s="31">
        <v>869.45</v>
      </c>
      <c r="O45" s="306">
        <v>40463350</v>
      </c>
      <c r="P45" s="307">
        <v>1.3515764425936942E-2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45134</v>
      </c>
      <c r="E46" s="38">
        <v>95.15</v>
      </c>
      <c r="F46" s="38">
        <v>95.366666666666674</v>
      </c>
      <c r="G46" s="39">
        <v>94.183333333333351</v>
      </c>
      <c r="H46" s="39">
        <v>93.216666666666683</v>
      </c>
      <c r="I46" s="39">
        <v>92.03333333333336</v>
      </c>
      <c r="J46" s="39">
        <v>96.333333333333343</v>
      </c>
      <c r="K46" s="39">
        <v>97.51666666666668</v>
      </c>
      <c r="L46" s="39">
        <v>98.483333333333334</v>
      </c>
      <c r="M46" s="31">
        <v>96.55</v>
      </c>
      <c r="N46" s="31">
        <v>94.4</v>
      </c>
      <c r="O46" s="306">
        <v>109084500</v>
      </c>
      <c r="P46" s="307">
        <v>2.7901454437518552E-2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45134</v>
      </c>
      <c r="E47" s="38">
        <v>267.64999999999998</v>
      </c>
      <c r="F47" s="38">
        <v>267.41666666666669</v>
      </c>
      <c r="G47" s="39">
        <v>265.93333333333339</v>
      </c>
      <c r="H47" s="39">
        <v>264.2166666666667</v>
      </c>
      <c r="I47" s="39">
        <v>262.73333333333341</v>
      </c>
      <c r="J47" s="39">
        <v>269.13333333333338</v>
      </c>
      <c r="K47" s="39">
        <v>270.61666666666662</v>
      </c>
      <c r="L47" s="39">
        <v>272.33333333333337</v>
      </c>
      <c r="M47" s="31">
        <v>268.89999999999998</v>
      </c>
      <c r="N47" s="31">
        <v>265.7</v>
      </c>
      <c r="O47" s="306">
        <v>34492500</v>
      </c>
      <c r="P47" s="307">
        <v>5.905511811023622E-3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45134</v>
      </c>
      <c r="E48" s="38">
        <v>19134.099999999999</v>
      </c>
      <c r="F48" s="38">
        <v>19185.749999999996</v>
      </c>
      <c r="G48" s="39">
        <v>18955.449999999993</v>
      </c>
      <c r="H48" s="39">
        <v>18776.799999999996</v>
      </c>
      <c r="I48" s="39">
        <v>18546.499999999993</v>
      </c>
      <c r="J48" s="39">
        <v>19364.399999999994</v>
      </c>
      <c r="K48" s="39">
        <v>19594.699999999997</v>
      </c>
      <c r="L48" s="39">
        <v>19773.349999999995</v>
      </c>
      <c r="M48" s="31">
        <v>19416.05</v>
      </c>
      <c r="N48" s="31">
        <v>19007.099999999999</v>
      </c>
      <c r="O48" s="306">
        <v>253400</v>
      </c>
      <c r="P48" s="307">
        <v>-3.4114732227939773E-2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45134</v>
      </c>
      <c r="E49" s="38">
        <v>385.3</v>
      </c>
      <c r="F49" s="38">
        <v>383.60000000000008</v>
      </c>
      <c r="G49" s="39">
        <v>381.10000000000014</v>
      </c>
      <c r="H49" s="39">
        <v>376.90000000000003</v>
      </c>
      <c r="I49" s="39">
        <v>374.40000000000009</v>
      </c>
      <c r="J49" s="39">
        <v>387.80000000000018</v>
      </c>
      <c r="K49" s="39">
        <v>390.30000000000007</v>
      </c>
      <c r="L49" s="39">
        <v>394.50000000000023</v>
      </c>
      <c r="M49" s="31">
        <v>386.1</v>
      </c>
      <c r="N49" s="31">
        <v>379.4</v>
      </c>
      <c r="O49" s="306">
        <v>23490000</v>
      </c>
      <c r="P49" s="307">
        <v>5.0831792975970427E-3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45134</v>
      </c>
      <c r="E50" s="38">
        <v>5085.7</v>
      </c>
      <c r="F50" s="38">
        <v>5096.3166666666666</v>
      </c>
      <c r="G50" s="39">
        <v>5045.3833333333332</v>
      </c>
      <c r="H50" s="39">
        <v>5005.0666666666666</v>
      </c>
      <c r="I50" s="39">
        <v>4954.1333333333332</v>
      </c>
      <c r="J50" s="39">
        <v>5136.6333333333332</v>
      </c>
      <c r="K50" s="39">
        <v>5187.5666666666657</v>
      </c>
      <c r="L50" s="39">
        <v>5227.8833333333332</v>
      </c>
      <c r="M50" s="31">
        <v>5147.25</v>
      </c>
      <c r="N50" s="31">
        <v>5056</v>
      </c>
      <c r="O50" s="306">
        <v>1503600</v>
      </c>
      <c r="P50" s="307">
        <v>3.5965274906986359E-2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45134</v>
      </c>
      <c r="E51" s="38">
        <v>394.05</v>
      </c>
      <c r="F51" s="38">
        <v>394.55</v>
      </c>
      <c r="G51" s="39">
        <v>390.1</v>
      </c>
      <c r="H51" s="39">
        <v>386.15000000000003</v>
      </c>
      <c r="I51" s="39">
        <v>381.70000000000005</v>
      </c>
      <c r="J51" s="39">
        <v>398.5</v>
      </c>
      <c r="K51" s="39">
        <v>402.94999999999993</v>
      </c>
      <c r="L51" s="39">
        <v>406.9</v>
      </c>
      <c r="M51" s="31">
        <v>399</v>
      </c>
      <c r="N51" s="31">
        <v>390.6</v>
      </c>
      <c r="O51" s="306">
        <v>8296000</v>
      </c>
      <c r="P51" s="307">
        <v>-4.4019359299377739E-2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45134</v>
      </c>
      <c r="E52" s="38">
        <v>339.7</v>
      </c>
      <c r="F52" s="38">
        <v>336.13333333333333</v>
      </c>
      <c r="G52" s="39">
        <v>331.66666666666663</v>
      </c>
      <c r="H52" s="39">
        <v>323.63333333333333</v>
      </c>
      <c r="I52" s="39">
        <v>319.16666666666663</v>
      </c>
      <c r="J52" s="39">
        <v>344.16666666666663</v>
      </c>
      <c r="K52" s="39">
        <v>348.63333333333333</v>
      </c>
      <c r="L52" s="39">
        <v>356.66666666666663</v>
      </c>
      <c r="M52" s="31">
        <v>340.6</v>
      </c>
      <c r="N52" s="31">
        <v>328.1</v>
      </c>
      <c r="O52" s="306">
        <v>57223800</v>
      </c>
      <c r="P52" s="307">
        <v>1.855055747789312E-2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45134</v>
      </c>
      <c r="E53" s="38">
        <v>822</v>
      </c>
      <c r="F53" s="38">
        <v>816.80000000000007</v>
      </c>
      <c r="G53" s="39">
        <v>807.20000000000016</v>
      </c>
      <c r="H53" s="39">
        <v>792.40000000000009</v>
      </c>
      <c r="I53" s="39">
        <v>782.80000000000018</v>
      </c>
      <c r="J53" s="39">
        <v>831.60000000000014</v>
      </c>
      <c r="K53" s="39">
        <v>841.2</v>
      </c>
      <c r="L53" s="39">
        <v>856.00000000000011</v>
      </c>
      <c r="M53" s="31">
        <v>826.4</v>
      </c>
      <c r="N53" s="31">
        <v>802</v>
      </c>
      <c r="O53" s="306">
        <v>2624700</v>
      </c>
      <c r="P53" s="307">
        <v>0.18590308370044054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45134</v>
      </c>
      <c r="E54" s="38">
        <v>266.75</v>
      </c>
      <c r="F54" s="38">
        <v>266.95</v>
      </c>
      <c r="G54" s="39">
        <v>265.45</v>
      </c>
      <c r="H54" s="39">
        <v>264.14999999999998</v>
      </c>
      <c r="I54" s="39">
        <v>262.64999999999998</v>
      </c>
      <c r="J54" s="39">
        <v>268.25</v>
      </c>
      <c r="K54" s="39">
        <v>269.75</v>
      </c>
      <c r="L54" s="39">
        <v>271.05</v>
      </c>
      <c r="M54" s="31">
        <v>268.45</v>
      </c>
      <c r="N54" s="31">
        <v>265.64999999999998</v>
      </c>
      <c r="O54" s="306">
        <v>12990300</v>
      </c>
      <c r="P54" s="307">
        <v>4.0639269406392696E-2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45134</v>
      </c>
      <c r="E55" s="38">
        <v>1173.9000000000001</v>
      </c>
      <c r="F55" s="38">
        <v>1165.3666666666666</v>
      </c>
      <c r="G55" s="39">
        <v>1153.8833333333332</v>
      </c>
      <c r="H55" s="39">
        <v>1133.8666666666666</v>
      </c>
      <c r="I55" s="39">
        <v>1122.3833333333332</v>
      </c>
      <c r="J55" s="39">
        <v>1185.3833333333332</v>
      </c>
      <c r="K55" s="39">
        <v>1196.8666666666663</v>
      </c>
      <c r="L55" s="39">
        <v>1216.8833333333332</v>
      </c>
      <c r="M55" s="31">
        <v>1176.8499999999999</v>
      </c>
      <c r="N55" s="31">
        <v>1145.3499999999999</v>
      </c>
      <c r="O55" s="306">
        <v>12040000</v>
      </c>
      <c r="P55" s="307">
        <v>-1.6540739228098837E-2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45134</v>
      </c>
      <c r="E56" s="38">
        <v>1028.3</v>
      </c>
      <c r="F56" s="38">
        <v>1026.4999999999998</v>
      </c>
      <c r="G56" s="39">
        <v>1018.8999999999996</v>
      </c>
      <c r="H56" s="39">
        <v>1009.4999999999999</v>
      </c>
      <c r="I56" s="39">
        <v>1001.8999999999997</v>
      </c>
      <c r="J56" s="39">
        <v>1035.8999999999996</v>
      </c>
      <c r="K56" s="39">
        <v>1043.4999999999995</v>
      </c>
      <c r="L56" s="39">
        <v>1052.8999999999994</v>
      </c>
      <c r="M56" s="31">
        <v>1034.0999999999999</v>
      </c>
      <c r="N56" s="31">
        <v>1017.1</v>
      </c>
      <c r="O56" s="306">
        <v>11529700</v>
      </c>
      <c r="P56" s="307">
        <v>-5.4945054945054949E-3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45134</v>
      </c>
      <c r="E57" s="38">
        <v>229.4</v>
      </c>
      <c r="F57" s="38">
        <v>229.43333333333331</v>
      </c>
      <c r="G57" s="39">
        <v>228.26666666666662</v>
      </c>
      <c r="H57" s="39">
        <v>227.13333333333333</v>
      </c>
      <c r="I57" s="39">
        <v>225.96666666666664</v>
      </c>
      <c r="J57" s="39">
        <v>230.56666666666661</v>
      </c>
      <c r="K57" s="39">
        <v>231.73333333333329</v>
      </c>
      <c r="L57" s="39">
        <v>232.86666666666659</v>
      </c>
      <c r="M57" s="31">
        <v>230.6</v>
      </c>
      <c r="N57" s="31">
        <v>228.3</v>
      </c>
      <c r="O57" s="306">
        <v>58682400</v>
      </c>
      <c r="P57" s="307">
        <v>-4.7015244336800115E-3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45134</v>
      </c>
      <c r="E58" s="38">
        <v>4874.05</v>
      </c>
      <c r="F58" s="38">
        <v>4887.5</v>
      </c>
      <c r="G58" s="39">
        <v>4832.05</v>
      </c>
      <c r="H58" s="39">
        <v>4790.05</v>
      </c>
      <c r="I58" s="39">
        <v>4734.6000000000004</v>
      </c>
      <c r="J58" s="39">
        <v>4929.5</v>
      </c>
      <c r="K58" s="39">
        <v>4984.9500000000007</v>
      </c>
      <c r="L58" s="39">
        <v>5026.95</v>
      </c>
      <c r="M58" s="31">
        <v>4942.95</v>
      </c>
      <c r="N58" s="31">
        <v>4845.5</v>
      </c>
      <c r="O58" s="306">
        <v>801150</v>
      </c>
      <c r="P58" s="307">
        <v>0.18953229398663698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45134</v>
      </c>
      <c r="E59" s="38">
        <v>1837.1</v>
      </c>
      <c r="F59" s="38">
        <v>1838.5</v>
      </c>
      <c r="G59" s="39">
        <v>1825.95</v>
      </c>
      <c r="H59" s="39">
        <v>1814.8</v>
      </c>
      <c r="I59" s="39">
        <v>1802.25</v>
      </c>
      <c r="J59" s="39">
        <v>1849.65</v>
      </c>
      <c r="K59" s="39">
        <v>1862.2000000000003</v>
      </c>
      <c r="L59" s="39">
        <v>1873.3500000000001</v>
      </c>
      <c r="M59" s="31">
        <v>1851.05</v>
      </c>
      <c r="N59" s="31">
        <v>1827.35</v>
      </c>
      <c r="O59" s="306">
        <v>4134200</v>
      </c>
      <c r="P59" s="307">
        <v>-9.0604026845637585E-3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45134</v>
      </c>
      <c r="E60" s="38">
        <v>688.45</v>
      </c>
      <c r="F60" s="38">
        <v>683.48333333333323</v>
      </c>
      <c r="G60" s="39">
        <v>675.66666666666652</v>
      </c>
      <c r="H60" s="39">
        <v>662.88333333333333</v>
      </c>
      <c r="I60" s="39">
        <v>655.06666666666661</v>
      </c>
      <c r="J60" s="39">
        <v>696.26666666666642</v>
      </c>
      <c r="K60" s="39">
        <v>704.08333333333326</v>
      </c>
      <c r="L60" s="39">
        <v>716.86666666666633</v>
      </c>
      <c r="M60" s="31">
        <v>691.3</v>
      </c>
      <c r="N60" s="31">
        <v>670.7</v>
      </c>
      <c r="O60" s="306">
        <v>4350000</v>
      </c>
      <c r="P60" s="307">
        <v>6.4784821841739936E-3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45134</v>
      </c>
      <c r="E61" s="38">
        <v>954.2</v>
      </c>
      <c r="F61" s="38">
        <v>956.23333333333346</v>
      </c>
      <c r="G61" s="39">
        <v>949.6166666666669</v>
      </c>
      <c r="H61" s="39">
        <v>945.03333333333342</v>
      </c>
      <c r="I61" s="39">
        <v>938.41666666666686</v>
      </c>
      <c r="J61" s="39">
        <v>960.81666666666695</v>
      </c>
      <c r="K61" s="39">
        <v>967.43333333333351</v>
      </c>
      <c r="L61" s="39">
        <v>972.01666666666699</v>
      </c>
      <c r="M61" s="31">
        <v>962.85</v>
      </c>
      <c r="N61" s="31">
        <v>951.65</v>
      </c>
      <c r="O61" s="306">
        <v>2066400</v>
      </c>
      <c r="P61" s="307">
        <v>3.2528856243441762E-2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45134</v>
      </c>
      <c r="E62" s="38">
        <v>294.8</v>
      </c>
      <c r="F62" s="38">
        <v>294.16666666666669</v>
      </c>
      <c r="G62" s="39">
        <v>290.33333333333337</v>
      </c>
      <c r="H62" s="39">
        <v>285.86666666666667</v>
      </c>
      <c r="I62" s="39">
        <v>282.03333333333336</v>
      </c>
      <c r="J62" s="39">
        <v>298.63333333333338</v>
      </c>
      <c r="K62" s="39">
        <v>302.46666666666675</v>
      </c>
      <c r="L62" s="39">
        <v>306.93333333333339</v>
      </c>
      <c r="M62" s="31">
        <v>298</v>
      </c>
      <c r="N62" s="31">
        <v>289.7</v>
      </c>
      <c r="O62" s="306">
        <v>15222600</v>
      </c>
      <c r="P62" s="307">
        <v>-1.2494161606725829E-2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45134</v>
      </c>
      <c r="E63" s="38">
        <v>130.15</v>
      </c>
      <c r="F63" s="38">
        <v>130.5</v>
      </c>
      <c r="G63" s="39">
        <v>129.6</v>
      </c>
      <c r="H63" s="39">
        <v>129.04999999999998</v>
      </c>
      <c r="I63" s="39">
        <v>128.14999999999998</v>
      </c>
      <c r="J63" s="39">
        <v>131.05000000000001</v>
      </c>
      <c r="K63" s="39">
        <v>131.94999999999999</v>
      </c>
      <c r="L63" s="39">
        <v>132.50000000000003</v>
      </c>
      <c r="M63" s="31">
        <v>131.4</v>
      </c>
      <c r="N63" s="31">
        <v>129.94999999999999</v>
      </c>
      <c r="O63" s="306">
        <v>34950000</v>
      </c>
      <c r="P63" s="307">
        <v>-5.9726962457337888E-3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45134</v>
      </c>
      <c r="E64" s="38">
        <v>1932.55</v>
      </c>
      <c r="F64" s="38">
        <v>1923.7166666666665</v>
      </c>
      <c r="G64" s="39">
        <v>1911.4333333333329</v>
      </c>
      <c r="H64" s="39">
        <v>1890.3166666666664</v>
      </c>
      <c r="I64" s="39">
        <v>1878.0333333333328</v>
      </c>
      <c r="J64" s="39">
        <v>1944.833333333333</v>
      </c>
      <c r="K64" s="39">
        <v>1957.1166666666663</v>
      </c>
      <c r="L64" s="39">
        <v>1978.2333333333331</v>
      </c>
      <c r="M64" s="31">
        <v>1936</v>
      </c>
      <c r="N64" s="31">
        <v>1902.6</v>
      </c>
      <c r="O64" s="306">
        <v>3097200</v>
      </c>
      <c r="P64" s="307">
        <v>9.1886608015640282E-3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45134</v>
      </c>
      <c r="E65" s="38">
        <v>573.35</v>
      </c>
      <c r="F65" s="38">
        <v>574.94999999999993</v>
      </c>
      <c r="G65" s="39">
        <v>570.99999999999989</v>
      </c>
      <c r="H65" s="39">
        <v>568.65</v>
      </c>
      <c r="I65" s="39">
        <v>564.69999999999993</v>
      </c>
      <c r="J65" s="39">
        <v>577.29999999999984</v>
      </c>
      <c r="K65" s="39">
        <v>581.24999999999989</v>
      </c>
      <c r="L65" s="39">
        <v>583.5999999999998</v>
      </c>
      <c r="M65" s="31">
        <v>578.9</v>
      </c>
      <c r="N65" s="31">
        <v>572.6</v>
      </c>
      <c r="O65" s="306">
        <v>14153750</v>
      </c>
      <c r="P65" s="307">
        <v>-5.3583977512297962E-3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45134</v>
      </c>
      <c r="E66" s="38">
        <v>2044.25</v>
      </c>
      <c r="F66" s="38">
        <v>2044.1000000000001</v>
      </c>
      <c r="G66" s="39">
        <v>2030.15</v>
      </c>
      <c r="H66" s="39">
        <v>2016.05</v>
      </c>
      <c r="I66" s="39">
        <v>2002.1</v>
      </c>
      <c r="J66" s="39">
        <v>2058.2000000000003</v>
      </c>
      <c r="K66" s="39">
        <v>2072.1500000000005</v>
      </c>
      <c r="L66" s="39">
        <v>2086.2500000000005</v>
      </c>
      <c r="M66" s="31">
        <v>2058.0500000000002</v>
      </c>
      <c r="N66" s="31">
        <v>2030</v>
      </c>
      <c r="O66" s="306">
        <v>1997500</v>
      </c>
      <c r="P66" s="307">
        <v>4.778672032193159E-3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45134</v>
      </c>
      <c r="E67" s="38">
        <v>1990.5</v>
      </c>
      <c r="F67" s="38">
        <v>1986.25</v>
      </c>
      <c r="G67" s="39">
        <v>1977.25</v>
      </c>
      <c r="H67" s="39">
        <v>1964</v>
      </c>
      <c r="I67" s="39">
        <v>1955</v>
      </c>
      <c r="J67" s="39">
        <v>1999.5</v>
      </c>
      <c r="K67" s="39">
        <v>2008.5</v>
      </c>
      <c r="L67" s="39">
        <v>2021.75</v>
      </c>
      <c r="M67" s="31">
        <v>1995.25</v>
      </c>
      <c r="N67" s="31">
        <v>1973</v>
      </c>
      <c r="O67" s="306">
        <v>3191100</v>
      </c>
      <c r="P67" s="307">
        <v>3.8693846734616836E-3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45134</v>
      </c>
      <c r="E68" s="38">
        <v>188.35</v>
      </c>
      <c r="F68" s="38">
        <v>188.6</v>
      </c>
      <c r="G68" s="39">
        <v>186.35</v>
      </c>
      <c r="H68" s="39">
        <v>184.35</v>
      </c>
      <c r="I68" s="39">
        <v>182.1</v>
      </c>
      <c r="J68" s="39">
        <v>190.6</v>
      </c>
      <c r="K68" s="39">
        <v>192.85</v>
      </c>
      <c r="L68" s="39">
        <v>194.85</v>
      </c>
      <c r="M68" s="31">
        <v>190.85</v>
      </c>
      <c r="N68" s="31">
        <v>186.6</v>
      </c>
      <c r="O68" s="306">
        <v>17626000</v>
      </c>
      <c r="P68" s="307">
        <v>-2.8998920252969303E-2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45134</v>
      </c>
      <c r="E69" s="38">
        <v>3652.8</v>
      </c>
      <c r="F69" s="38">
        <v>3656.5166666666669</v>
      </c>
      <c r="G69" s="39">
        <v>3626.8833333333337</v>
      </c>
      <c r="H69" s="39">
        <v>3600.9666666666667</v>
      </c>
      <c r="I69" s="39">
        <v>3571.3333333333335</v>
      </c>
      <c r="J69" s="39">
        <v>3682.4333333333338</v>
      </c>
      <c r="K69" s="39">
        <v>3712.0666666666671</v>
      </c>
      <c r="L69" s="39">
        <v>3737.983333333334</v>
      </c>
      <c r="M69" s="31">
        <v>3686.15</v>
      </c>
      <c r="N69" s="31">
        <v>3630.6</v>
      </c>
      <c r="O69" s="306">
        <v>3045000</v>
      </c>
      <c r="P69" s="307">
        <v>8.6121232196091427E-3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45134</v>
      </c>
      <c r="E70" s="38">
        <v>4348</v>
      </c>
      <c r="F70" s="38">
        <v>4346.05</v>
      </c>
      <c r="G70" s="39">
        <v>4317.5</v>
      </c>
      <c r="H70" s="39">
        <v>4287</v>
      </c>
      <c r="I70" s="39">
        <v>4258.45</v>
      </c>
      <c r="J70" s="39">
        <v>4376.55</v>
      </c>
      <c r="K70" s="39">
        <v>4405.1000000000013</v>
      </c>
      <c r="L70" s="39">
        <v>4435.6000000000004</v>
      </c>
      <c r="M70" s="31">
        <v>4374.6000000000004</v>
      </c>
      <c r="N70" s="31">
        <v>4315.55</v>
      </c>
      <c r="O70" s="306">
        <v>930200</v>
      </c>
      <c r="P70" s="307">
        <v>-1.5027908973808501E-3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45134</v>
      </c>
      <c r="E71" s="38">
        <v>503.2</v>
      </c>
      <c r="F71" s="38">
        <v>501.43333333333339</v>
      </c>
      <c r="G71" s="39">
        <v>497.36666666666679</v>
      </c>
      <c r="H71" s="39">
        <v>491.53333333333342</v>
      </c>
      <c r="I71" s="39">
        <v>487.46666666666681</v>
      </c>
      <c r="J71" s="39">
        <v>507.26666666666677</v>
      </c>
      <c r="K71" s="39">
        <v>511.33333333333337</v>
      </c>
      <c r="L71" s="39">
        <v>517.16666666666674</v>
      </c>
      <c r="M71" s="31">
        <v>505.5</v>
      </c>
      <c r="N71" s="31">
        <v>495.6</v>
      </c>
      <c r="O71" s="306">
        <v>32869650</v>
      </c>
      <c r="P71" s="307">
        <v>-1.8911598128539767E-2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45134</v>
      </c>
      <c r="E72" s="38">
        <v>5235.5</v>
      </c>
      <c r="F72" s="38">
        <v>5222.4333333333334</v>
      </c>
      <c r="G72" s="39">
        <v>5175.0666666666666</v>
      </c>
      <c r="H72" s="39">
        <v>5114.6333333333332</v>
      </c>
      <c r="I72" s="39">
        <v>5067.2666666666664</v>
      </c>
      <c r="J72" s="39">
        <v>5282.8666666666668</v>
      </c>
      <c r="K72" s="39">
        <v>5330.2333333333336</v>
      </c>
      <c r="L72" s="39">
        <v>5390.666666666667</v>
      </c>
      <c r="M72" s="31">
        <v>5269.8</v>
      </c>
      <c r="N72" s="31">
        <v>5162</v>
      </c>
      <c r="O72" s="306">
        <v>2712625</v>
      </c>
      <c r="P72" s="307">
        <v>1.1071642754993773E-3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45134</v>
      </c>
      <c r="E73" s="38">
        <v>3329</v>
      </c>
      <c r="F73" s="38">
        <v>3336.9166666666665</v>
      </c>
      <c r="G73" s="39">
        <v>3315.9333333333329</v>
      </c>
      <c r="H73" s="39">
        <v>3302.8666666666663</v>
      </c>
      <c r="I73" s="39">
        <v>3281.8833333333328</v>
      </c>
      <c r="J73" s="39">
        <v>3349.9833333333331</v>
      </c>
      <c r="K73" s="39">
        <v>3370.9666666666667</v>
      </c>
      <c r="L73" s="39">
        <v>3384.0333333333333</v>
      </c>
      <c r="M73" s="31">
        <v>3357.9</v>
      </c>
      <c r="N73" s="31">
        <v>3323.85</v>
      </c>
      <c r="O73" s="306">
        <v>5085150</v>
      </c>
      <c r="P73" s="307">
        <v>-1.2030385316055409E-3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45134</v>
      </c>
      <c r="E74" s="38">
        <v>2337.4499999999998</v>
      </c>
      <c r="F74" s="38">
        <v>2337.6833333333334</v>
      </c>
      <c r="G74" s="39">
        <v>2312.3166666666666</v>
      </c>
      <c r="H74" s="39">
        <v>2287.1833333333334</v>
      </c>
      <c r="I74" s="39">
        <v>2261.8166666666666</v>
      </c>
      <c r="J74" s="39">
        <v>2362.8166666666666</v>
      </c>
      <c r="K74" s="39">
        <v>2388.1833333333334</v>
      </c>
      <c r="L74" s="39">
        <v>2413.3166666666666</v>
      </c>
      <c r="M74" s="31">
        <v>2363.0500000000002</v>
      </c>
      <c r="N74" s="31">
        <v>2312.5500000000002</v>
      </c>
      <c r="O74" s="306">
        <v>1781725</v>
      </c>
      <c r="P74" s="307">
        <v>-1.0084033613445379E-2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45134</v>
      </c>
      <c r="E75" s="38">
        <v>249.35</v>
      </c>
      <c r="F75" s="38">
        <v>248.73333333333335</v>
      </c>
      <c r="G75" s="39">
        <v>246.81666666666669</v>
      </c>
      <c r="H75" s="39">
        <v>244.28333333333333</v>
      </c>
      <c r="I75" s="39">
        <v>242.36666666666667</v>
      </c>
      <c r="J75" s="39">
        <v>251.26666666666671</v>
      </c>
      <c r="K75" s="39">
        <v>253.18333333333334</v>
      </c>
      <c r="L75" s="39">
        <v>255.71666666666673</v>
      </c>
      <c r="M75" s="31">
        <v>250.65</v>
      </c>
      <c r="N75" s="31">
        <v>246.2</v>
      </c>
      <c r="O75" s="306">
        <v>22420800</v>
      </c>
      <c r="P75" s="307">
        <v>1.0546811617718643E-2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45134</v>
      </c>
      <c r="E76" s="38">
        <v>136.05000000000001</v>
      </c>
      <c r="F76" s="38">
        <v>135.65</v>
      </c>
      <c r="G76" s="39">
        <v>134</v>
      </c>
      <c r="H76" s="39">
        <v>131.94999999999999</v>
      </c>
      <c r="I76" s="39">
        <v>130.29999999999998</v>
      </c>
      <c r="J76" s="39">
        <v>137.70000000000002</v>
      </c>
      <c r="K76" s="39">
        <v>139.35000000000005</v>
      </c>
      <c r="L76" s="39">
        <v>141.40000000000003</v>
      </c>
      <c r="M76" s="31">
        <v>137.30000000000001</v>
      </c>
      <c r="N76" s="31">
        <v>133.6</v>
      </c>
      <c r="O76" s="306">
        <v>164800000</v>
      </c>
      <c r="P76" s="307">
        <v>1.9423481380675491E-2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45134</v>
      </c>
      <c r="E77" s="38">
        <v>109.9</v>
      </c>
      <c r="F77" s="38">
        <v>110.11666666666667</v>
      </c>
      <c r="G77" s="39">
        <v>108.98333333333335</v>
      </c>
      <c r="H77" s="39">
        <v>108.06666666666668</v>
      </c>
      <c r="I77" s="39">
        <v>106.93333333333335</v>
      </c>
      <c r="J77" s="39">
        <v>111.03333333333335</v>
      </c>
      <c r="K77" s="39">
        <v>112.16666666666667</v>
      </c>
      <c r="L77" s="39">
        <v>113.08333333333334</v>
      </c>
      <c r="M77" s="31">
        <v>111.25</v>
      </c>
      <c r="N77" s="31">
        <v>109.2</v>
      </c>
      <c r="O77" s="306">
        <v>102617250</v>
      </c>
      <c r="P77" s="307">
        <v>2.9843893480257115E-2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45134</v>
      </c>
      <c r="E78" s="38">
        <v>720.6</v>
      </c>
      <c r="F78" s="38">
        <v>720.2166666666667</v>
      </c>
      <c r="G78" s="39">
        <v>712.38333333333344</v>
      </c>
      <c r="H78" s="39">
        <v>704.16666666666674</v>
      </c>
      <c r="I78" s="39">
        <v>696.33333333333348</v>
      </c>
      <c r="J78" s="39">
        <v>728.43333333333339</v>
      </c>
      <c r="K78" s="39">
        <v>736.26666666666665</v>
      </c>
      <c r="L78" s="39">
        <v>744.48333333333335</v>
      </c>
      <c r="M78" s="31">
        <v>728.05</v>
      </c>
      <c r="N78" s="31">
        <v>712</v>
      </c>
      <c r="O78" s="306">
        <v>7351500</v>
      </c>
      <c r="P78" s="307">
        <v>-1.015228426395939E-2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45134</v>
      </c>
      <c r="E79" s="38">
        <v>44.8</v>
      </c>
      <c r="F79" s="38">
        <v>44.783333333333331</v>
      </c>
      <c r="G79" s="39">
        <v>44.61666666666666</v>
      </c>
      <c r="H79" s="39">
        <v>44.43333333333333</v>
      </c>
      <c r="I79" s="39">
        <v>44.266666666666659</v>
      </c>
      <c r="J79" s="39">
        <v>44.966666666666661</v>
      </c>
      <c r="K79" s="39">
        <v>45.133333333333333</v>
      </c>
      <c r="L79" s="39">
        <v>45.316666666666663</v>
      </c>
      <c r="M79" s="31">
        <v>44.95</v>
      </c>
      <c r="N79" s="31">
        <v>44.6</v>
      </c>
      <c r="O79" s="306">
        <v>126405000</v>
      </c>
      <c r="P79" s="307">
        <v>3.5612535612535614E-4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45134</v>
      </c>
      <c r="E80" s="38">
        <v>599.4</v>
      </c>
      <c r="F80" s="38">
        <v>601.58333333333326</v>
      </c>
      <c r="G80" s="39">
        <v>595.36666666666656</v>
      </c>
      <c r="H80" s="39">
        <v>591.33333333333326</v>
      </c>
      <c r="I80" s="39">
        <v>585.11666666666656</v>
      </c>
      <c r="J80" s="39">
        <v>605.61666666666656</v>
      </c>
      <c r="K80" s="39">
        <v>611.83333333333326</v>
      </c>
      <c r="L80" s="39">
        <v>615.86666666666656</v>
      </c>
      <c r="M80" s="31">
        <v>607.79999999999995</v>
      </c>
      <c r="N80" s="31">
        <v>597.54999999999995</v>
      </c>
      <c r="O80" s="306">
        <v>7813000</v>
      </c>
      <c r="P80" s="307">
        <v>3.5064284521622974E-3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45134</v>
      </c>
      <c r="E81" s="38">
        <v>1046.6500000000001</v>
      </c>
      <c r="F81" s="38">
        <v>1046.1666666666667</v>
      </c>
      <c r="G81" s="39">
        <v>1039.7833333333335</v>
      </c>
      <c r="H81" s="39">
        <v>1032.9166666666667</v>
      </c>
      <c r="I81" s="39">
        <v>1026.5333333333335</v>
      </c>
      <c r="J81" s="39">
        <v>1053.0333333333335</v>
      </c>
      <c r="K81" s="39">
        <v>1059.4166666666667</v>
      </c>
      <c r="L81" s="39">
        <v>1066.2833333333335</v>
      </c>
      <c r="M81" s="31">
        <v>1052.55</v>
      </c>
      <c r="N81" s="31">
        <v>1039.3</v>
      </c>
      <c r="O81" s="306">
        <v>6061000</v>
      </c>
      <c r="P81" s="307">
        <v>-5.0886408404464869E-3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45134</v>
      </c>
      <c r="E82" s="38">
        <v>1613.4</v>
      </c>
      <c r="F82" s="38">
        <v>1620.8833333333332</v>
      </c>
      <c r="G82" s="39">
        <v>1603.9666666666665</v>
      </c>
      <c r="H82" s="39">
        <v>1594.5333333333333</v>
      </c>
      <c r="I82" s="39">
        <v>1577.6166666666666</v>
      </c>
      <c r="J82" s="39">
        <v>1630.3166666666664</v>
      </c>
      <c r="K82" s="39">
        <v>1647.2333333333333</v>
      </c>
      <c r="L82" s="39">
        <v>1656.6666666666663</v>
      </c>
      <c r="M82" s="31">
        <v>1637.8</v>
      </c>
      <c r="N82" s="31">
        <v>1611.45</v>
      </c>
      <c r="O82" s="306">
        <v>2765925</v>
      </c>
      <c r="P82" s="307">
        <v>-4.9555707450444292E-3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45134</v>
      </c>
      <c r="E83" s="38">
        <v>314.3</v>
      </c>
      <c r="F83" s="38">
        <v>314.58333333333331</v>
      </c>
      <c r="G83" s="39">
        <v>310.41666666666663</v>
      </c>
      <c r="H83" s="39">
        <v>306.5333333333333</v>
      </c>
      <c r="I83" s="39">
        <v>302.36666666666662</v>
      </c>
      <c r="J83" s="39">
        <v>318.46666666666664</v>
      </c>
      <c r="K83" s="39">
        <v>322.63333333333327</v>
      </c>
      <c r="L83" s="39">
        <v>326.51666666666665</v>
      </c>
      <c r="M83" s="31">
        <v>318.75</v>
      </c>
      <c r="N83" s="31">
        <v>310.7</v>
      </c>
      <c r="O83" s="306">
        <v>11246000</v>
      </c>
      <c r="P83" s="307">
        <v>7.9063519478027255E-2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45134</v>
      </c>
      <c r="E84" s="38">
        <v>1787.25</v>
      </c>
      <c r="F84" s="38">
        <v>1784</v>
      </c>
      <c r="G84" s="39">
        <v>1777.7</v>
      </c>
      <c r="H84" s="39">
        <v>1768.15</v>
      </c>
      <c r="I84" s="39">
        <v>1761.8500000000001</v>
      </c>
      <c r="J84" s="39">
        <v>1793.55</v>
      </c>
      <c r="K84" s="39">
        <v>1799.8500000000001</v>
      </c>
      <c r="L84" s="39">
        <v>1809.3999999999999</v>
      </c>
      <c r="M84" s="31">
        <v>1790.3</v>
      </c>
      <c r="N84" s="31">
        <v>1774.45</v>
      </c>
      <c r="O84" s="306">
        <v>13237775</v>
      </c>
      <c r="P84" s="307">
        <v>-1.0720244222782295E-2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45134</v>
      </c>
      <c r="E85" s="38">
        <v>467.6</v>
      </c>
      <c r="F85" s="38">
        <v>467.05</v>
      </c>
      <c r="G85" s="39">
        <v>464.95000000000005</v>
      </c>
      <c r="H85" s="39">
        <v>462.3</v>
      </c>
      <c r="I85" s="39">
        <v>460.20000000000005</v>
      </c>
      <c r="J85" s="39">
        <v>469.70000000000005</v>
      </c>
      <c r="K85" s="39">
        <v>471.80000000000007</v>
      </c>
      <c r="L85" s="39">
        <v>474.45000000000005</v>
      </c>
      <c r="M85" s="31">
        <v>469.15</v>
      </c>
      <c r="N85" s="31">
        <v>464.4</v>
      </c>
      <c r="O85" s="306">
        <v>9926250</v>
      </c>
      <c r="P85" s="307">
        <v>-4.3881644934804414E-3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45134</v>
      </c>
      <c r="E86" s="38">
        <v>3876.15</v>
      </c>
      <c r="F86" s="38">
        <v>3874.5499999999997</v>
      </c>
      <c r="G86" s="39">
        <v>3855.0999999999995</v>
      </c>
      <c r="H86" s="39">
        <v>3834.0499999999997</v>
      </c>
      <c r="I86" s="39">
        <v>3814.5999999999995</v>
      </c>
      <c r="J86" s="39">
        <v>3895.5999999999995</v>
      </c>
      <c r="K86" s="39">
        <v>3915.0499999999993</v>
      </c>
      <c r="L86" s="39">
        <v>3936.0999999999995</v>
      </c>
      <c r="M86" s="31">
        <v>3894</v>
      </c>
      <c r="N86" s="31">
        <v>3853.5</v>
      </c>
      <c r="O86" s="306">
        <v>4495800</v>
      </c>
      <c r="P86" s="307">
        <v>-1.9314019314019314E-3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45134</v>
      </c>
      <c r="E87" s="38">
        <v>1365.55</v>
      </c>
      <c r="F87" s="38">
        <v>1364.8833333333334</v>
      </c>
      <c r="G87" s="39">
        <v>1343.8166666666668</v>
      </c>
      <c r="H87" s="39">
        <v>1322.0833333333335</v>
      </c>
      <c r="I87" s="39">
        <v>1301.0166666666669</v>
      </c>
      <c r="J87" s="39">
        <v>1386.6166666666668</v>
      </c>
      <c r="K87" s="39">
        <v>1407.6833333333334</v>
      </c>
      <c r="L87" s="39">
        <v>1429.4166666666667</v>
      </c>
      <c r="M87" s="31">
        <v>1385.95</v>
      </c>
      <c r="N87" s="31">
        <v>1343.15</v>
      </c>
      <c r="O87" s="306">
        <v>8686000</v>
      </c>
      <c r="P87" s="307">
        <v>9.5886954327529653E-2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45134</v>
      </c>
      <c r="E88" s="38">
        <v>1162.9000000000001</v>
      </c>
      <c r="F88" s="38">
        <v>1159.8666666666668</v>
      </c>
      <c r="G88" s="39">
        <v>1151.5333333333335</v>
      </c>
      <c r="H88" s="39">
        <v>1140.1666666666667</v>
      </c>
      <c r="I88" s="39">
        <v>1131.8333333333335</v>
      </c>
      <c r="J88" s="39">
        <v>1171.2333333333336</v>
      </c>
      <c r="K88" s="39">
        <v>1179.5666666666666</v>
      </c>
      <c r="L88" s="39">
        <v>1190.9333333333336</v>
      </c>
      <c r="M88" s="31">
        <v>1168.2</v>
      </c>
      <c r="N88" s="31">
        <v>1148.5</v>
      </c>
      <c r="O88" s="306">
        <v>12583900</v>
      </c>
      <c r="P88" s="307">
        <v>6.2692415337251613E-3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45134</v>
      </c>
      <c r="E89" s="38">
        <v>2409.0500000000002</v>
      </c>
      <c r="F89" s="38">
        <v>2399.2166666666667</v>
      </c>
      <c r="G89" s="39">
        <v>2376.8333333333335</v>
      </c>
      <c r="H89" s="39">
        <v>2344.6166666666668</v>
      </c>
      <c r="I89" s="39">
        <v>2322.2333333333336</v>
      </c>
      <c r="J89" s="39">
        <v>2431.4333333333334</v>
      </c>
      <c r="K89" s="39">
        <v>2453.8166666666666</v>
      </c>
      <c r="L89" s="39">
        <v>2486.0333333333333</v>
      </c>
      <c r="M89" s="31">
        <v>2421.6</v>
      </c>
      <c r="N89" s="31">
        <v>2367</v>
      </c>
      <c r="O89" s="306">
        <v>2695500</v>
      </c>
      <c r="P89" s="307">
        <v>3.1809830041341296E-2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45134</v>
      </c>
      <c r="E90" s="38">
        <v>1686.3</v>
      </c>
      <c r="F90" s="38">
        <v>1684.55</v>
      </c>
      <c r="G90" s="39">
        <v>1679.6499999999999</v>
      </c>
      <c r="H90" s="39">
        <v>1673</v>
      </c>
      <c r="I90" s="39">
        <v>1668.1</v>
      </c>
      <c r="J90" s="39">
        <v>1691.1999999999998</v>
      </c>
      <c r="K90" s="39">
        <v>1696.1</v>
      </c>
      <c r="L90" s="39">
        <v>1702.7499999999998</v>
      </c>
      <c r="M90" s="31">
        <v>1689.45</v>
      </c>
      <c r="N90" s="31">
        <v>1677.9</v>
      </c>
      <c r="O90" s="306">
        <v>117602650</v>
      </c>
      <c r="P90" s="307">
        <v>-3.7599589992079394E-3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45134</v>
      </c>
      <c r="E91" s="38">
        <v>661.5</v>
      </c>
      <c r="F91" s="38">
        <v>658.44999999999993</v>
      </c>
      <c r="G91" s="39">
        <v>654.19999999999982</v>
      </c>
      <c r="H91" s="39">
        <v>646.89999999999986</v>
      </c>
      <c r="I91" s="39">
        <v>642.64999999999975</v>
      </c>
      <c r="J91" s="39">
        <v>665.74999999999989</v>
      </c>
      <c r="K91" s="39">
        <v>670.00000000000011</v>
      </c>
      <c r="L91" s="39">
        <v>677.3</v>
      </c>
      <c r="M91" s="31">
        <v>662.7</v>
      </c>
      <c r="N91" s="31">
        <v>651.15</v>
      </c>
      <c r="O91" s="306">
        <v>23037300</v>
      </c>
      <c r="P91" s="307">
        <v>-9.8808623298033277E-3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45134</v>
      </c>
      <c r="E92" s="38">
        <v>3067.45</v>
      </c>
      <c r="F92" s="38">
        <v>3074.9166666666665</v>
      </c>
      <c r="G92" s="39">
        <v>3046.833333333333</v>
      </c>
      <c r="H92" s="39">
        <v>3026.2166666666667</v>
      </c>
      <c r="I92" s="39">
        <v>2998.1333333333332</v>
      </c>
      <c r="J92" s="39">
        <v>3095.5333333333328</v>
      </c>
      <c r="K92" s="39">
        <v>3123.6166666666659</v>
      </c>
      <c r="L92" s="39">
        <v>3144.2333333333327</v>
      </c>
      <c r="M92" s="31">
        <v>3103</v>
      </c>
      <c r="N92" s="31">
        <v>3054.3</v>
      </c>
      <c r="O92" s="306">
        <v>3865800</v>
      </c>
      <c r="P92" s="307">
        <v>-9.4549926973633638E-3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45134</v>
      </c>
      <c r="E93" s="38">
        <v>440.8</v>
      </c>
      <c r="F93" s="38">
        <v>441.73333333333335</v>
      </c>
      <c r="G93" s="39">
        <v>438.56666666666672</v>
      </c>
      <c r="H93" s="39">
        <v>436.33333333333337</v>
      </c>
      <c r="I93" s="39">
        <v>433.16666666666674</v>
      </c>
      <c r="J93" s="39">
        <v>443.9666666666667</v>
      </c>
      <c r="K93" s="39">
        <v>447.13333333333333</v>
      </c>
      <c r="L93" s="39">
        <v>449.36666666666667</v>
      </c>
      <c r="M93" s="31">
        <v>444.9</v>
      </c>
      <c r="N93" s="31">
        <v>439.5</v>
      </c>
      <c r="O93" s="306">
        <v>31416000</v>
      </c>
      <c r="P93" s="307">
        <v>6.0524546065904503E-3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45134</v>
      </c>
      <c r="E94" s="38">
        <v>120.3</v>
      </c>
      <c r="F94" s="38">
        <v>120.88333333333333</v>
      </c>
      <c r="G94" s="39">
        <v>119.11666666666665</v>
      </c>
      <c r="H94" s="39">
        <v>117.93333333333332</v>
      </c>
      <c r="I94" s="39">
        <v>116.16666666666664</v>
      </c>
      <c r="J94" s="39">
        <v>122.06666666666665</v>
      </c>
      <c r="K94" s="39">
        <v>123.83333333333333</v>
      </c>
      <c r="L94" s="39">
        <v>125.01666666666665</v>
      </c>
      <c r="M94" s="31">
        <v>122.65</v>
      </c>
      <c r="N94" s="31">
        <v>119.7</v>
      </c>
      <c r="O94" s="306">
        <v>26134300</v>
      </c>
      <c r="P94" s="307">
        <v>3.6142046648455557E-2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45134</v>
      </c>
      <c r="E95" s="38">
        <v>298.89999999999998</v>
      </c>
      <c r="F95" s="38">
        <v>296.04999999999995</v>
      </c>
      <c r="G95" s="39">
        <v>292.64999999999992</v>
      </c>
      <c r="H95" s="39">
        <v>286.39999999999998</v>
      </c>
      <c r="I95" s="39">
        <v>282.99999999999994</v>
      </c>
      <c r="J95" s="39">
        <v>302.2999999999999</v>
      </c>
      <c r="K95" s="39">
        <v>305.7</v>
      </c>
      <c r="L95" s="39">
        <v>311.94999999999987</v>
      </c>
      <c r="M95" s="31">
        <v>299.45</v>
      </c>
      <c r="N95" s="31">
        <v>289.8</v>
      </c>
      <c r="O95" s="306">
        <v>36838800</v>
      </c>
      <c r="P95" s="307">
        <v>2.6173285198555957E-2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45134</v>
      </c>
      <c r="E96" s="38">
        <v>2680</v>
      </c>
      <c r="F96" s="38">
        <v>2681.4166666666665</v>
      </c>
      <c r="G96" s="39">
        <v>2663.8833333333332</v>
      </c>
      <c r="H96" s="39">
        <v>2647.7666666666669</v>
      </c>
      <c r="I96" s="39">
        <v>2630.2333333333336</v>
      </c>
      <c r="J96" s="39">
        <v>2697.5333333333328</v>
      </c>
      <c r="K96" s="39">
        <v>2715.0666666666666</v>
      </c>
      <c r="L96" s="39">
        <v>2731.1833333333325</v>
      </c>
      <c r="M96" s="31">
        <v>2698.95</v>
      </c>
      <c r="N96" s="31">
        <v>2665.3</v>
      </c>
      <c r="O96" s="306">
        <v>10137600</v>
      </c>
      <c r="P96" s="307">
        <v>-5.8837373499646978E-3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45134</v>
      </c>
      <c r="E97" s="38">
        <v>121.9</v>
      </c>
      <c r="F97" s="38">
        <v>121.75</v>
      </c>
      <c r="G97" s="39">
        <v>120.95</v>
      </c>
      <c r="H97" s="39">
        <v>120</v>
      </c>
      <c r="I97" s="39">
        <v>119.2</v>
      </c>
      <c r="J97" s="39">
        <v>122.7</v>
      </c>
      <c r="K97" s="39">
        <v>123.50000000000001</v>
      </c>
      <c r="L97" s="39">
        <v>124.45</v>
      </c>
      <c r="M97" s="31">
        <v>122.55</v>
      </c>
      <c r="N97" s="31">
        <v>120.8</v>
      </c>
      <c r="O97" s="306">
        <v>60588000</v>
      </c>
      <c r="P97" s="307">
        <v>-3.5228988424760945E-3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45134</v>
      </c>
      <c r="E98" s="38">
        <v>976.25</v>
      </c>
      <c r="F98" s="38">
        <v>976.5</v>
      </c>
      <c r="G98" s="39">
        <v>970.5</v>
      </c>
      <c r="H98" s="39">
        <v>964.75</v>
      </c>
      <c r="I98" s="39">
        <v>958.75</v>
      </c>
      <c r="J98" s="39">
        <v>982.25</v>
      </c>
      <c r="K98" s="39">
        <v>988.25</v>
      </c>
      <c r="L98" s="39">
        <v>994</v>
      </c>
      <c r="M98" s="31">
        <v>982.5</v>
      </c>
      <c r="N98" s="31">
        <v>970.75</v>
      </c>
      <c r="O98" s="306">
        <v>85934100</v>
      </c>
      <c r="P98" s="307">
        <v>2.0626527659999002E-2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45134</v>
      </c>
      <c r="E99" s="38">
        <v>1368.4</v>
      </c>
      <c r="F99" s="38">
        <v>1358.0833333333333</v>
      </c>
      <c r="G99" s="39">
        <v>1328.5666666666666</v>
      </c>
      <c r="H99" s="39">
        <v>1288.7333333333333</v>
      </c>
      <c r="I99" s="39">
        <v>1259.2166666666667</v>
      </c>
      <c r="J99" s="39">
        <v>1397.9166666666665</v>
      </c>
      <c r="K99" s="39">
        <v>1427.4333333333334</v>
      </c>
      <c r="L99" s="39">
        <v>1467.2666666666664</v>
      </c>
      <c r="M99" s="31">
        <v>1387.6</v>
      </c>
      <c r="N99" s="31">
        <v>1318.25</v>
      </c>
      <c r="O99" s="306">
        <v>3947500</v>
      </c>
      <c r="P99" s="307">
        <v>-1.5954131870871247E-2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45134</v>
      </c>
      <c r="E100" s="38">
        <v>560.85</v>
      </c>
      <c r="F100" s="38">
        <v>562.31666666666661</v>
      </c>
      <c r="G100" s="39">
        <v>546.88333333333321</v>
      </c>
      <c r="H100" s="39">
        <v>532.91666666666663</v>
      </c>
      <c r="I100" s="39">
        <v>517.48333333333323</v>
      </c>
      <c r="J100" s="39">
        <v>576.28333333333319</v>
      </c>
      <c r="K100" s="39">
        <v>591.71666666666658</v>
      </c>
      <c r="L100" s="39">
        <v>605.68333333333317</v>
      </c>
      <c r="M100" s="31">
        <v>577.75</v>
      </c>
      <c r="N100" s="31">
        <v>548.35</v>
      </c>
      <c r="O100" s="306">
        <v>11370000</v>
      </c>
      <c r="P100" s="307">
        <v>6.0584860780747166E-2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45134</v>
      </c>
      <c r="E101" s="38">
        <v>7.75</v>
      </c>
      <c r="F101" s="38">
        <v>7.75</v>
      </c>
      <c r="G101" s="39">
        <v>7.65</v>
      </c>
      <c r="H101" s="39">
        <v>7.5500000000000007</v>
      </c>
      <c r="I101" s="39">
        <v>7.4500000000000011</v>
      </c>
      <c r="J101" s="39">
        <v>7.85</v>
      </c>
      <c r="K101" s="39">
        <v>7.9499999999999993</v>
      </c>
      <c r="L101" s="39">
        <v>8.0499999999999989</v>
      </c>
      <c r="M101" s="31">
        <v>7.85</v>
      </c>
      <c r="N101" s="31">
        <v>7.65</v>
      </c>
      <c r="O101" s="306">
        <v>737040000</v>
      </c>
      <c r="P101" s="307">
        <v>1.834862385321101E-2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45134</v>
      </c>
      <c r="E102" s="38">
        <v>112.4</v>
      </c>
      <c r="F102" s="38">
        <v>111.95</v>
      </c>
      <c r="G102" s="39">
        <v>111.30000000000001</v>
      </c>
      <c r="H102" s="39">
        <v>110.2</v>
      </c>
      <c r="I102" s="39">
        <v>109.55000000000001</v>
      </c>
      <c r="J102" s="39">
        <v>113.05000000000001</v>
      </c>
      <c r="K102" s="39">
        <v>113.70000000000002</v>
      </c>
      <c r="L102" s="39">
        <v>114.80000000000001</v>
      </c>
      <c r="M102" s="31">
        <v>112.6</v>
      </c>
      <c r="N102" s="31">
        <v>110.85</v>
      </c>
      <c r="O102" s="306">
        <v>150970000</v>
      </c>
      <c r="P102" s="307">
        <v>-8.4072249589490968E-3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45134</v>
      </c>
      <c r="E103" s="38">
        <v>81.599999999999994</v>
      </c>
      <c r="F103" s="38">
        <v>81.283333333333331</v>
      </c>
      <c r="G103" s="39">
        <v>80.666666666666657</v>
      </c>
      <c r="H103" s="39">
        <v>79.73333333333332</v>
      </c>
      <c r="I103" s="39">
        <v>79.116666666666646</v>
      </c>
      <c r="J103" s="39">
        <v>82.216666666666669</v>
      </c>
      <c r="K103" s="39">
        <v>82.833333333333343</v>
      </c>
      <c r="L103" s="39">
        <v>83.76666666666668</v>
      </c>
      <c r="M103" s="31">
        <v>81.900000000000006</v>
      </c>
      <c r="N103" s="31">
        <v>80.349999999999994</v>
      </c>
      <c r="O103" s="306">
        <v>207510000</v>
      </c>
      <c r="P103" s="307">
        <v>3.6273940800928611E-3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45134</v>
      </c>
      <c r="E104" s="38">
        <v>125.2</v>
      </c>
      <c r="F104" s="38">
        <v>124.56666666666666</v>
      </c>
      <c r="G104" s="39">
        <v>123.33333333333333</v>
      </c>
      <c r="H104" s="39">
        <v>121.46666666666667</v>
      </c>
      <c r="I104" s="39">
        <v>120.23333333333333</v>
      </c>
      <c r="J104" s="39">
        <v>126.43333333333332</v>
      </c>
      <c r="K104" s="39">
        <v>127.66666666666667</v>
      </c>
      <c r="L104" s="39">
        <v>129.5333333333333</v>
      </c>
      <c r="M104" s="31">
        <v>125.8</v>
      </c>
      <c r="N104" s="31">
        <v>122.7</v>
      </c>
      <c r="O104" s="306">
        <v>57003750</v>
      </c>
      <c r="P104" s="307">
        <v>2.5061003759150563E-3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45134</v>
      </c>
      <c r="E105" s="38">
        <v>499.2</v>
      </c>
      <c r="F105" s="38">
        <v>498.43333333333334</v>
      </c>
      <c r="G105" s="39">
        <v>495.06666666666666</v>
      </c>
      <c r="H105" s="39">
        <v>490.93333333333334</v>
      </c>
      <c r="I105" s="39">
        <v>487.56666666666666</v>
      </c>
      <c r="J105" s="39">
        <v>502.56666666666666</v>
      </c>
      <c r="K105" s="39">
        <v>505.93333333333334</v>
      </c>
      <c r="L105" s="39">
        <v>510.06666666666666</v>
      </c>
      <c r="M105" s="31">
        <v>501.8</v>
      </c>
      <c r="N105" s="31">
        <v>494.3</v>
      </c>
      <c r="O105" s="306">
        <v>8167500</v>
      </c>
      <c r="P105" s="307">
        <v>6.1282830087546897E-2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45134</v>
      </c>
      <c r="E106" s="38">
        <v>401.8</v>
      </c>
      <c r="F106" s="38">
        <v>397.88333333333338</v>
      </c>
      <c r="G106" s="39">
        <v>391.61666666666679</v>
      </c>
      <c r="H106" s="39">
        <v>381.43333333333339</v>
      </c>
      <c r="I106" s="39">
        <v>375.1666666666668</v>
      </c>
      <c r="J106" s="39">
        <v>408.06666666666678</v>
      </c>
      <c r="K106" s="39">
        <v>414.33333333333331</v>
      </c>
      <c r="L106" s="39">
        <v>424.51666666666677</v>
      </c>
      <c r="M106" s="31">
        <v>404.15</v>
      </c>
      <c r="N106" s="31">
        <v>387.7</v>
      </c>
      <c r="O106" s="306">
        <v>20284000</v>
      </c>
      <c r="P106" s="307">
        <v>-3.3411949685534592E-3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45134</v>
      </c>
      <c r="E107" s="38">
        <v>212.7</v>
      </c>
      <c r="F107" s="38">
        <v>212.03333333333333</v>
      </c>
      <c r="G107" s="39">
        <v>210.91666666666666</v>
      </c>
      <c r="H107" s="39">
        <v>209.13333333333333</v>
      </c>
      <c r="I107" s="39">
        <v>208.01666666666665</v>
      </c>
      <c r="J107" s="39">
        <v>213.81666666666666</v>
      </c>
      <c r="K107" s="39">
        <v>214.93333333333334</v>
      </c>
      <c r="L107" s="39">
        <v>216.71666666666667</v>
      </c>
      <c r="M107" s="31">
        <v>213.15</v>
      </c>
      <c r="N107" s="31">
        <v>210.25</v>
      </c>
      <c r="O107" s="306">
        <v>18690500</v>
      </c>
      <c r="P107" s="307">
        <v>-1.2109135499693439E-2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45134</v>
      </c>
      <c r="E108" s="38">
        <v>2881.2</v>
      </c>
      <c r="F108" s="38">
        <v>2896.35</v>
      </c>
      <c r="G108" s="39">
        <v>2847.2</v>
      </c>
      <c r="H108" s="39">
        <v>2813.2</v>
      </c>
      <c r="I108" s="39">
        <v>2764.0499999999997</v>
      </c>
      <c r="J108" s="39">
        <v>2930.35</v>
      </c>
      <c r="K108" s="39">
        <v>2979.5000000000005</v>
      </c>
      <c r="L108" s="39">
        <v>3013.5</v>
      </c>
      <c r="M108" s="31">
        <v>2945.5</v>
      </c>
      <c r="N108" s="31">
        <v>2862.35</v>
      </c>
      <c r="O108" s="306">
        <v>755100</v>
      </c>
      <c r="P108" s="307">
        <v>5.9952038369304557E-3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45134</v>
      </c>
      <c r="E109" s="38">
        <v>2703.6</v>
      </c>
      <c r="F109" s="38">
        <v>2688.6</v>
      </c>
      <c r="G109" s="39">
        <v>2662.2999999999997</v>
      </c>
      <c r="H109" s="39">
        <v>2621</v>
      </c>
      <c r="I109" s="39">
        <v>2594.6999999999998</v>
      </c>
      <c r="J109" s="39">
        <v>2729.8999999999996</v>
      </c>
      <c r="K109" s="39">
        <v>2756.2</v>
      </c>
      <c r="L109" s="39">
        <v>2797.4999999999995</v>
      </c>
      <c r="M109" s="31">
        <v>2714.9</v>
      </c>
      <c r="N109" s="31">
        <v>2647.3</v>
      </c>
      <c r="O109" s="306">
        <v>3582600</v>
      </c>
      <c r="P109" s="307">
        <v>1.824693042291951E-2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45134</v>
      </c>
      <c r="E110" s="38">
        <v>1424.25</v>
      </c>
      <c r="F110" s="38">
        <v>1428.3666666666668</v>
      </c>
      <c r="G110" s="39">
        <v>1409.8333333333335</v>
      </c>
      <c r="H110" s="39">
        <v>1395.4166666666667</v>
      </c>
      <c r="I110" s="39">
        <v>1376.8833333333334</v>
      </c>
      <c r="J110" s="39">
        <v>1442.7833333333335</v>
      </c>
      <c r="K110" s="39">
        <v>1461.3166666666668</v>
      </c>
      <c r="L110" s="39">
        <v>1475.7333333333336</v>
      </c>
      <c r="M110" s="31">
        <v>1446.9</v>
      </c>
      <c r="N110" s="31">
        <v>1413.95</v>
      </c>
      <c r="O110" s="306">
        <v>23508500</v>
      </c>
      <c r="P110" s="307">
        <v>3.0667718882897103E-2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45134</v>
      </c>
      <c r="E111" s="38">
        <v>168.95</v>
      </c>
      <c r="F111" s="38">
        <v>169.51666666666665</v>
      </c>
      <c r="G111" s="39">
        <v>167.43333333333331</v>
      </c>
      <c r="H111" s="39">
        <v>165.91666666666666</v>
      </c>
      <c r="I111" s="39">
        <v>163.83333333333331</v>
      </c>
      <c r="J111" s="39">
        <v>171.0333333333333</v>
      </c>
      <c r="K111" s="39">
        <v>173.11666666666667</v>
      </c>
      <c r="L111" s="39">
        <v>174.6333333333333</v>
      </c>
      <c r="M111" s="31">
        <v>171.6</v>
      </c>
      <c r="N111" s="31">
        <v>168</v>
      </c>
      <c r="O111" s="306">
        <v>92779200</v>
      </c>
      <c r="P111" s="307">
        <v>9.3209054593874838E-3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45134</v>
      </c>
      <c r="E112" s="38">
        <v>1473.75</v>
      </c>
      <c r="F112" s="38">
        <v>1477.6333333333332</v>
      </c>
      <c r="G112" s="39">
        <v>1457.8166666666664</v>
      </c>
      <c r="H112" s="39">
        <v>1441.8833333333332</v>
      </c>
      <c r="I112" s="39">
        <v>1422.0666666666664</v>
      </c>
      <c r="J112" s="39">
        <v>1493.5666666666664</v>
      </c>
      <c r="K112" s="39">
        <v>1513.383333333333</v>
      </c>
      <c r="L112" s="39">
        <v>1529.3166666666664</v>
      </c>
      <c r="M112" s="31">
        <v>1497.45</v>
      </c>
      <c r="N112" s="31">
        <v>1461.7</v>
      </c>
      <c r="O112" s="306">
        <v>38864400</v>
      </c>
      <c r="P112" s="307">
        <v>5.0718603670339889E-2</v>
      </c>
    </row>
    <row r="113" spans="1:16" ht="12.75" customHeight="1">
      <c r="A113" s="31">
        <v>103</v>
      </c>
      <c r="B113" s="32" t="s">
        <v>87</v>
      </c>
      <c r="C113" s="33" t="s">
        <v>153</v>
      </c>
      <c r="D113" s="34">
        <v>45134</v>
      </c>
      <c r="E113" s="38">
        <v>638</v>
      </c>
      <c r="F113" s="38">
        <v>639.5333333333333</v>
      </c>
      <c r="G113" s="39">
        <v>632.11666666666656</v>
      </c>
      <c r="H113" s="39">
        <v>626.23333333333323</v>
      </c>
      <c r="I113" s="39">
        <v>618.81666666666649</v>
      </c>
      <c r="J113" s="39">
        <v>645.41666666666663</v>
      </c>
      <c r="K113" s="39">
        <v>652.83333333333337</v>
      </c>
      <c r="L113" s="39">
        <v>658.7166666666667</v>
      </c>
      <c r="M113" s="31">
        <v>646.95000000000005</v>
      </c>
      <c r="N113" s="31">
        <v>633.65</v>
      </c>
      <c r="O113" s="306">
        <v>2432300</v>
      </c>
      <c r="P113" s="307">
        <v>-9.5288512440444683E-3</v>
      </c>
    </row>
    <row r="114" spans="1:16" ht="12.75" customHeight="1">
      <c r="A114" s="31">
        <v>104</v>
      </c>
      <c r="B114" s="32" t="s">
        <v>84</v>
      </c>
      <c r="C114" s="33" t="s">
        <v>154</v>
      </c>
      <c r="D114" s="34">
        <v>45134</v>
      </c>
      <c r="E114" s="38">
        <v>98.65</v>
      </c>
      <c r="F114" s="38">
        <v>98.483333333333334</v>
      </c>
      <c r="G114" s="39">
        <v>97.916666666666671</v>
      </c>
      <c r="H114" s="39">
        <v>97.183333333333337</v>
      </c>
      <c r="I114" s="39">
        <v>96.616666666666674</v>
      </c>
      <c r="J114" s="39">
        <v>99.216666666666669</v>
      </c>
      <c r="K114" s="39">
        <v>99.783333333333331</v>
      </c>
      <c r="L114" s="39">
        <v>100.51666666666667</v>
      </c>
      <c r="M114" s="31">
        <v>99.05</v>
      </c>
      <c r="N114" s="31">
        <v>97.75</v>
      </c>
      <c r="O114" s="306">
        <v>99996000</v>
      </c>
      <c r="P114" s="307">
        <v>7.3666633925940474E-3</v>
      </c>
    </row>
    <row r="115" spans="1:16" ht="12.75" customHeight="1">
      <c r="A115" s="31">
        <v>105</v>
      </c>
      <c r="B115" s="32" t="s">
        <v>43</v>
      </c>
      <c r="C115" s="33" t="s">
        <v>155</v>
      </c>
      <c r="D115" s="34">
        <v>45134</v>
      </c>
      <c r="E115" s="38">
        <v>794.6</v>
      </c>
      <c r="F115" s="38">
        <v>796.23333333333323</v>
      </c>
      <c r="G115" s="39">
        <v>785.46666666666647</v>
      </c>
      <c r="H115" s="39">
        <v>776.33333333333326</v>
      </c>
      <c r="I115" s="39">
        <v>765.56666666666649</v>
      </c>
      <c r="J115" s="39">
        <v>805.36666666666645</v>
      </c>
      <c r="K115" s="39">
        <v>816.1333333333331</v>
      </c>
      <c r="L115" s="39">
        <v>825.26666666666642</v>
      </c>
      <c r="M115" s="31">
        <v>807</v>
      </c>
      <c r="N115" s="31">
        <v>787.1</v>
      </c>
      <c r="O115" s="306">
        <v>2578550</v>
      </c>
      <c r="P115" s="307">
        <v>4.1754201680672266E-2</v>
      </c>
    </row>
    <row r="116" spans="1:16" ht="12.75" customHeight="1">
      <c r="A116" s="31">
        <v>106</v>
      </c>
      <c r="B116" s="32" t="s">
        <v>45</v>
      </c>
      <c r="C116" s="33" t="s">
        <v>156</v>
      </c>
      <c r="D116" s="34">
        <v>45134</v>
      </c>
      <c r="E116" s="38">
        <v>627.9</v>
      </c>
      <c r="F116" s="38">
        <v>626.93333333333328</v>
      </c>
      <c r="G116" s="39">
        <v>624.26666666666654</v>
      </c>
      <c r="H116" s="39">
        <v>620.63333333333321</v>
      </c>
      <c r="I116" s="39">
        <v>617.96666666666647</v>
      </c>
      <c r="J116" s="39">
        <v>630.56666666666661</v>
      </c>
      <c r="K116" s="39">
        <v>633.23333333333335</v>
      </c>
      <c r="L116" s="39">
        <v>636.86666666666667</v>
      </c>
      <c r="M116" s="31">
        <v>629.6</v>
      </c>
      <c r="N116" s="31">
        <v>623.29999999999995</v>
      </c>
      <c r="O116" s="306">
        <v>14266000</v>
      </c>
      <c r="P116" s="307">
        <v>-2.2031823745410038E-3</v>
      </c>
    </row>
    <row r="117" spans="1:16" ht="12.75" customHeight="1">
      <c r="A117" s="31">
        <v>107</v>
      </c>
      <c r="B117" s="32" t="s">
        <v>59</v>
      </c>
      <c r="C117" s="33" t="s">
        <v>157</v>
      </c>
      <c r="D117" s="34">
        <v>45134</v>
      </c>
      <c r="E117" s="38">
        <v>480.65</v>
      </c>
      <c r="F117" s="38">
        <v>477.4666666666667</v>
      </c>
      <c r="G117" s="39">
        <v>472.68333333333339</v>
      </c>
      <c r="H117" s="39">
        <v>464.7166666666667</v>
      </c>
      <c r="I117" s="39">
        <v>459.93333333333339</v>
      </c>
      <c r="J117" s="39">
        <v>485.43333333333339</v>
      </c>
      <c r="K117" s="39">
        <v>490.2166666666667</v>
      </c>
      <c r="L117" s="39">
        <v>498.18333333333339</v>
      </c>
      <c r="M117" s="31">
        <v>482.25</v>
      </c>
      <c r="N117" s="31">
        <v>469.5</v>
      </c>
      <c r="O117" s="306">
        <v>82680000</v>
      </c>
      <c r="P117" s="307">
        <v>8.2062986849819913E-2</v>
      </c>
    </row>
    <row r="118" spans="1:16" ht="12.75" customHeight="1">
      <c r="A118" s="31">
        <v>108</v>
      </c>
      <c r="B118" s="32" t="s">
        <v>132</v>
      </c>
      <c r="C118" s="33" t="s">
        <v>158</v>
      </c>
      <c r="D118" s="34">
        <v>45134</v>
      </c>
      <c r="E118" s="38">
        <v>640.65</v>
      </c>
      <c r="F118" s="38">
        <v>639.7833333333333</v>
      </c>
      <c r="G118" s="39">
        <v>635.26666666666665</v>
      </c>
      <c r="H118" s="39">
        <v>629.88333333333333</v>
      </c>
      <c r="I118" s="39">
        <v>625.36666666666667</v>
      </c>
      <c r="J118" s="39">
        <v>645.16666666666663</v>
      </c>
      <c r="K118" s="39">
        <v>649.68333333333328</v>
      </c>
      <c r="L118" s="39">
        <v>655.06666666666661</v>
      </c>
      <c r="M118" s="31">
        <v>644.29999999999995</v>
      </c>
      <c r="N118" s="31">
        <v>634.4</v>
      </c>
      <c r="O118" s="306">
        <v>24671250</v>
      </c>
      <c r="P118" s="307">
        <v>-5.9430873835305967E-3</v>
      </c>
    </row>
    <row r="119" spans="1:16" ht="12.75" customHeight="1">
      <c r="A119" s="31">
        <v>109</v>
      </c>
      <c r="B119" s="32" t="s">
        <v>49</v>
      </c>
      <c r="C119" s="33" t="s">
        <v>159</v>
      </c>
      <c r="D119" s="34">
        <v>45134</v>
      </c>
      <c r="E119" s="38">
        <v>3290.15</v>
      </c>
      <c r="F119" s="38">
        <v>3286.3166666666671</v>
      </c>
      <c r="G119" s="39">
        <v>3271.483333333334</v>
      </c>
      <c r="H119" s="39">
        <v>3252.8166666666671</v>
      </c>
      <c r="I119" s="39">
        <v>3237.983333333334</v>
      </c>
      <c r="J119" s="39">
        <v>3304.983333333334</v>
      </c>
      <c r="K119" s="39">
        <v>3319.8166666666671</v>
      </c>
      <c r="L119" s="39">
        <v>3338.483333333334</v>
      </c>
      <c r="M119" s="31">
        <v>3301.15</v>
      </c>
      <c r="N119" s="31">
        <v>3267.65</v>
      </c>
      <c r="O119" s="306">
        <v>335500</v>
      </c>
      <c r="P119" s="307">
        <v>-8.8626292466765146E-3</v>
      </c>
    </row>
    <row r="120" spans="1:16" ht="12.75" customHeight="1">
      <c r="A120" s="31">
        <v>110</v>
      </c>
      <c r="B120" s="32" t="s">
        <v>132</v>
      </c>
      <c r="C120" s="33" t="s">
        <v>160</v>
      </c>
      <c r="D120" s="34">
        <v>45134</v>
      </c>
      <c r="E120" s="38">
        <v>795</v>
      </c>
      <c r="F120" s="38">
        <v>795.5</v>
      </c>
      <c r="G120" s="39">
        <v>791</v>
      </c>
      <c r="H120" s="39">
        <v>787</v>
      </c>
      <c r="I120" s="39">
        <v>782.5</v>
      </c>
      <c r="J120" s="39">
        <v>799.5</v>
      </c>
      <c r="K120" s="39">
        <v>804</v>
      </c>
      <c r="L120" s="39">
        <v>808</v>
      </c>
      <c r="M120" s="31">
        <v>800</v>
      </c>
      <c r="N120" s="31">
        <v>791.5</v>
      </c>
      <c r="O120" s="306">
        <v>23903100</v>
      </c>
      <c r="P120" s="307">
        <v>-1.3428428149551457E-2</v>
      </c>
    </row>
    <row r="121" spans="1:16" ht="12.75" customHeight="1">
      <c r="A121" s="31">
        <v>111</v>
      </c>
      <c r="B121" s="32" t="s">
        <v>45</v>
      </c>
      <c r="C121" s="33" t="s">
        <v>161</v>
      </c>
      <c r="D121" s="34">
        <v>45134</v>
      </c>
      <c r="E121" s="38">
        <v>475.45</v>
      </c>
      <c r="F121" s="38">
        <v>473.58333333333331</v>
      </c>
      <c r="G121" s="39">
        <v>470.96666666666664</v>
      </c>
      <c r="H121" s="39">
        <v>466.48333333333335</v>
      </c>
      <c r="I121" s="39">
        <v>463.86666666666667</v>
      </c>
      <c r="J121" s="39">
        <v>478.06666666666661</v>
      </c>
      <c r="K121" s="39">
        <v>480.68333333333328</v>
      </c>
      <c r="L121" s="39">
        <v>485.16666666666657</v>
      </c>
      <c r="M121" s="31">
        <v>476.2</v>
      </c>
      <c r="N121" s="31">
        <v>469.1</v>
      </c>
      <c r="O121" s="306">
        <v>22570000</v>
      </c>
      <c r="P121" s="307">
        <v>1.2902501963424212E-2</v>
      </c>
    </row>
    <row r="122" spans="1:16" ht="12.75" customHeight="1">
      <c r="A122" s="31">
        <v>112</v>
      </c>
      <c r="B122" s="32" t="s">
        <v>63</v>
      </c>
      <c r="C122" s="33" t="s">
        <v>162</v>
      </c>
      <c r="D122" s="34">
        <v>45134</v>
      </c>
      <c r="E122" s="38">
        <v>1908.25</v>
      </c>
      <c r="F122" s="38">
        <v>1907.1166666666668</v>
      </c>
      <c r="G122" s="39">
        <v>1897.5833333333335</v>
      </c>
      <c r="H122" s="39">
        <v>1886.9166666666667</v>
      </c>
      <c r="I122" s="39">
        <v>1877.3833333333334</v>
      </c>
      <c r="J122" s="39">
        <v>1917.7833333333335</v>
      </c>
      <c r="K122" s="39">
        <v>1927.3166666666668</v>
      </c>
      <c r="L122" s="39">
        <v>1937.9833333333336</v>
      </c>
      <c r="M122" s="31">
        <v>1916.65</v>
      </c>
      <c r="N122" s="31">
        <v>1896.45</v>
      </c>
      <c r="O122" s="306">
        <v>24254400</v>
      </c>
      <c r="P122" s="307">
        <v>-1.4529497805948317E-2</v>
      </c>
    </row>
    <row r="123" spans="1:16" ht="12.75" customHeight="1">
      <c r="A123" s="31">
        <v>113</v>
      </c>
      <c r="B123" s="32" t="s">
        <v>68</v>
      </c>
      <c r="C123" s="33" t="s">
        <v>163</v>
      </c>
      <c r="D123" s="34">
        <v>45134</v>
      </c>
      <c r="E123" s="38">
        <v>131.80000000000001</v>
      </c>
      <c r="F123" s="38">
        <v>131.35</v>
      </c>
      <c r="G123" s="39">
        <v>129.1</v>
      </c>
      <c r="H123" s="39">
        <v>126.4</v>
      </c>
      <c r="I123" s="39">
        <v>124.15</v>
      </c>
      <c r="J123" s="39">
        <v>134.04999999999998</v>
      </c>
      <c r="K123" s="39">
        <v>136.29999999999998</v>
      </c>
      <c r="L123" s="39">
        <v>138.99999999999997</v>
      </c>
      <c r="M123" s="31">
        <v>133.6</v>
      </c>
      <c r="N123" s="31">
        <v>128.65</v>
      </c>
      <c r="O123" s="306">
        <v>84367496</v>
      </c>
      <c r="P123" s="307">
        <v>3.7158934069434122E-3</v>
      </c>
    </row>
    <row r="124" spans="1:16" ht="12.75" customHeight="1">
      <c r="A124" s="31">
        <v>114</v>
      </c>
      <c r="B124" s="32" t="s">
        <v>45</v>
      </c>
      <c r="C124" s="33" t="s">
        <v>164</v>
      </c>
      <c r="D124" s="34">
        <v>45134</v>
      </c>
      <c r="E124" s="38">
        <v>2345.1</v>
      </c>
      <c r="F124" s="38">
        <v>2356.5</v>
      </c>
      <c r="G124" s="39">
        <v>2327.6</v>
      </c>
      <c r="H124" s="39">
        <v>2310.1</v>
      </c>
      <c r="I124" s="39">
        <v>2281.1999999999998</v>
      </c>
      <c r="J124" s="39">
        <v>2374</v>
      </c>
      <c r="K124" s="39">
        <v>2402.8999999999996</v>
      </c>
      <c r="L124" s="39">
        <v>2420.4</v>
      </c>
      <c r="M124" s="31">
        <v>2385.4</v>
      </c>
      <c r="N124" s="31">
        <v>2339</v>
      </c>
      <c r="O124" s="306">
        <v>794100</v>
      </c>
      <c r="P124" s="307">
        <v>-8.9853987270685134E-3</v>
      </c>
    </row>
    <row r="125" spans="1:16" ht="12.75" customHeight="1">
      <c r="A125" s="31">
        <v>115</v>
      </c>
      <c r="B125" s="32" t="s">
        <v>43</v>
      </c>
      <c r="C125" s="33" t="s">
        <v>165</v>
      </c>
      <c r="D125" s="34">
        <v>45134</v>
      </c>
      <c r="E125" s="38">
        <v>350.25</v>
      </c>
      <c r="F125" s="38">
        <v>351.98333333333335</v>
      </c>
      <c r="G125" s="39">
        <v>347.56666666666672</v>
      </c>
      <c r="H125" s="39">
        <v>344.88333333333338</v>
      </c>
      <c r="I125" s="39">
        <v>340.46666666666675</v>
      </c>
      <c r="J125" s="39">
        <v>354.66666666666669</v>
      </c>
      <c r="K125" s="39">
        <v>359.08333333333331</v>
      </c>
      <c r="L125" s="39">
        <v>361.76666666666665</v>
      </c>
      <c r="M125" s="31">
        <v>356.4</v>
      </c>
      <c r="N125" s="31">
        <v>349.3</v>
      </c>
      <c r="O125" s="306">
        <v>18400800</v>
      </c>
      <c r="P125" s="307">
        <v>3.6880927291886197E-2</v>
      </c>
    </row>
    <row r="126" spans="1:16" ht="12.75" customHeight="1">
      <c r="A126" s="31">
        <v>116</v>
      </c>
      <c r="B126" s="32" t="s">
        <v>68</v>
      </c>
      <c r="C126" s="33" t="s">
        <v>166</v>
      </c>
      <c r="D126" s="34">
        <v>45134</v>
      </c>
      <c r="E126" s="38">
        <v>384.75</v>
      </c>
      <c r="F126" s="38">
        <v>385.55</v>
      </c>
      <c r="G126" s="39">
        <v>382.3</v>
      </c>
      <c r="H126" s="39">
        <v>379.85</v>
      </c>
      <c r="I126" s="39">
        <v>376.6</v>
      </c>
      <c r="J126" s="39">
        <v>388</v>
      </c>
      <c r="K126" s="39">
        <v>391.25</v>
      </c>
      <c r="L126" s="39">
        <v>393.7</v>
      </c>
      <c r="M126" s="31">
        <v>388.8</v>
      </c>
      <c r="N126" s="31">
        <v>383.1</v>
      </c>
      <c r="O126" s="306">
        <v>22550000</v>
      </c>
      <c r="P126" s="307">
        <v>-2.0842379504993486E-2</v>
      </c>
    </row>
    <row r="127" spans="1:16" ht="12.75" customHeight="1">
      <c r="A127" s="31">
        <v>117</v>
      </c>
      <c r="B127" s="32" t="s">
        <v>41</v>
      </c>
      <c r="C127" s="33" t="s">
        <v>167</v>
      </c>
      <c r="D127" s="34">
        <v>45134</v>
      </c>
      <c r="E127" s="38">
        <v>2500.1</v>
      </c>
      <c r="F127" s="38">
        <v>2492.65</v>
      </c>
      <c r="G127" s="39">
        <v>2477.5</v>
      </c>
      <c r="H127" s="39">
        <v>2454.9</v>
      </c>
      <c r="I127" s="39">
        <v>2439.75</v>
      </c>
      <c r="J127" s="39">
        <v>2515.25</v>
      </c>
      <c r="K127" s="39">
        <v>2530.4000000000005</v>
      </c>
      <c r="L127" s="39">
        <v>2553</v>
      </c>
      <c r="M127" s="31">
        <v>2507.8000000000002</v>
      </c>
      <c r="N127" s="31">
        <v>2470.0500000000002</v>
      </c>
      <c r="O127" s="306">
        <v>10430100</v>
      </c>
      <c r="P127" s="307">
        <v>-5.3783435846087831E-3</v>
      </c>
    </row>
    <row r="128" spans="1:16" ht="12.75" customHeight="1">
      <c r="A128" s="31">
        <v>118</v>
      </c>
      <c r="B128" s="32" t="s">
        <v>87</v>
      </c>
      <c r="C128" s="33" t="s">
        <v>168</v>
      </c>
      <c r="D128" s="34">
        <v>45134</v>
      </c>
      <c r="E128" s="38">
        <v>5009.8999999999996</v>
      </c>
      <c r="F128" s="38">
        <v>5005.5166666666664</v>
      </c>
      <c r="G128" s="39">
        <v>4961.0333333333328</v>
      </c>
      <c r="H128" s="39">
        <v>4912.1666666666661</v>
      </c>
      <c r="I128" s="39">
        <v>4867.6833333333325</v>
      </c>
      <c r="J128" s="39">
        <v>5054.3833333333332</v>
      </c>
      <c r="K128" s="39">
        <v>5098.8666666666668</v>
      </c>
      <c r="L128" s="39">
        <v>5147.7333333333336</v>
      </c>
      <c r="M128" s="31">
        <v>5050</v>
      </c>
      <c r="N128" s="31">
        <v>4956.6499999999996</v>
      </c>
      <c r="O128" s="306">
        <v>2538600</v>
      </c>
      <c r="P128" s="307">
        <v>9.2432464666944956E-3</v>
      </c>
    </row>
    <row r="129" spans="1:16" ht="12.75" customHeight="1">
      <c r="A129" s="31">
        <v>119</v>
      </c>
      <c r="B129" s="32" t="s">
        <v>87</v>
      </c>
      <c r="C129" s="33" t="s">
        <v>169</v>
      </c>
      <c r="D129" s="34">
        <v>45134</v>
      </c>
      <c r="E129" s="38">
        <v>4156.7</v>
      </c>
      <c r="F129" s="38">
        <v>4126.55</v>
      </c>
      <c r="G129" s="39">
        <v>4030.1500000000005</v>
      </c>
      <c r="H129" s="39">
        <v>3903.6000000000004</v>
      </c>
      <c r="I129" s="39">
        <v>3807.2000000000007</v>
      </c>
      <c r="J129" s="39">
        <v>4253.1000000000004</v>
      </c>
      <c r="K129" s="39">
        <v>4349.5</v>
      </c>
      <c r="L129" s="39">
        <v>4476.05</v>
      </c>
      <c r="M129" s="31">
        <v>4222.95</v>
      </c>
      <c r="N129" s="31">
        <v>4000</v>
      </c>
      <c r="O129" s="306">
        <v>1276200</v>
      </c>
      <c r="P129" s="307">
        <v>-0.12409059711736445</v>
      </c>
    </row>
    <row r="130" spans="1:16" ht="12.75" customHeight="1">
      <c r="A130" s="31">
        <v>120</v>
      </c>
      <c r="B130" s="32" t="s">
        <v>43</v>
      </c>
      <c r="C130" s="33" t="s">
        <v>170</v>
      </c>
      <c r="D130" s="34">
        <v>45134</v>
      </c>
      <c r="E130" s="38">
        <v>936.2</v>
      </c>
      <c r="F130" s="38">
        <v>936.98333333333323</v>
      </c>
      <c r="G130" s="39">
        <v>930.71666666666647</v>
      </c>
      <c r="H130" s="39">
        <v>925.23333333333323</v>
      </c>
      <c r="I130" s="39">
        <v>918.96666666666647</v>
      </c>
      <c r="J130" s="39">
        <v>942.46666666666647</v>
      </c>
      <c r="K130" s="39">
        <v>948.73333333333312</v>
      </c>
      <c r="L130" s="39">
        <v>954.21666666666647</v>
      </c>
      <c r="M130" s="31">
        <v>943.25</v>
      </c>
      <c r="N130" s="31">
        <v>931.5</v>
      </c>
      <c r="O130" s="306">
        <v>5452750</v>
      </c>
      <c r="P130" s="307">
        <v>4.3839048066384844E-3</v>
      </c>
    </row>
    <row r="131" spans="1:16" ht="12.75" customHeight="1">
      <c r="A131" s="31">
        <v>121</v>
      </c>
      <c r="B131" s="32" t="s">
        <v>56</v>
      </c>
      <c r="C131" s="33" t="s">
        <v>171</v>
      </c>
      <c r="D131" s="34">
        <v>45134</v>
      </c>
      <c r="E131" s="38">
        <v>1547.25</v>
      </c>
      <c r="F131" s="38">
        <v>1542.4666666666665</v>
      </c>
      <c r="G131" s="39">
        <v>1533.333333333333</v>
      </c>
      <c r="H131" s="39">
        <v>1519.4166666666665</v>
      </c>
      <c r="I131" s="39">
        <v>1510.2833333333331</v>
      </c>
      <c r="J131" s="39">
        <v>1556.383333333333</v>
      </c>
      <c r="K131" s="39">
        <v>1565.5166666666667</v>
      </c>
      <c r="L131" s="39">
        <v>1579.4333333333329</v>
      </c>
      <c r="M131" s="31">
        <v>1551.6</v>
      </c>
      <c r="N131" s="31">
        <v>1528.55</v>
      </c>
      <c r="O131" s="306">
        <v>15274700</v>
      </c>
      <c r="P131" s="307">
        <v>2.2966331358228835E-3</v>
      </c>
    </row>
    <row r="132" spans="1:16" ht="12.75" customHeight="1">
      <c r="A132" s="31">
        <v>122</v>
      </c>
      <c r="B132" s="32" t="s">
        <v>68</v>
      </c>
      <c r="C132" s="33" t="s">
        <v>172</v>
      </c>
      <c r="D132" s="34">
        <v>45134</v>
      </c>
      <c r="E132" s="38">
        <v>319.7</v>
      </c>
      <c r="F132" s="38">
        <v>319.93333333333334</v>
      </c>
      <c r="G132" s="39">
        <v>316.26666666666665</v>
      </c>
      <c r="H132" s="39">
        <v>312.83333333333331</v>
      </c>
      <c r="I132" s="39">
        <v>309.16666666666663</v>
      </c>
      <c r="J132" s="39">
        <v>323.36666666666667</v>
      </c>
      <c r="K132" s="39">
        <v>327.0333333333333</v>
      </c>
      <c r="L132" s="39">
        <v>330.4666666666667</v>
      </c>
      <c r="M132" s="31">
        <v>323.60000000000002</v>
      </c>
      <c r="N132" s="31">
        <v>316.5</v>
      </c>
      <c r="O132" s="306">
        <v>35444000</v>
      </c>
      <c r="P132" s="307">
        <v>1.2801463024345639E-2</v>
      </c>
    </row>
    <row r="133" spans="1:16" ht="12.75" customHeight="1">
      <c r="A133" s="31">
        <v>123</v>
      </c>
      <c r="B133" s="32" t="s">
        <v>68</v>
      </c>
      <c r="C133" s="33" t="s">
        <v>173</v>
      </c>
      <c r="D133" s="34">
        <v>45134</v>
      </c>
      <c r="E133" s="38">
        <v>126.05</v>
      </c>
      <c r="F133" s="38">
        <v>126.83333333333333</v>
      </c>
      <c r="G133" s="39">
        <v>124.91666666666666</v>
      </c>
      <c r="H133" s="39">
        <v>123.78333333333333</v>
      </c>
      <c r="I133" s="39">
        <v>121.86666666666666</v>
      </c>
      <c r="J133" s="39">
        <v>127.96666666666665</v>
      </c>
      <c r="K133" s="39">
        <v>129.88333333333333</v>
      </c>
      <c r="L133" s="39">
        <v>131.01666666666665</v>
      </c>
      <c r="M133" s="31">
        <v>128.75</v>
      </c>
      <c r="N133" s="31">
        <v>125.7</v>
      </c>
      <c r="O133" s="306">
        <v>67614000</v>
      </c>
      <c r="P133" s="307">
        <v>-5.7349567672489851E-3</v>
      </c>
    </row>
    <row r="134" spans="1:16" ht="12.75" customHeight="1">
      <c r="A134" s="31">
        <v>124</v>
      </c>
      <c r="B134" s="32" t="s">
        <v>59</v>
      </c>
      <c r="C134" s="33" t="s">
        <v>174</v>
      </c>
      <c r="D134" s="34">
        <v>45134</v>
      </c>
      <c r="E134" s="38">
        <v>533.29999999999995</v>
      </c>
      <c r="F134" s="38">
        <v>532.4666666666667</v>
      </c>
      <c r="G134" s="39">
        <v>530.33333333333337</v>
      </c>
      <c r="H134" s="39">
        <v>527.36666666666667</v>
      </c>
      <c r="I134" s="39">
        <v>525.23333333333335</v>
      </c>
      <c r="J134" s="39">
        <v>535.43333333333339</v>
      </c>
      <c r="K134" s="39">
        <v>537.56666666666661</v>
      </c>
      <c r="L134" s="39">
        <v>540.53333333333342</v>
      </c>
      <c r="M134" s="31">
        <v>534.6</v>
      </c>
      <c r="N134" s="31">
        <v>529.5</v>
      </c>
      <c r="O134" s="306">
        <v>10021200</v>
      </c>
      <c r="P134" s="307">
        <v>-2.0315487571701723E-3</v>
      </c>
    </row>
    <row r="135" spans="1:16" ht="12.75" customHeight="1">
      <c r="A135" s="31">
        <v>125</v>
      </c>
      <c r="B135" s="32" t="s">
        <v>56</v>
      </c>
      <c r="C135" s="33" t="s">
        <v>175</v>
      </c>
      <c r="D135" s="34">
        <v>45134</v>
      </c>
      <c r="E135" s="38">
        <v>9639.9</v>
      </c>
      <c r="F135" s="38">
        <v>9631.9499999999989</v>
      </c>
      <c r="G135" s="39">
        <v>9565.7999999999975</v>
      </c>
      <c r="H135" s="39">
        <v>9491.6999999999989</v>
      </c>
      <c r="I135" s="39">
        <v>9425.5499999999975</v>
      </c>
      <c r="J135" s="39">
        <v>9706.0499999999975</v>
      </c>
      <c r="K135" s="39">
        <v>9772.1999999999989</v>
      </c>
      <c r="L135" s="39">
        <v>9846.2999999999975</v>
      </c>
      <c r="M135" s="31">
        <v>9698.1</v>
      </c>
      <c r="N135" s="31">
        <v>9557.85</v>
      </c>
      <c r="O135" s="306">
        <v>2458700</v>
      </c>
      <c r="P135" s="307">
        <v>2.2115984202868425E-2</v>
      </c>
    </row>
    <row r="136" spans="1:16" ht="12.75" customHeight="1">
      <c r="A136" s="31">
        <v>126</v>
      </c>
      <c r="B136" s="32" t="s">
        <v>59</v>
      </c>
      <c r="C136" s="33" t="s">
        <v>176</v>
      </c>
      <c r="D136" s="34">
        <v>45134</v>
      </c>
      <c r="E136" s="38">
        <v>972.5</v>
      </c>
      <c r="F136" s="38">
        <v>972.29999999999984</v>
      </c>
      <c r="G136" s="39">
        <v>965.99999999999966</v>
      </c>
      <c r="H136" s="39">
        <v>959.49999999999977</v>
      </c>
      <c r="I136" s="39">
        <v>953.19999999999959</v>
      </c>
      <c r="J136" s="39">
        <v>978.79999999999973</v>
      </c>
      <c r="K136" s="39">
        <v>985.09999999999991</v>
      </c>
      <c r="L136" s="39">
        <v>991.5999999999998</v>
      </c>
      <c r="M136" s="31">
        <v>978.6</v>
      </c>
      <c r="N136" s="31">
        <v>965.8</v>
      </c>
      <c r="O136" s="306">
        <v>14072100</v>
      </c>
      <c r="P136" s="307">
        <v>2.8233849930949823E-2</v>
      </c>
    </row>
    <row r="137" spans="1:16" ht="12.75" customHeight="1">
      <c r="A137" s="31">
        <v>127</v>
      </c>
      <c r="B137" s="32" t="s">
        <v>45</v>
      </c>
      <c r="C137" s="33" t="s">
        <v>177</v>
      </c>
      <c r="D137" s="34">
        <v>45134</v>
      </c>
      <c r="E137" s="38">
        <v>1621</v>
      </c>
      <c r="F137" s="38">
        <v>1615.2</v>
      </c>
      <c r="G137" s="39">
        <v>1598.4</v>
      </c>
      <c r="H137" s="39">
        <v>1575.8</v>
      </c>
      <c r="I137" s="39">
        <v>1559</v>
      </c>
      <c r="J137" s="39">
        <v>1637.8000000000002</v>
      </c>
      <c r="K137" s="39">
        <v>1654.6</v>
      </c>
      <c r="L137" s="39">
        <v>1677.2000000000003</v>
      </c>
      <c r="M137" s="31">
        <v>1632</v>
      </c>
      <c r="N137" s="31">
        <v>1592.6</v>
      </c>
      <c r="O137" s="306">
        <v>2371200</v>
      </c>
      <c r="P137" s="307">
        <v>0.10845175766641735</v>
      </c>
    </row>
    <row r="138" spans="1:16" ht="12.75" customHeight="1">
      <c r="A138" s="31">
        <v>128</v>
      </c>
      <c r="B138" s="32" t="s">
        <v>43</v>
      </c>
      <c r="C138" s="33" t="s">
        <v>178</v>
      </c>
      <c r="D138" s="34">
        <v>45134</v>
      </c>
      <c r="E138" s="38">
        <v>1443.05</v>
      </c>
      <c r="F138" s="38">
        <v>1445.8166666666666</v>
      </c>
      <c r="G138" s="39">
        <v>1428.6833333333332</v>
      </c>
      <c r="H138" s="39">
        <v>1414.3166666666666</v>
      </c>
      <c r="I138" s="39">
        <v>1397.1833333333332</v>
      </c>
      <c r="J138" s="39">
        <v>1460.1833333333332</v>
      </c>
      <c r="K138" s="39">
        <v>1477.3166666666664</v>
      </c>
      <c r="L138" s="39">
        <v>1491.6833333333332</v>
      </c>
      <c r="M138" s="31">
        <v>1462.95</v>
      </c>
      <c r="N138" s="31">
        <v>1431.45</v>
      </c>
      <c r="O138" s="306">
        <v>1498400</v>
      </c>
      <c r="P138" s="307">
        <v>3.3949765387800167E-2</v>
      </c>
    </row>
    <row r="139" spans="1:16" ht="12.75" customHeight="1">
      <c r="A139" s="31">
        <v>129</v>
      </c>
      <c r="B139" s="32" t="s">
        <v>68</v>
      </c>
      <c r="C139" s="33" t="s">
        <v>179</v>
      </c>
      <c r="D139" s="34">
        <v>45134</v>
      </c>
      <c r="E139" s="38">
        <v>823.2</v>
      </c>
      <c r="F139" s="38">
        <v>823.38333333333333</v>
      </c>
      <c r="G139" s="39">
        <v>815.76666666666665</v>
      </c>
      <c r="H139" s="39">
        <v>808.33333333333337</v>
      </c>
      <c r="I139" s="39">
        <v>800.7166666666667</v>
      </c>
      <c r="J139" s="39">
        <v>830.81666666666661</v>
      </c>
      <c r="K139" s="39">
        <v>838.43333333333317</v>
      </c>
      <c r="L139" s="39">
        <v>845.86666666666656</v>
      </c>
      <c r="M139" s="31">
        <v>831</v>
      </c>
      <c r="N139" s="31">
        <v>815.95</v>
      </c>
      <c r="O139" s="306">
        <v>5168800</v>
      </c>
      <c r="P139" s="307">
        <v>-3.8398571215954753E-2</v>
      </c>
    </row>
    <row r="140" spans="1:16" ht="12.75" customHeight="1">
      <c r="A140" s="31">
        <v>130</v>
      </c>
      <c r="B140" s="32" t="s">
        <v>84</v>
      </c>
      <c r="C140" s="33" t="s">
        <v>180</v>
      </c>
      <c r="D140" s="34">
        <v>45134</v>
      </c>
      <c r="E140" s="38">
        <v>1069.25</v>
      </c>
      <c r="F140" s="38">
        <v>1068.8333333333333</v>
      </c>
      <c r="G140" s="39">
        <v>1062.6666666666665</v>
      </c>
      <c r="H140" s="39">
        <v>1056.0833333333333</v>
      </c>
      <c r="I140" s="39">
        <v>1049.9166666666665</v>
      </c>
      <c r="J140" s="39">
        <v>1075.4166666666665</v>
      </c>
      <c r="K140" s="39">
        <v>1081.583333333333</v>
      </c>
      <c r="L140" s="39">
        <v>1088.1666666666665</v>
      </c>
      <c r="M140" s="31">
        <v>1075</v>
      </c>
      <c r="N140" s="31">
        <v>1062.25</v>
      </c>
      <c r="O140" s="306">
        <v>2620800</v>
      </c>
      <c r="P140" s="307">
        <v>3.4417429744237449E-2</v>
      </c>
    </row>
    <row r="141" spans="1:16" ht="12.75" customHeight="1">
      <c r="A141" s="31">
        <v>131</v>
      </c>
      <c r="B141" s="32" t="s">
        <v>56</v>
      </c>
      <c r="C141" s="33" t="s">
        <v>181</v>
      </c>
      <c r="D141" s="34">
        <v>45134</v>
      </c>
      <c r="E141" s="38">
        <v>96.3</v>
      </c>
      <c r="F141" s="38">
        <v>96.40000000000002</v>
      </c>
      <c r="G141" s="39">
        <v>95.80000000000004</v>
      </c>
      <c r="H141" s="39">
        <v>95.300000000000026</v>
      </c>
      <c r="I141" s="39">
        <v>94.700000000000045</v>
      </c>
      <c r="J141" s="39">
        <v>96.900000000000034</v>
      </c>
      <c r="K141" s="39">
        <v>97.500000000000028</v>
      </c>
      <c r="L141" s="39">
        <v>98.000000000000028</v>
      </c>
      <c r="M141" s="31">
        <v>97</v>
      </c>
      <c r="N141" s="31">
        <v>95.9</v>
      </c>
      <c r="O141" s="306">
        <v>71127800</v>
      </c>
      <c r="P141" s="307">
        <v>-1.996007984031936E-4</v>
      </c>
    </row>
    <row r="142" spans="1:16" ht="12.75" customHeight="1">
      <c r="A142" s="31">
        <v>132</v>
      </c>
      <c r="B142" s="32" t="s">
        <v>87</v>
      </c>
      <c r="C142" s="33" t="s">
        <v>182</v>
      </c>
      <c r="D142" s="34">
        <v>45134</v>
      </c>
      <c r="E142" s="38">
        <v>2171.3000000000002</v>
      </c>
      <c r="F142" s="38">
        <v>2154.0666666666671</v>
      </c>
      <c r="G142" s="39">
        <v>2130.233333333334</v>
      </c>
      <c r="H142" s="39">
        <v>2089.166666666667</v>
      </c>
      <c r="I142" s="39">
        <v>2065.3333333333339</v>
      </c>
      <c r="J142" s="39">
        <v>2195.1333333333341</v>
      </c>
      <c r="K142" s="39">
        <v>2218.9666666666672</v>
      </c>
      <c r="L142" s="39">
        <v>2260.0333333333342</v>
      </c>
      <c r="M142" s="31">
        <v>2177.9</v>
      </c>
      <c r="N142" s="31">
        <v>2113</v>
      </c>
      <c r="O142" s="306">
        <v>2613600</v>
      </c>
      <c r="P142" s="307">
        <v>-2.2523912372724469E-2</v>
      </c>
    </row>
    <row r="143" spans="1:16" ht="12.75" customHeight="1">
      <c r="A143" s="31">
        <v>133</v>
      </c>
      <c r="B143" s="32" t="s">
        <v>56</v>
      </c>
      <c r="C143" s="33" t="s">
        <v>183</v>
      </c>
      <c r="D143" s="34">
        <v>45134</v>
      </c>
      <c r="E143" s="38">
        <v>102644.05</v>
      </c>
      <c r="F143" s="38">
        <v>102527.40000000001</v>
      </c>
      <c r="G143" s="39">
        <v>102215.65000000002</v>
      </c>
      <c r="H143" s="39">
        <v>101787.25000000001</v>
      </c>
      <c r="I143" s="39">
        <v>101475.50000000003</v>
      </c>
      <c r="J143" s="39">
        <v>102955.80000000002</v>
      </c>
      <c r="K143" s="39">
        <v>103267.54999999999</v>
      </c>
      <c r="L143" s="39">
        <v>103695.95000000001</v>
      </c>
      <c r="M143" s="31">
        <v>102839.15</v>
      </c>
      <c r="N143" s="31">
        <v>102099</v>
      </c>
      <c r="O143" s="306">
        <v>53980</v>
      </c>
      <c r="P143" s="307">
        <v>-5.1603391079985258E-3</v>
      </c>
    </row>
    <row r="144" spans="1:16" ht="12.75" customHeight="1">
      <c r="A144" s="31">
        <v>134</v>
      </c>
      <c r="B144" s="32" t="s">
        <v>68</v>
      </c>
      <c r="C144" s="33" t="s">
        <v>184</v>
      </c>
      <c r="D144" s="34">
        <v>45134</v>
      </c>
      <c r="E144" s="38">
        <v>1296.5999999999999</v>
      </c>
      <c r="F144" s="38">
        <v>1297</v>
      </c>
      <c r="G144" s="39">
        <v>1287.55</v>
      </c>
      <c r="H144" s="39">
        <v>1278.5</v>
      </c>
      <c r="I144" s="39">
        <v>1269.05</v>
      </c>
      <c r="J144" s="39">
        <v>1306.05</v>
      </c>
      <c r="K144" s="39">
        <v>1315.4999999999998</v>
      </c>
      <c r="L144" s="39">
        <v>1324.55</v>
      </c>
      <c r="M144" s="31">
        <v>1306.45</v>
      </c>
      <c r="N144" s="31">
        <v>1287.95</v>
      </c>
      <c r="O144" s="306">
        <v>5288250</v>
      </c>
      <c r="P144" s="307">
        <v>1.983453542638948E-2</v>
      </c>
    </row>
    <row r="145" spans="1:16" ht="12.75" customHeight="1">
      <c r="A145" s="31">
        <v>135</v>
      </c>
      <c r="B145" s="32" t="s">
        <v>132</v>
      </c>
      <c r="C145" s="33" t="s">
        <v>185</v>
      </c>
      <c r="D145" s="34">
        <v>45134</v>
      </c>
      <c r="E145" s="38">
        <v>92.4</v>
      </c>
      <c r="F145" s="38">
        <v>92.666666666666671</v>
      </c>
      <c r="G145" s="39">
        <v>91.833333333333343</v>
      </c>
      <c r="H145" s="39">
        <v>91.266666666666666</v>
      </c>
      <c r="I145" s="39">
        <v>90.433333333333337</v>
      </c>
      <c r="J145" s="39">
        <v>93.233333333333348</v>
      </c>
      <c r="K145" s="39">
        <v>94.066666666666691</v>
      </c>
      <c r="L145" s="39">
        <v>94.633333333333354</v>
      </c>
      <c r="M145" s="31">
        <v>93.5</v>
      </c>
      <c r="N145" s="31">
        <v>92.1</v>
      </c>
      <c r="O145" s="306">
        <v>56377500</v>
      </c>
      <c r="P145" s="307">
        <v>3.0691219642380572E-3</v>
      </c>
    </row>
    <row r="146" spans="1:16" ht="12.75" customHeight="1">
      <c r="A146" s="31">
        <v>136</v>
      </c>
      <c r="B146" s="32" t="s">
        <v>45</v>
      </c>
      <c r="C146" s="33" t="s">
        <v>186</v>
      </c>
      <c r="D146" s="34">
        <v>45134</v>
      </c>
      <c r="E146" s="38">
        <v>4695</v>
      </c>
      <c r="F146" s="38">
        <v>4701</v>
      </c>
      <c r="G146" s="39">
        <v>4666.45</v>
      </c>
      <c r="H146" s="39">
        <v>4637.8999999999996</v>
      </c>
      <c r="I146" s="39">
        <v>4603.3499999999995</v>
      </c>
      <c r="J146" s="39">
        <v>4729.55</v>
      </c>
      <c r="K146" s="39">
        <v>4764.0999999999995</v>
      </c>
      <c r="L146" s="39">
        <v>4792.6500000000005</v>
      </c>
      <c r="M146" s="31">
        <v>4735.55</v>
      </c>
      <c r="N146" s="31">
        <v>4672.45</v>
      </c>
      <c r="O146" s="306">
        <v>1329450</v>
      </c>
      <c r="P146" s="307">
        <v>-9.9419124218051835E-3</v>
      </c>
    </row>
    <row r="147" spans="1:16" ht="12.75" customHeight="1">
      <c r="A147" s="31">
        <v>137</v>
      </c>
      <c r="B147" s="32" t="s">
        <v>39</v>
      </c>
      <c r="C147" s="33" t="s">
        <v>187</v>
      </c>
      <c r="D147" s="34">
        <v>45134</v>
      </c>
      <c r="E147" s="38">
        <v>4422.2</v>
      </c>
      <c r="F147" s="38">
        <v>4394.0666666666666</v>
      </c>
      <c r="G147" s="39">
        <v>4358.1333333333332</v>
      </c>
      <c r="H147" s="39">
        <v>4294.0666666666666</v>
      </c>
      <c r="I147" s="39">
        <v>4258.1333333333332</v>
      </c>
      <c r="J147" s="39">
        <v>4458.1333333333332</v>
      </c>
      <c r="K147" s="39">
        <v>4494.0666666666657</v>
      </c>
      <c r="L147" s="39">
        <v>4558.1333333333332</v>
      </c>
      <c r="M147" s="31">
        <v>4430</v>
      </c>
      <c r="N147" s="31">
        <v>4330</v>
      </c>
      <c r="O147" s="306">
        <v>801000</v>
      </c>
      <c r="P147" s="307">
        <v>3.8910505836575876E-2</v>
      </c>
    </row>
    <row r="148" spans="1:16" ht="12.75" customHeight="1">
      <c r="A148" s="31">
        <v>138</v>
      </c>
      <c r="B148" s="32" t="s">
        <v>59</v>
      </c>
      <c r="C148" s="33" t="s">
        <v>188</v>
      </c>
      <c r="D148" s="34">
        <v>45134</v>
      </c>
      <c r="E148" s="38">
        <v>22958</v>
      </c>
      <c r="F148" s="38">
        <v>22945.916666666668</v>
      </c>
      <c r="G148" s="39">
        <v>22834.183333333334</v>
      </c>
      <c r="H148" s="39">
        <v>22710.366666666665</v>
      </c>
      <c r="I148" s="39">
        <v>22598.633333333331</v>
      </c>
      <c r="J148" s="39">
        <v>23069.733333333337</v>
      </c>
      <c r="K148" s="39">
        <v>23181.466666666667</v>
      </c>
      <c r="L148" s="39">
        <v>23305.28333333334</v>
      </c>
      <c r="M148" s="31">
        <v>23057.65</v>
      </c>
      <c r="N148" s="31">
        <v>22822.1</v>
      </c>
      <c r="O148" s="306">
        <v>342240</v>
      </c>
      <c r="P148" s="307">
        <v>-1.9706691109074245E-2</v>
      </c>
    </row>
    <row r="149" spans="1:16" ht="12.75" customHeight="1">
      <c r="A149" s="31">
        <v>139</v>
      </c>
      <c r="B149" s="32" t="s">
        <v>132</v>
      </c>
      <c r="C149" s="33" t="s">
        <v>189</v>
      </c>
      <c r="D149" s="34">
        <v>45134</v>
      </c>
      <c r="E149" s="38">
        <v>111.95</v>
      </c>
      <c r="F149" s="38">
        <v>112.03333333333335</v>
      </c>
      <c r="G149" s="39">
        <v>111.41666666666669</v>
      </c>
      <c r="H149" s="39">
        <v>110.88333333333334</v>
      </c>
      <c r="I149" s="39">
        <v>110.26666666666668</v>
      </c>
      <c r="J149" s="39">
        <v>112.56666666666669</v>
      </c>
      <c r="K149" s="39">
        <v>113.18333333333334</v>
      </c>
      <c r="L149" s="39">
        <v>113.7166666666667</v>
      </c>
      <c r="M149" s="31">
        <v>112.65</v>
      </c>
      <c r="N149" s="31">
        <v>111.5</v>
      </c>
      <c r="O149" s="306">
        <v>86166000</v>
      </c>
      <c r="P149" s="307">
        <v>0</v>
      </c>
    </row>
    <row r="150" spans="1:16" ht="12.75" customHeight="1">
      <c r="A150" s="31">
        <v>140</v>
      </c>
      <c r="B150" s="32" t="s">
        <v>190</v>
      </c>
      <c r="C150" s="33" t="s">
        <v>191</v>
      </c>
      <c r="D150" s="34">
        <v>45134</v>
      </c>
      <c r="E150" s="38">
        <v>193.05</v>
      </c>
      <c r="F150" s="38">
        <v>193.44999999999996</v>
      </c>
      <c r="G150" s="39">
        <v>189.79999999999993</v>
      </c>
      <c r="H150" s="39">
        <v>186.54999999999995</v>
      </c>
      <c r="I150" s="39">
        <v>182.89999999999992</v>
      </c>
      <c r="J150" s="39">
        <v>196.69999999999993</v>
      </c>
      <c r="K150" s="39">
        <v>200.34999999999997</v>
      </c>
      <c r="L150" s="39">
        <v>203.59999999999994</v>
      </c>
      <c r="M150" s="31">
        <v>197.1</v>
      </c>
      <c r="N150" s="31">
        <v>190.2</v>
      </c>
      <c r="O150" s="306">
        <v>67980000</v>
      </c>
      <c r="P150" s="307">
        <v>4.5444059976931947E-2</v>
      </c>
    </row>
    <row r="151" spans="1:16" ht="12.75" customHeight="1">
      <c r="A151" s="31">
        <v>141</v>
      </c>
      <c r="B151" s="32" t="s">
        <v>108</v>
      </c>
      <c r="C151" s="33" t="s">
        <v>192</v>
      </c>
      <c r="D151" s="34">
        <v>45134</v>
      </c>
      <c r="E151" s="38">
        <v>1072.8499999999999</v>
      </c>
      <c r="F151" s="38">
        <v>1067.4000000000001</v>
      </c>
      <c r="G151" s="39">
        <v>1058.6000000000001</v>
      </c>
      <c r="H151" s="39">
        <v>1044.3500000000001</v>
      </c>
      <c r="I151" s="39">
        <v>1035.5500000000002</v>
      </c>
      <c r="J151" s="39">
        <v>1081.6500000000001</v>
      </c>
      <c r="K151" s="39">
        <v>1090.4500000000003</v>
      </c>
      <c r="L151" s="39">
        <v>1104.7</v>
      </c>
      <c r="M151" s="31">
        <v>1076.2</v>
      </c>
      <c r="N151" s="31">
        <v>1053.1500000000001</v>
      </c>
      <c r="O151" s="306">
        <v>4334400</v>
      </c>
      <c r="P151" s="307">
        <v>1.3420621931260229E-2</v>
      </c>
    </row>
    <row r="152" spans="1:16" ht="12.75" customHeight="1">
      <c r="A152" s="31">
        <v>142</v>
      </c>
      <c r="B152" s="32" t="s">
        <v>87</v>
      </c>
      <c r="C152" s="33" t="s">
        <v>193</v>
      </c>
      <c r="D152" s="34">
        <v>45134</v>
      </c>
      <c r="E152" s="38">
        <v>3964.25</v>
      </c>
      <c r="F152" s="38">
        <v>3949.9833333333336</v>
      </c>
      <c r="G152" s="39">
        <v>3921.9666666666672</v>
      </c>
      <c r="H152" s="39">
        <v>3879.6833333333334</v>
      </c>
      <c r="I152" s="39">
        <v>3851.666666666667</v>
      </c>
      <c r="J152" s="39">
        <v>3992.2666666666673</v>
      </c>
      <c r="K152" s="39">
        <v>4020.2833333333338</v>
      </c>
      <c r="L152" s="39">
        <v>4062.5666666666675</v>
      </c>
      <c r="M152" s="31">
        <v>3978</v>
      </c>
      <c r="N152" s="31">
        <v>3907.7</v>
      </c>
      <c r="O152" s="306">
        <v>321400</v>
      </c>
      <c r="P152" s="307">
        <v>-4.0023894862604541E-2</v>
      </c>
    </row>
    <row r="153" spans="1:16" ht="12.75" customHeight="1">
      <c r="A153" s="31">
        <v>143</v>
      </c>
      <c r="B153" s="32" t="s">
        <v>84</v>
      </c>
      <c r="C153" s="33" t="s">
        <v>194</v>
      </c>
      <c r="D153" s="34">
        <v>45134</v>
      </c>
      <c r="E153" s="38">
        <v>167.35</v>
      </c>
      <c r="F153" s="38">
        <v>167.26666666666665</v>
      </c>
      <c r="G153" s="39">
        <v>166.58333333333331</v>
      </c>
      <c r="H153" s="39">
        <v>165.81666666666666</v>
      </c>
      <c r="I153" s="39">
        <v>165.13333333333333</v>
      </c>
      <c r="J153" s="39">
        <v>168.0333333333333</v>
      </c>
      <c r="K153" s="39">
        <v>168.71666666666664</v>
      </c>
      <c r="L153" s="39">
        <v>169.48333333333329</v>
      </c>
      <c r="M153" s="31">
        <v>167.95</v>
      </c>
      <c r="N153" s="31">
        <v>166.5</v>
      </c>
      <c r="O153" s="306">
        <v>39755100</v>
      </c>
      <c r="P153" s="307">
        <v>-3.4742327735958309E-3</v>
      </c>
    </row>
    <row r="154" spans="1:16" ht="12.75" customHeight="1">
      <c r="A154" s="31">
        <v>144</v>
      </c>
      <c r="B154" s="32" t="s">
        <v>47</v>
      </c>
      <c r="C154" s="33" t="s">
        <v>195</v>
      </c>
      <c r="D154" s="34">
        <v>45134</v>
      </c>
      <c r="E154" s="38">
        <v>36591.699999999997</v>
      </c>
      <c r="F154" s="38">
        <v>36520.916666666664</v>
      </c>
      <c r="G154" s="39">
        <v>36270.833333333328</v>
      </c>
      <c r="H154" s="39">
        <v>35949.966666666667</v>
      </c>
      <c r="I154" s="39">
        <v>35699.883333333331</v>
      </c>
      <c r="J154" s="39">
        <v>36841.783333333326</v>
      </c>
      <c r="K154" s="39">
        <v>37091.866666666654</v>
      </c>
      <c r="L154" s="39">
        <v>37412.733333333323</v>
      </c>
      <c r="M154" s="31">
        <v>36771</v>
      </c>
      <c r="N154" s="31">
        <v>36200.050000000003</v>
      </c>
      <c r="O154" s="306">
        <v>174345</v>
      </c>
      <c r="P154" s="307">
        <v>1.5510555794915986E-3</v>
      </c>
    </row>
    <row r="155" spans="1:16" ht="12.75" customHeight="1">
      <c r="A155" s="31">
        <v>145</v>
      </c>
      <c r="B155" s="32" t="s">
        <v>43</v>
      </c>
      <c r="C155" s="33" t="s">
        <v>196</v>
      </c>
      <c r="D155" s="34">
        <v>45134</v>
      </c>
      <c r="E155" s="38">
        <v>979.15</v>
      </c>
      <c r="F155" s="38">
        <v>982.01666666666677</v>
      </c>
      <c r="G155" s="39">
        <v>967.38333333333355</v>
      </c>
      <c r="H155" s="39">
        <v>955.61666666666679</v>
      </c>
      <c r="I155" s="39">
        <v>940.98333333333358</v>
      </c>
      <c r="J155" s="39">
        <v>993.78333333333353</v>
      </c>
      <c r="K155" s="39">
        <v>1008.4166666666667</v>
      </c>
      <c r="L155" s="39">
        <v>1020.1833333333335</v>
      </c>
      <c r="M155" s="31">
        <v>996.65</v>
      </c>
      <c r="N155" s="31">
        <v>970.25</v>
      </c>
      <c r="O155" s="306">
        <v>10614000</v>
      </c>
      <c r="P155" s="307">
        <v>2.72938443670151E-2</v>
      </c>
    </row>
    <row r="156" spans="1:16" ht="12.75" customHeight="1">
      <c r="A156" s="31">
        <v>146</v>
      </c>
      <c r="B156" s="32" t="s">
        <v>87</v>
      </c>
      <c r="C156" s="33" t="s">
        <v>197</v>
      </c>
      <c r="D156" s="34">
        <v>45134</v>
      </c>
      <c r="E156" s="38">
        <v>5133.1499999999996</v>
      </c>
      <c r="F156" s="38">
        <v>5073.083333333333</v>
      </c>
      <c r="G156" s="39">
        <v>4992.1666666666661</v>
      </c>
      <c r="H156" s="39">
        <v>4851.1833333333334</v>
      </c>
      <c r="I156" s="39">
        <v>4770.2666666666664</v>
      </c>
      <c r="J156" s="39">
        <v>5214.0666666666657</v>
      </c>
      <c r="K156" s="39">
        <v>5294.9833333333318</v>
      </c>
      <c r="L156" s="39">
        <v>5435.9666666666653</v>
      </c>
      <c r="M156" s="31">
        <v>5154</v>
      </c>
      <c r="N156" s="31">
        <v>4932.1000000000004</v>
      </c>
      <c r="O156" s="306">
        <v>1487675</v>
      </c>
      <c r="P156" s="307">
        <v>-1.9957736557877437E-3</v>
      </c>
    </row>
    <row r="157" spans="1:16" ht="12.75" customHeight="1">
      <c r="A157" s="31">
        <v>147</v>
      </c>
      <c r="B157" s="32" t="s">
        <v>84</v>
      </c>
      <c r="C157" s="33" t="s">
        <v>198</v>
      </c>
      <c r="D157" s="34">
        <v>45134</v>
      </c>
      <c r="E157" s="38">
        <v>225.75</v>
      </c>
      <c r="F157" s="38">
        <v>225.58333333333334</v>
      </c>
      <c r="G157" s="39">
        <v>224.56666666666669</v>
      </c>
      <c r="H157" s="39">
        <v>223.38333333333335</v>
      </c>
      <c r="I157" s="39">
        <v>222.3666666666667</v>
      </c>
      <c r="J157" s="39">
        <v>226.76666666666668</v>
      </c>
      <c r="K157" s="39">
        <v>227.78333333333333</v>
      </c>
      <c r="L157" s="39">
        <v>228.96666666666667</v>
      </c>
      <c r="M157" s="31">
        <v>226.6</v>
      </c>
      <c r="N157" s="31">
        <v>224.4</v>
      </c>
      <c r="O157" s="306">
        <v>11922000</v>
      </c>
      <c r="P157" s="307">
        <v>2.1331277306604987E-2</v>
      </c>
    </row>
    <row r="158" spans="1:16" ht="12.75" customHeight="1">
      <c r="A158" s="31">
        <v>148</v>
      </c>
      <c r="B158" s="32" t="s">
        <v>68</v>
      </c>
      <c r="C158" s="33" t="s">
        <v>199</v>
      </c>
      <c r="D158" s="34">
        <v>45134</v>
      </c>
      <c r="E158" s="38">
        <v>226.65</v>
      </c>
      <c r="F158" s="38">
        <v>224.76666666666665</v>
      </c>
      <c r="G158" s="39">
        <v>222.68333333333331</v>
      </c>
      <c r="H158" s="39">
        <v>218.71666666666667</v>
      </c>
      <c r="I158" s="39">
        <v>216.63333333333333</v>
      </c>
      <c r="J158" s="39">
        <v>228.73333333333329</v>
      </c>
      <c r="K158" s="39">
        <v>230.81666666666666</v>
      </c>
      <c r="L158" s="39">
        <v>234.78333333333327</v>
      </c>
      <c r="M158" s="31">
        <v>226.85</v>
      </c>
      <c r="N158" s="31">
        <v>220.8</v>
      </c>
      <c r="O158" s="306">
        <v>53741600</v>
      </c>
      <c r="P158" s="307">
        <v>6.5912444663059525E-2</v>
      </c>
    </row>
    <row r="159" spans="1:16" ht="12.75" customHeight="1">
      <c r="A159" s="31">
        <v>149</v>
      </c>
      <c r="B159" s="32" t="s">
        <v>59</v>
      </c>
      <c r="C159" s="33" t="s">
        <v>200</v>
      </c>
      <c r="D159" s="34">
        <v>45134</v>
      </c>
      <c r="E159" s="38">
        <v>2684.45</v>
      </c>
      <c r="F159" s="38">
        <v>2672.85</v>
      </c>
      <c r="G159" s="39">
        <v>2655.7</v>
      </c>
      <c r="H159" s="39">
        <v>2626.95</v>
      </c>
      <c r="I159" s="39">
        <v>2609.7999999999997</v>
      </c>
      <c r="J159" s="39">
        <v>2701.6</v>
      </c>
      <c r="K159" s="39">
        <v>2718.7500000000005</v>
      </c>
      <c r="L159" s="39">
        <v>2747.5</v>
      </c>
      <c r="M159" s="31">
        <v>2690</v>
      </c>
      <c r="N159" s="31">
        <v>2644.1</v>
      </c>
      <c r="O159" s="306">
        <v>3310750</v>
      </c>
      <c r="P159" s="307">
        <v>3.4932791497342922E-2</v>
      </c>
    </row>
    <row r="160" spans="1:16" ht="12.75" customHeight="1">
      <c r="A160" s="31">
        <v>150</v>
      </c>
      <c r="B160" s="32" t="s">
        <v>39</v>
      </c>
      <c r="C160" s="33" t="s">
        <v>201</v>
      </c>
      <c r="D160" s="34">
        <v>45134</v>
      </c>
      <c r="E160" s="38">
        <v>3661</v>
      </c>
      <c r="F160" s="38">
        <v>3662.8333333333335</v>
      </c>
      <c r="G160" s="39">
        <v>3644.3166666666671</v>
      </c>
      <c r="H160" s="39">
        <v>3627.6333333333337</v>
      </c>
      <c r="I160" s="39">
        <v>3609.1166666666672</v>
      </c>
      <c r="J160" s="39">
        <v>3679.5166666666669</v>
      </c>
      <c r="K160" s="39">
        <v>3698.0333333333333</v>
      </c>
      <c r="L160" s="39">
        <v>3714.7166666666667</v>
      </c>
      <c r="M160" s="31">
        <v>3681.35</v>
      </c>
      <c r="N160" s="31">
        <v>3646.15</v>
      </c>
      <c r="O160" s="306">
        <v>2262750</v>
      </c>
      <c r="P160" s="307">
        <v>2.9920212765957447E-3</v>
      </c>
    </row>
    <row r="161" spans="1:16" ht="12.75" customHeight="1">
      <c r="A161" s="31">
        <v>151</v>
      </c>
      <c r="B161" s="32" t="s">
        <v>63</v>
      </c>
      <c r="C161" s="33" t="s">
        <v>202</v>
      </c>
      <c r="D161" s="34">
        <v>45134</v>
      </c>
      <c r="E161" s="38">
        <v>64.349999999999994</v>
      </c>
      <c r="F161" s="38">
        <v>63.54999999999999</v>
      </c>
      <c r="G161" s="39">
        <v>62.549999999999983</v>
      </c>
      <c r="H161" s="39">
        <v>60.749999999999993</v>
      </c>
      <c r="I161" s="39">
        <v>59.749999999999986</v>
      </c>
      <c r="J161" s="39">
        <v>65.34999999999998</v>
      </c>
      <c r="K161" s="39">
        <v>66.349999999999994</v>
      </c>
      <c r="L161" s="39">
        <v>68.149999999999977</v>
      </c>
      <c r="M161" s="31">
        <v>64.55</v>
      </c>
      <c r="N161" s="31">
        <v>61.75</v>
      </c>
      <c r="O161" s="306">
        <v>312784000</v>
      </c>
      <c r="P161" s="307">
        <v>4.4451568093177324E-2</v>
      </c>
    </row>
    <row r="162" spans="1:16" ht="12.75" customHeight="1">
      <c r="A162" s="31">
        <v>152</v>
      </c>
      <c r="B162" s="32" t="s">
        <v>45</v>
      </c>
      <c r="C162" s="33" t="s">
        <v>203</v>
      </c>
      <c r="D162" s="34">
        <v>45134</v>
      </c>
      <c r="E162" s="38">
        <v>4300.75</v>
      </c>
      <c r="F162" s="38">
        <v>4258.8833333333332</v>
      </c>
      <c r="G162" s="39">
        <v>4197.7666666666664</v>
      </c>
      <c r="H162" s="39">
        <v>4094.7833333333328</v>
      </c>
      <c r="I162" s="39">
        <v>4033.6666666666661</v>
      </c>
      <c r="J162" s="39">
        <v>4361.8666666666668</v>
      </c>
      <c r="K162" s="39">
        <v>4422.9833333333336</v>
      </c>
      <c r="L162" s="39">
        <v>4525.9666666666672</v>
      </c>
      <c r="M162" s="31">
        <v>4320</v>
      </c>
      <c r="N162" s="31">
        <v>4155.8999999999996</v>
      </c>
      <c r="O162" s="306">
        <v>2587200</v>
      </c>
      <c r="P162" s="307">
        <v>0.29664712073372423</v>
      </c>
    </row>
    <row r="163" spans="1:16" ht="12.75" customHeight="1">
      <c r="A163" s="31">
        <v>153</v>
      </c>
      <c r="B163" s="32" t="s">
        <v>190</v>
      </c>
      <c r="C163" s="33" t="s">
        <v>204</v>
      </c>
      <c r="D163" s="34">
        <v>45134</v>
      </c>
      <c r="E163" s="38">
        <v>244.15</v>
      </c>
      <c r="F163" s="38">
        <v>244.03333333333333</v>
      </c>
      <c r="G163" s="39">
        <v>241.16666666666666</v>
      </c>
      <c r="H163" s="39">
        <v>238.18333333333334</v>
      </c>
      <c r="I163" s="39">
        <v>235.31666666666666</v>
      </c>
      <c r="J163" s="39">
        <v>247.01666666666665</v>
      </c>
      <c r="K163" s="39">
        <v>249.88333333333333</v>
      </c>
      <c r="L163" s="39">
        <v>252.86666666666665</v>
      </c>
      <c r="M163" s="31">
        <v>246.9</v>
      </c>
      <c r="N163" s="31">
        <v>241.05</v>
      </c>
      <c r="O163" s="306">
        <v>49059000</v>
      </c>
      <c r="P163" s="307">
        <v>4.1081762447716726E-2</v>
      </c>
    </row>
    <row r="164" spans="1:16" ht="12.75" customHeight="1">
      <c r="A164" s="31">
        <v>154</v>
      </c>
      <c r="B164" s="32" t="s">
        <v>205</v>
      </c>
      <c r="C164" s="33" t="s">
        <v>206</v>
      </c>
      <c r="D164" s="34">
        <v>45134</v>
      </c>
      <c r="E164" s="38">
        <v>1444.45</v>
      </c>
      <c r="F164" s="38">
        <v>1434.1833333333332</v>
      </c>
      <c r="G164" s="39">
        <v>1416.6166666666663</v>
      </c>
      <c r="H164" s="39">
        <v>1388.7833333333331</v>
      </c>
      <c r="I164" s="39">
        <v>1371.2166666666662</v>
      </c>
      <c r="J164" s="39">
        <v>1462.0166666666664</v>
      </c>
      <c r="K164" s="39">
        <v>1479.5833333333335</v>
      </c>
      <c r="L164" s="39">
        <v>1507.4166666666665</v>
      </c>
      <c r="M164" s="31">
        <v>1451.75</v>
      </c>
      <c r="N164" s="31">
        <v>1406.35</v>
      </c>
      <c r="O164" s="306">
        <v>4393972</v>
      </c>
      <c r="P164" s="307">
        <v>-1.5053371042788068E-2</v>
      </c>
    </row>
    <row r="165" spans="1:16" ht="12.75" customHeight="1">
      <c r="A165" s="31">
        <v>155</v>
      </c>
      <c r="B165" s="32" t="s">
        <v>49</v>
      </c>
      <c r="C165" s="33" t="s">
        <v>208</v>
      </c>
      <c r="D165" s="34">
        <v>45134</v>
      </c>
      <c r="E165" s="38">
        <v>926.5</v>
      </c>
      <c r="F165" s="38">
        <v>925.38333333333333</v>
      </c>
      <c r="G165" s="39">
        <v>921.76666666666665</v>
      </c>
      <c r="H165" s="39">
        <v>917.0333333333333</v>
      </c>
      <c r="I165" s="39">
        <v>913.41666666666663</v>
      </c>
      <c r="J165" s="39">
        <v>930.11666666666667</v>
      </c>
      <c r="K165" s="39">
        <v>933.73333333333323</v>
      </c>
      <c r="L165" s="39">
        <v>938.4666666666667</v>
      </c>
      <c r="M165" s="31">
        <v>929</v>
      </c>
      <c r="N165" s="31">
        <v>920.65</v>
      </c>
      <c r="O165" s="306">
        <v>2652850</v>
      </c>
      <c r="P165" s="307">
        <v>1.1997405966277562E-2</v>
      </c>
    </row>
    <row r="166" spans="1:16" ht="12.75" customHeight="1">
      <c r="A166" s="31">
        <v>156</v>
      </c>
      <c r="B166" s="32" t="s">
        <v>63</v>
      </c>
      <c r="C166" s="33" t="s">
        <v>209</v>
      </c>
      <c r="D166" s="34">
        <v>45134</v>
      </c>
      <c r="E166" s="38">
        <v>212.85</v>
      </c>
      <c r="F166" s="38">
        <v>215.23333333333335</v>
      </c>
      <c r="G166" s="39">
        <v>207.7166666666667</v>
      </c>
      <c r="H166" s="39">
        <v>202.58333333333334</v>
      </c>
      <c r="I166" s="39">
        <v>195.06666666666669</v>
      </c>
      <c r="J166" s="39">
        <v>220.3666666666667</v>
      </c>
      <c r="K166" s="39">
        <v>227.88333333333335</v>
      </c>
      <c r="L166" s="39">
        <v>233.01666666666671</v>
      </c>
      <c r="M166" s="31">
        <v>222.75</v>
      </c>
      <c r="N166" s="31">
        <v>210.1</v>
      </c>
      <c r="O166" s="306">
        <v>48010000</v>
      </c>
      <c r="P166" s="307">
        <v>-5.8996471971775773E-2</v>
      </c>
    </row>
    <row r="167" spans="1:16" ht="12.75" customHeight="1">
      <c r="A167" s="31">
        <v>157</v>
      </c>
      <c r="B167" s="32" t="s">
        <v>190</v>
      </c>
      <c r="C167" s="33" t="s">
        <v>210</v>
      </c>
      <c r="D167" s="34">
        <v>45134</v>
      </c>
      <c r="E167" s="38">
        <v>162.94999999999999</v>
      </c>
      <c r="F167" s="38">
        <v>162.23333333333332</v>
      </c>
      <c r="G167" s="39">
        <v>160.91666666666663</v>
      </c>
      <c r="H167" s="39">
        <v>158.8833333333333</v>
      </c>
      <c r="I167" s="39">
        <v>157.56666666666661</v>
      </c>
      <c r="J167" s="39">
        <v>164.26666666666665</v>
      </c>
      <c r="K167" s="39">
        <v>165.58333333333331</v>
      </c>
      <c r="L167" s="39">
        <v>167.61666666666667</v>
      </c>
      <c r="M167" s="31">
        <v>163.55000000000001</v>
      </c>
      <c r="N167" s="31">
        <v>160.19999999999999</v>
      </c>
      <c r="O167" s="306">
        <v>55800000</v>
      </c>
      <c r="P167" s="307">
        <v>2.0112052865967531E-3</v>
      </c>
    </row>
    <row r="168" spans="1:16" ht="12.75" customHeight="1">
      <c r="A168" s="31">
        <v>158</v>
      </c>
      <c r="B168" s="32" t="s">
        <v>84</v>
      </c>
      <c r="C168" s="33" t="s">
        <v>211</v>
      </c>
      <c r="D168" s="34">
        <v>45134</v>
      </c>
      <c r="E168" s="38">
        <v>2840.85</v>
      </c>
      <c r="F168" s="38">
        <v>2831.4333333333329</v>
      </c>
      <c r="G168" s="39">
        <v>2804.2166666666658</v>
      </c>
      <c r="H168" s="39">
        <v>2767.583333333333</v>
      </c>
      <c r="I168" s="39">
        <v>2740.3666666666659</v>
      </c>
      <c r="J168" s="39">
        <v>2868.0666666666657</v>
      </c>
      <c r="K168" s="39">
        <v>2895.2833333333328</v>
      </c>
      <c r="L168" s="39">
        <v>2931.9166666666656</v>
      </c>
      <c r="M168" s="31">
        <v>2858.65</v>
      </c>
      <c r="N168" s="31">
        <v>2794.8</v>
      </c>
      <c r="O168" s="306">
        <v>15121250</v>
      </c>
      <c r="P168" s="307">
        <v>-0.28867955593188449</v>
      </c>
    </row>
    <row r="169" spans="1:16" ht="12.75" customHeight="1">
      <c r="A169" s="31">
        <v>159</v>
      </c>
      <c r="B169" s="32" t="s">
        <v>132</v>
      </c>
      <c r="C169" s="33" t="s">
        <v>212</v>
      </c>
      <c r="D169" s="34">
        <v>45134</v>
      </c>
      <c r="E169" s="38">
        <v>91</v>
      </c>
      <c r="F169" s="38">
        <v>90.983333333333334</v>
      </c>
      <c r="G169" s="39">
        <v>90.466666666666669</v>
      </c>
      <c r="H169" s="39">
        <v>89.933333333333337</v>
      </c>
      <c r="I169" s="39">
        <v>89.416666666666671</v>
      </c>
      <c r="J169" s="39">
        <v>91.516666666666666</v>
      </c>
      <c r="K169" s="39">
        <v>92.033333333333346</v>
      </c>
      <c r="L169" s="39">
        <v>92.566666666666663</v>
      </c>
      <c r="M169" s="31">
        <v>91.5</v>
      </c>
      <c r="N169" s="31">
        <v>90.45</v>
      </c>
      <c r="O169" s="306">
        <v>105376000</v>
      </c>
      <c r="P169" s="307">
        <v>-6.8280100144146882E-4</v>
      </c>
    </row>
    <row r="170" spans="1:16" ht="12.75" customHeight="1">
      <c r="A170" s="31">
        <v>160</v>
      </c>
      <c r="B170" s="32" t="s">
        <v>63</v>
      </c>
      <c r="C170" s="33" t="s">
        <v>213</v>
      </c>
      <c r="D170" s="34">
        <v>45134</v>
      </c>
      <c r="E170" s="38">
        <v>868.7</v>
      </c>
      <c r="F170" s="38">
        <v>862.46666666666658</v>
      </c>
      <c r="G170" s="39">
        <v>848.03333333333319</v>
      </c>
      <c r="H170" s="39">
        <v>827.36666666666656</v>
      </c>
      <c r="I170" s="39">
        <v>812.93333333333317</v>
      </c>
      <c r="J170" s="39">
        <v>883.13333333333321</v>
      </c>
      <c r="K170" s="39">
        <v>897.56666666666661</v>
      </c>
      <c r="L170" s="39">
        <v>918.23333333333323</v>
      </c>
      <c r="M170" s="31">
        <v>876.9</v>
      </c>
      <c r="N170" s="31">
        <v>841.8</v>
      </c>
      <c r="O170" s="306">
        <v>11411200</v>
      </c>
      <c r="P170" s="307">
        <v>1.4509246088193456E-2</v>
      </c>
    </row>
    <row r="171" spans="1:16" ht="12.75" customHeight="1">
      <c r="A171" s="31">
        <v>161</v>
      </c>
      <c r="B171" s="32" t="s">
        <v>68</v>
      </c>
      <c r="C171" s="33" t="s">
        <v>214</v>
      </c>
      <c r="D171" s="34">
        <v>45134</v>
      </c>
      <c r="E171" s="38">
        <v>1315.2</v>
      </c>
      <c r="F171" s="38">
        <v>1314.3833333333334</v>
      </c>
      <c r="G171" s="39">
        <v>1308.666666666667</v>
      </c>
      <c r="H171" s="39">
        <v>1302.1333333333334</v>
      </c>
      <c r="I171" s="39">
        <v>1296.416666666667</v>
      </c>
      <c r="J171" s="39">
        <v>1320.916666666667</v>
      </c>
      <c r="K171" s="39">
        <v>1326.6333333333337</v>
      </c>
      <c r="L171" s="39">
        <v>1333.166666666667</v>
      </c>
      <c r="M171" s="31">
        <v>1320.1</v>
      </c>
      <c r="N171" s="31">
        <v>1307.8499999999999</v>
      </c>
      <c r="O171" s="306">
        <v>7943250</v>
      </c>
      <c r="P171" s="307">
        <v>-7.9617834394904458E-3</v>
      </c>
    </row>
    <row r="172" spans="1:16" ht="12.75" customHeight="1">
      <c r="A172" s="31">
        <v>162</v>
      </c>
      <c r="B172" s="32" t="s">
        <v>63</v>
      </c>
      <c r="C172" s="33" t="s">
        <v>215</v>
      </c>
      <c r="D172" s="34">
        <v>45134</v>
      </c>
      <c r="E172" s="38">
        <v>602.4</v>
      </c>
      <c r="F172" s="38">
        <v>599.54999999999995</v>
      </c>
      <c r="G172" s="39">
        <v>595.79999999999995</v>
      </c>
      <c r="H172" s="39">
        <v>589.20000000000005</v>
      </c>
      <c r="I172" s="39">
        <v>585.45000000000005</v>
      </c>
      <c r="J172" s="39">
        <v>606.14999999999986</v>
      </c>
      <c r="K172" s="39">
        <v>609.89999999999986</v>
      </c>
      <c r="L172" s="39">
        <v>616.49999999999977</v>
      </c>
      <c r="M172" s="31">
        <v>603.29999999999995</v>
      </c>
      <c r="N172" s="31">
        <v>592.95000000000005</v>
      </c>
      <c r="O172" s="306">
        <v>80316000</v>
      </c>
      <c r="P172" s="307">
        <v>-1.6909942164692923E-2</v>
      </c>
    </row>
    <row r="173" spans="1:16" ht="12.75" customHeight="1">
      <c r="A173" s="31">
        <v>163</v>
      </c>
      <c r="B173" s="32" t="s">
        <v>49</v>
      </c>
      <c r="C173" s="33" t="s">
        <v>216</v>
      </c>
      <c r="D173" s="34">
        <v>45134</v>
      </c>
      <c r="E173" s="38">
        <v>24122.3</v>
      </c>
      <c r="F173" s="38">
        <v>24102.583333333332</v>
      </c>
      <c r="G173" s="39">
        <v>24009.666666666664</v>
      </c>
      <c r="H173" s="39">
        <v>23897.033333333333</v>
      </c>
      <c r="I173" s="39">
        <v>23804.116666666665</v>
      </c>
      <c r="J173" s="39">
        <v>24215.216666666664</v>
      </c>
      <c r="K173" s="39">
        <v>24308.133333333328</v>
      </c>
      <c r="L173" s="39">
        <v>24420.766666666663</v>
      </c>
      <c r="M173" s="31">
        <v>24195.5</v>
      </c>
      <c r="N173" s="31">
        <v>23989.95</v>
      </c>
      <c r="O173" s="306">
        <v>266375</v>
      </c>
      <c r="P173" s="307">
        <v>3.3763461725041237E-2</v>
      </c>
    </row>
    <row r="174" spans="1:16" ht="12.75" customHeight="1">
      <c r="A174" s="31">
        <v>164</v>
      </c>
      <c r="B174" s="32" t="s">
        <v>41</v>
      </c>
      <c r="C174" s="33" t="s">
        <v>217</v>
      </c>
      <c r="D174" s="34">
        <v>45134</v>
      </c>
      <c r="E174" s="38">
        <v>3725.5</v>
      </c>
      <c r="F174" s="38">
        <v>3730.6</v>
      </c>
      <c r="G174" s="39">
        <v>3698.85</v>
      </c>
      <c r="H174" s="39">
        <v>3672.2</v>
      </c>
      <c r="I174" s="39">
        <v>3640.45</v>
      </c>
      <c r="J174" s="39">
        <v>3757.25</v>
      </c>
      <c r="K174" s="39">
        <v>3789</v>
      </c>
      <c r="L174" s="39">
        <v>3815.65</v>
      </c>
      <c r="M174" s="31">
        <v>3762.35</v>
      </c>
      <c r="N174" s="31">
        <v>3703.95</v>
      </c>
      <c r="O174" s="306">
        <v>1884300</v>
      </c>
      <c r="P174" s="307">
        <v>2.20763723150358E-2</v>
      </c>
    </row>
    <row r="175" spans="1:16" ht="12.75" customHeight="1">
      <c r="A175" s="31">
        <v>165</v>
      </c>
      <c r="B175" s="32" t="s">
        <v>47</v>
      </c>
      <c r="C175" s="33" t="s">
        <v>218</v>
      </c>
      <c r="D175" s="34">
        <v>45134</v>
      </c>
      <c r="E175" s="38">
        <v>2251.15</v>
      </c>
      <c r="F175" s="38">
        <v>2243.5666666666666</v>
      </c>
      <c r="G175" s="39">
        <v>2230.6333333333332</v>
      </c>
      <c r="H175" s="39">
        <v>2210.1166666666668</v>
      </c>
      <c r="I175" s="39">
        <v>2197.1833333333334</v>
      </c>
      <c r="J175" s="39">
        <v>2264.083333333333</v>
      </c>
      <c r="K175" s="39">
        <v>2277.0166666666664</v>
      </c>
      <c r="L175" s="39">
        <v>2297.5333333333328</v>
      </c>
      <c r="M175" s="31">
        <v>2256.5</v>
      </c>
      <c r="N175" s="31">
        <v>2223.0500000000002</v>
      </c>
      <c r="O175" s="306">
        <v>5170125</v>
      </c>
      <c r="P175" s="307">
        <v>-2.1754894851341551E-4</v>
      </c>
    </row>
    <row r="176" spans="1:16" ht="12.75" customHeight="1">
      <c r="A176" s="31">
        <v>166</v>
      </c>
      <c r="B176" s="32" t="s">
        <v>68</v>
      </c>
      <c r="C176" s="33" t="s">
        <v>219</v>
      </c>
      <c r="D176" s="34">
        <v>45134</v>
      </c>
      <c r="E176" s="38">
        <v>1792.8</v>
      </c>
      <c r="F176" s="38">
        <v>1789.3999999999999</v>
      </c>
      <c r="G176" s="39">
        <v>1779.6999999999998</v>
      </c>
      <c r="H176" s="39">
        <v>1766.6</v>
      </c>
      <c r="I176" s="39">
        <v>1756.8999999999999</v>
      </c>
      <c r="J176" s="39">
        <v>1802.4999999999998</v>
      </c>
      <c r="K176" s="39">
        <v>1812.2</v>
      </c>
      <c r="L176" s="39">
        <v>1825.2999999999997</v>
      </c>
      <c r="M176" s="31">
        <v>1799.1</v>
      </c>
      <c r="N176" s="31">
        <v>1776.3</v>
      </c>
      <c r="O176" s="306">
        <v>6099600</v>
      </c>
      <c r="P176" s="307">
        <v>2.2427838680478727E-2</v>
      </c>
    </row>
    <row r="177" spans="1:16" ht="12.75" customHeight="1">
      <c r="A177" s="31">
        <v>167</v>
      </c>
      <c r="B177" s="32" t="s">
        <v>43</v>
      </c>
      <c r="C177" s="33" t="s">
        <v>220</v>
      </c>
      <c r="D177" s="34">
        <v>45134</v>
      </c>
      <c r="E177" s="38">
        <v>1084.75</v>
      </c>
      <c r="F177" s="38">
        <v>1079.6000000000001</v>
      </c>
      <c r="G177" s="39">
        <v>1071.4000000000003</v>
      </c>
      <c r="H177" s="39">
        <v>1058.0500000000002</v>
      </c>
      <c r="I177" s="39">
        <v>1049.8500000000004</v>
      </c>
      <c r="J177" s="39">
        <v>1092.9500000000003</v>
      </c>
      <c r="K177" s="39">
        <v>1101.1500000000001</v>
      </c>
      <c r="L177" s="39">
        <v>1114.5000000000002</v>
      </c>
      <c r="M177" s="31">
        <v>1087.8</v>
      </c>
      <c r="N177" s="31">
        <v>1066.25</v>
      </c>
      <c r="O177" s="306">
        <v>26359200</v>
      </c>
      <c r="P177" s="307">
        <v>2.312185844314631E-2</v>
      </c>
    </row>
    <row r="178" spans="1:16" ht="12.75" customHeight="1">
      <c r="A178" s="31">
        <v>168</v>
      </c>
      <c r="B178" s="32" t="s">
        <v>205</v>
      </c>
      <c r="C178" s="33" t="s">
        <v>221</v>
      </c>
      <c r="D178" s="34">
        <v>45134</v>
      </c>
      <c r="E178" s="38">
        <v>519.9</v>
      </c>
      <c r="F178" s="38">
        <v>518.93333333333339</v>
      </c>
      <c r="G178" s="39">
        <v>508.86666666666679</v>
      </c>
      <c r="H178" s="39">
        <v>497.83333333333337</v>
      </c>
      <c r="I178" s="39">
        <v>487.76666666666677</v>
      </c>
      <c r="J178" s="39">
        <v>529.96666666666681</v>
      </c>
      <c r="K178" s="39">
        <v>540.03333333333342</v>
      </c>
      <c r="L178" s="39">
        <v>551.06666666666683</v>
      </c>
      <c r="M178" s="31">
        <v>529</v>
      </c>
      <c r="N178" s="31">
        <v>507.9</v>
      </c>
      <c r="O178" s="306">
        <v>8875500</v>
      </c>
      <c r="P178" s="307">
        <v>6.7857787402995848E-2</v>
      </c>
    </row>
    <row r="179" spans="1:16" ht="12.75" customHeight="1">
      <c r="A179" s="31">
        <v>169</v>
      </c>
      <c r="B179" s="32" t="s">
        <v>43</v>
      </c>
      <c r="C179" s="33" t="s">
        <v>222</v>
      </c>
      <c r="D179" s="34">
        <v>45134</v>
      </c>
      <c r="E179" s="38">
        <v>772.9</v>
      </c>
      <c r="F179" s="38">
        <v>773.80000000000007</v>
      </c>
      <c r="G179" s="39">
        <v>764.35000000000014</v>
      </c>
      <c r="H179" s="39">
        <v>755.80000000000007</v>
      </c>
      <c r="I179" s="39">
        <v>746.35000000000014</v>
      </c>
      <c r="J179" s="39">
        <v>782.35000000000014</v>
      </c>
      <c r="K179" s="39">
        <v>791.80000000000018</v>
      </c>
      <c r="L179" s="39">
        <v>800.35000000000014</v>
      </c>
      <c r="M179" s="31">
        <v>783.25</v>
      </c>
      <c r="N179" s="31">
        <v>765.25</v>
      </c>
      <c r="O179" s="306">
        <v>2638000</v>
      </c>
      <c r="P179" s="307">
        <v>-4.5586107091172216E-2</v>
      </c>
    </row>
    <row r="180" spans="1:16" ht="12.75" customHeight="1">
      <c r="A180" s="31">
        <v>170</v>
      </c>
      <c r="B180" s="32" t="s">
        <v>39</v>
      </c>
      <c r="C180" s="33" t="s">
        <v>223</v>
      </c>
      <c r="D180" s="34">
        <v>45134</v>
      </c>
      <c r="E180" s="38">
        <v>993.8</v>
      </c>
      <c r="F180" s="38">
        <v>992.91666666666663</v>
      </c>
      <c r="G180" s="39">
        <v>989.0333333333333</v>
      </c>
      <c r="H180" s="39">
        <v>984.26666666666665</v>
      </c>
      <c r="I180" s="39">
        <v>980.38333333333333</v>
      </c>
      <c r="J180" s="39">
        <v>997.68333333333328</v>
      </c>
      <c r="K180" s="39">
        <v>1001.5666666666667</v>
      </c>
      <c r="L180" s="39">
        <v>1006.3333333333333</v>
      </c>
      <c r="M180" s="31">
        <v>996.8</v>
      </c>
      <c r="N180" s="31">
        <v>988.15</v>
      </c>
      <c r="O180" s="306">
        <v>11008250</v>
      </c>
      <c r="P180" s="307">
        <v>1.8575063613231552E-2</v>
      </c>
    </row>
    <row r="181" spans="1:16" ht="12.75" customHeight="1">
      <c r="A181" s="31">
        <v>171</v>
      </c>
      <c r="B181" s="32" t="s">
        <v>79</v>
      </c>
      <c r="C181" s="33" t="s">
        <v>224</v>
      </c>
      <c r="D181" s="34">
        <v>45134</v>
      </c>
      <c r="E181" s="38">
        <v>1624.25</v>
      </c>
      <c r="F181" s="38">
        <v>1622.6499999999999</v>
      </c>
      <c r="G181" s="39">
        <v>1609.0999999999997</v>
      </c>
      <c r="H181" s="39">
        <v>1593.9499999999998</v>
      </c>
      <c r="I181" s="39">
        <v>1580.3999999999996</v>
      </c>
      <c r="J181" s="39">
        <v>1637.7999999999997</v>
      </c>
      <c r="K181" s="39">
        <v>1651.35</v>
      </c>
      <c r="L181" s="39">
        <v>1666.4999999999998</v>
      </c>
      <c r="M181" s="31">
        <v>1636.2</v>
      </c>
      <c r="N181" s="31">
        <v>1607.5</v>
      </c>
      <c r="O181" s="306">
        <v>4862500</v>
      </c>
      <c r="P181" s="307">
        <v>1.3654367312903898E-2</v>
      </c>
    </row>
    <row r="182" spans="1:16" ht="12.75" customHeight="1">
      <c r="A182" s="31">
        <v>172</v>
      </c>
      <c r="B182" s="32" t="s">
        <v>59</v>
      </c>
      <c r="C182" s="33" t="s">
        <v>225</v>
      </c>
      <c r="D182" s="34">
        <v>45134</v>
      </c>
      <c r="E182" s="38">
        <v>861.25</v>
      </c>
      <c r="F182" s="38">
        <v>860.0333333333333</v>
      </c>
      <c r="G182" s="39">
        <v>856.21666666666658</v>
      </c>
      <c r="H182" s="39">
        <v>851.18333333333328</v>
      </c>
      <c r="I182" s="39">
        <v>847.36666666666656</v>
      </c>
      <c r="J182" s="39">
        <v>865.06666666666661</v>
      </c>
      <c r="K182" s="39">
        <v>868.88333333333321</v>
      </c>
      <c r="L182" s="39">
        <v>873.91666666666663</v>
      </c>
      <c r="M182" s="31">
        <v>863.85</v>
      </c>
      <c r="N182" s="31">
        <v>855</v>
      </c>
      <c r="O182" s="306">
        <v>12066300</v>
      </c>
      <c r="P182" s="307">
        <v>-1.324795760653566E-2</v>
      </c>
    </row>
    <row r="183" spans="1:16" ht="12.75" customHeight="1">
      <c r="A183" s="31">
        <v>173</v>
      </c>
      <c r="B183" s="32" t="s">
        <v>56</v>
      </c>
      <c r="C183" s="33" t="s">
        <v>226</v>
      </c>
      <c r="D183" s="34">
        <v>45134</v>
      </c>
      <c r="E183" s="38">
        <v>622.25</v>
      </c>
      <c r="F183" s="38">
        <v>620.30000000000007</v>
      </c>
      <c r="G183" s="39">
        <v>613.40000000000009</v>
      </c>
      <c r="H183" s="39">
        <v>604.55000000000007</v>
      </c>
      <c r="I183" s="39">
        <v>597.65000000000009</v>
      </c>
      <c r="J183" s="39">
        <v>629.15000000000009</v>
      </c>
      <c r="K183" s="39">
        <v>636.04999999999995</v>
      </c>
      <c r="L183" s="39">
        <v>644.90000000000009</v>
      </c>
      <c r="M183" s="31">
        <v>627.20000000000005</v>
      </c>
      <c r="N183" s="31">
        <v>611.45000000000005</v>
      </c>
      <c r="O183" s="306">
        <v>52626675</v>
      </c>
      <c r="P183" s="307">
        <v>7.0900711734067793E-3</v>
      </c>
    </row>
    <row r="184" spans="1:16" ht="12.75" customHeight="1">
      <c r="A184" s="31">
        <v>174</v>
      </c>
      <c r="B184" s="32" t="s">
        <v>190</v>
      </c>
      <c r="C184" s="33" t="s">
        <v>227</v>
      </c>
      <c r="D184" s="34">
        <v>45134</v>
      </c>
      <c r="E184" s="38">
        <v>219.7</v>
      </c>
      <c r="F184" s="38">
        <v>219.4</v>
      </c>
      <c r="G184" s="39">
        <v>217.8</v>
      </c>
      <c r="H184" s="39">
        <v>215.9</v>
      </c>
      <c r="I184" s="39">
        <v>214.3</v>
      </c>
      <c r="J184" s="39">
        <v>221.3</v>
      </c>
      <c r="K184" s="39">
        <v>222.89999999999998</v>
      </c>
      <c r="L184" s="39">
        <v>224.8</v>
      </c>
      <c r="M184" s="31">
        <v>221</v>
      </c>
      <c r="N184" s="31">
        <v>217.5</v>
      </c>
      <c r="O184" s="306">
        <v>96683625</v>
      </c>
      <c r="P184" s="307">
        <v>4.3074570346635595E-2</v>
      </c>
    </row>
    <row r="185" spans="1:16" ht="12.75" customHeight="1">
      <c r="A185" s="31">
        <v>175</v>
      </c>
      <c r="B185" s="32" t="s">
        <v>132</v>
      </c>
      <c r="C185" s="33" t="s">
        <v>228</v>
      </c>
      <c r="D185" s="34">
        <v>45134</v>
      </c>
      <c r="E185" s="38">
        <v>116.9</v>
      </c>
      <c r="F185" s="38">
        <v>116.8</v>
      </c>
      <c r="G185" s="39">
        <v>116.25</v>
      </c>
      <c r="H185" s="39">
        <v>115.60000000000001</v>
      </c>
      <c r="I185" s="39">
        <v>115.05000000000001</v>
      </c>
      <c r="J185" s="39">
        <v>117.44999999999999</v>
      </c>
      <c r="K185" s="39">
        <v>117.99999999999997</v>
      </c>
      <c r="L185" s="39">
        <v>118.64999999999998</v>
      </c>
      <c r="M185" s="31">
        <v>117.35</v>
      </c>
      <c r="N185" s="31">
        <v>116.15</v>
      </c>
      <c r="O185" s="306">
        <v>241087000</v>
      </c>
      <c r="P185" s="307">
        <v>3.0663615560640733E-3</v>
      </c>
    </row>
    <row r="186" spans="1:16" ht="12.75" customHeight="1">
      <c r="A186" s="31">
        <v>176</v>
      </c>
      <c r="B186" s="32" t="s">
        <v>87</v>
      </c>
      <c r="C186" s="33" t="s">
        <v>229</v>
      </c>
      <c r="D186" s="34">
        <v>45134</v>
      </c>
      <c r="E186" s="38">
        <v>3472.4</v>
      </c>
      <c r="F186" s="38">
        <v>3478.0166666666664</v>
      </c>
      <c r="G186" s="39">
        <v>3442.8833333333328</v>
      </c>
      <c r="H186" s="39">
        <v>3413.3666666666663</v>
      </c>
      <c r="I186" s="39">
        <v>3378.2333333333327</v>
      </c>
      <c r="J186" s="39">
        <v>3507.5333333333328</v>
      </c>
      <c r="K186" s="39">
        <v>3542.6666666666661</v>
      </c>
      <c r="L186" s="39">
        <v>3572.1833333333329</v>
      </c>
      <c r="M186" s="31">
        <v>3513.15</v>
      </c>
      <c r="N186" s="31">
        <v>3448.5</v>
      </c>
      <c r="O186" s="306">
        <v>12244225</v>
      </c>
      <c r="P186" s="307">
        <v>1.5766321627154078E-2</v>
      </c>
    </row>
    <row r="187" spans="1:16" ht="12.75" customHeight="1">
      <c r="A187" s="31">
        <v>177</v>
      </c>
      <c r="B187" s="32" t="s">
        <v>87</v>
      </c>
      <c r="C187" s="33" t="s">
        <v>230</v>
      </c>
      <c r="D187" s="34">
        <v>45134</v>
      </c>
      <c r="E187" s="38">
        <v>1248.7</v>
      </c>
      <c r="F187" s="38">
        <v>1247.8166666666666</v>
      </c>
      <c r="G187" s="39">
        <v>1233.6333333333332</v>
      </c>
      <c r="H187" s="39">
        <v>1218.5666666666666</v>
      </c>
      <c r="I187" s="39">
        <v>1204.3833333333332</v>
      </c>
      <c r="J187" s="39">
        <v>1262.8833333333332</v>
      </c>
      <c r="K187" s="39">
        <v>1277.0666666666666</v>
      </c>
      <c r="L187" s="39">
        <v>1292.1333333333332</v>
      </c>
      <c r="M187" s="31">
        <v>1262</v>
      </c>
      <c r="N187" s="31">
        <v>1232.75</v>
      </c>
      <c r="O187" s="306">
        <v>15196800</v>
      </c>
      <c r="P187" s="307">
        <v>1.7107059673921773E-2</v>
      </c>
    </row>
    <row r="188" spans="1:16" ht="12.75" customHeight="1">
      <c r="A188" s="31">
        <v>178</v>
      </c>
      <c r="B188" s="32" t="s">
        <v>59</v>
      </c>
      <c r="C188" s="33" t="s">
        <v>231</v>
      </c>
      <c r="D188" s="34">
        <v>45134</v>
      </c>
      <c r="E188" s="38">
        <v>3005.75</v>
      </c>
      <c r="F188" s="38">
        <v>3000.6333333333332</v>
      </c>
      <c r="G188" s="39">
        <v>2988.3666666666663</v>
      </c>
      <c r="H188" s="39">
        <v>2970.9833333333331</v>
      </c>
      <c r="I188" s="39">
        <v>2958.7166666666662</v>
      </c>
      <c r="J188" s="39">
        <v>3018.0166666666664</v>
      </c>
      <c r="K188" s="39">
        <v>3030.2833333333328</v>
      </c>
      <c r="L188" s="39">
        <v>3047.6666666666665</v>
      </c>
      <c r="M188" s="31">
        <v>3012.9</v>
      </c>
      <c r="N188" s="31">
        <v>2983.25</v>
      </c>
      <c r="O188" s="306">
        <v>6109500</v>
      </c>
      <c r="P188" s="307">
        <v>-3.0680493342332945E-4</v>
      </c>
    </row>
    <row r="189" spans="1:16" ht="12.75" customHeight="1">
      <c r="A189" s="31">
        <v>179</v>
      </c>
      <c r="B189" s="32" t="s">
        <v>43</v>
      </c>
      <c r="C189" s="33" t="s">
        <v>232</v>
      </c>
      <c r="D189" s="34">
        <v>45134</v>
      </c>
      <c r="E189" s="38">
        <v>1929.95</v>
      </c>
      <c r="F189" s="38">
        <v>1935.2833333333335</v>
      </c>
      <c r="G189" s="39">
        <v>1915.7166666666672</v>
      </c>
      <c r="H189" s="39">
        <v>1901.4833333333336</v>
      </c>
      <c r="I189" s="39">
        <v>1881.9166666666672</v>
      </c>
      <c r="J189" s="39">
        <v>1949.5166666666671</v>
      </c>
      <c r="K189" s="39">
        <v>1969.0833333333333</v>
      </c>
      <c r="L189" s="39">
        <v>1983.3166666666671</v>
      </c>
      <c r="M189" s="31">
        <v>1954.85</v>
      </c>
      <c r="N189" s="31">
        <v>1921.05</v>
      </c>
      <c r="O189" s="306">
        <v>1782000</v>
      </c>
      <c r="P189" s="307">
        <v>-1.4009526478005044E-3</v>
      </c>
    </row>
    <row r="190" spans="1:16" ht="12.75" customHeight="1">
      <c r="A190" s="31">
        <v>180</v>
      </c>
      <c r="B190" s="32" t="s">
        <v>45</v>
      </c>
      <c r="C190" s="33" t="s">
        <v>233</v>
      </c>
      <c r="D190" s="34">
        <v>45134</v>
      </c>
      <c r="E190" s="38">
        <v>1721.9</v>
      </c>
      <c r="F190" s="38">
        <v>1713.1499999999999</v>
      </c>
      <c r="G190" s="39">
        <v>1699.2999999999997</v>
      </c>
      <c r="H190" s="39">
        <v>1676.6999999999998</v>
      </c>
      <c r="I190" s="39">
        <v>1662.8499999999997</v>
      </c>
      <c r="J190" s="39">
        <v>1735.7499999999998</v>
      </c>
      <c r="K190" s="39">
        <v>1749.5999999999997</v>
      </c>
      <c r="L190" s="39">
        <v>1772.1999999999998</v>
      </c>
      <c r="M190" s="31">
        <v>1727</v>
      </c>
      <c r="N190" s="31">
        <v>1690.55</v>
      </c>
      <c r="O190" s="306">
        <v>4020000</v>
      </c>
      <c r="P190" s="307">
        <v>1.1269873213926343E-2</v>
      </c>
    </row>
    <row r="191" spans="1:16" ht="12.75" customHeight="1">
      <c r="A191" s="31">
        <v>181</v>
      </c>
      <c r="B191" s="32" t="s">
        <v>56</v>
      </c>
      <c r="C191" s="33" t="s">
        <v>234</v>
      </c>
      <c r="D191" s="34">
        <v>45134</v>
      </c>
      <c r="E191" s="38">
        <v>1339.3</v>
      </c>
      <c r="F191" s="38">
        <v>1341.0833333333333</v>
      </c>
      <c r="G191" s="39">
        <v>1327.1166666666666</v>
      </c>
      <c r="H191" s="39">
        <v>1314.9333333333334</v>
      </c>
      <c r="I191" s="39">
        <v>1300.9666666666667</v>
      </c>
      <c r="J191" s="39">
        <v>1353.2666666666664</v>
      </c>
      <c r="K191" s="39">
        <v>1367.2333333333331</v>
      </c>
      <c r="L191" s="39">
        <v>1379.4166666666663</v>
      </c>
      <c r="M191" s="31">
        <v>1355.05</v>
      </c>
      <c r="N191" s="31">
        <v>1328.9</v>
      </c>
      <c r="O191" s="306">
        <v>7806400</v>
      </c>
      <c r="P191" s="307">
        <v>-2.4152428660882009E-3</v>
      </c>
    </row>
    <row r="192" spans="1:16" ht="12.75" customHeight="1">
      <c r="A192" s="31">
        <v>182</v>
      </c>
      <c r="B192" s="32" t="s">
        <v>59</v>
      </c>
      <c r="C192" s="33" t="s">
        <v>235</v>
      </c>
      <c r="D192" s="34">
        <v>45134</v>
      </c>
      <c r="E192" s="38">
        <v>1510.15</v>
      </c>
      <c r="F192" s="38">
        <v>1508.6666666666667</v>
      </c>
      <c r="G192" s="39">
        <v>1503.6333333333334</v>
      </c>
      <c r="H192" s="39">
        <v>1497.1166666666668</v>
      </c>
      <c r="I192" s="39">
        <v>1492.0833333333335</v>
      </c>
      <c r="J192" s="39">
        <v>1515.1833333333334</v>
      </c>
      <c r="K192" s="39">
        <v>1520.2166666666667</v>
      </c>
      <c r="L192" s="39">
        <v>1526.7333333333333</v>
      </c>
      <c r="M192" s="31">
        <v>1513.7</v>
      </c>
      <c r="N192" s="31">
        <v>1502.15</v>
      </c>
      <c r="O192" s="306">
        <v>2228000</v>
      </c>
      <c r="P192" s="307">
        <v>1.0783608914450035E-3</v>
      </c>
    </row>
    <row r="193" spans="1:16" ht="12.75" customHeight="1">
      <c r="A193" s="31">
        <v>183</v>
      </c>
      <c r="B193" s="32" t="s">
        <v>49</v>
      </c>
      <c r="C193" s="33" t="s">
        <v>236</v>
      </c>
      <c r="D193" s="34">
        <v>45134</v>
      </c>
      <c r="E193" s="38">
        <v>8290.5</v>
      </c>
      <c r="F193" s="38">
        <v>8245.8833333333332</v>
      </c>
      <c r="G193" s="39">
        <v>8184.8166666666657</v>
      </c>
      <c r="H193" s="39">
        <v>8079.1333333333323</v>
      </c>
      <c r="I193" s="39">
        <v>8018.0666666666648</v>
      </c>
      <c r="J193" s="39">
        <v>8351.5666666666657</v>
      </c>
      <c r="K193" s="39">
        <v>8412.633333333335</v>
      </c>
      <c r="L193" s="39">
        <v>8518.3166666666675</v>
      </c>
      <c r="M193" s="31">
        <v>8306.9500000000007</v>
      </c>
      <c r="N193" s="31">
        <v>8140.2</v>
      </c>
      <c r="O193" s="306">
        <v>1603500</v>
      </c>
      <c r="P193" s="307">
        <v>3.2384754056142155E-2</v>
      </c>
    </row>
    <row r="194" spans="1:16" ht="12.75" customHeight="1">
      <c r="A194" s="31">
        <v>184</v>
      </c>
      <c r="B194" s="32" t="s">
        <v>39</v>
      </c>
      <c r="C194" s="33" t="s">
        <v>237</v>
      </c>
      <c r="D194" s="34">
        <v>45134</v>
      </c>
      <c r="E194" s="38">
        <v>640.70000000000005</v>
      </c>
      <c r="F194" s="38">
        <v>642.65</v>
      </c>
      <c r="G194" s="39">
        <v>637.59999999999991</v>
      </c>
      <c r="H194" s="39">
        <v>634.49999999999989</v>
      </c>
      <c r="I194" s="39">
        <v>629.44999999999982</v>
      </c>
      <c r="J194" s="39">
        <v>645.75</v>
      </c>
      <c r="K194" s="39">
        <v>650.79999999999995</v>
      </c>
      <c r="L194" s="39">
        <v>653.90000000000009</v>
      </c>
      <c r="M194" s="31">
        <v>647.70000000000005</v>
      </c>
      <c r="N194" s="31">
        <v>639.54999999999995</v>
      </c>
      <c r="O194" s="306">
        <v>28905500</v>
      </c>
      <c r="P194" s="307">
        <v>2.1078251285819249E-2</v>
      </c>
    </row>
    <row r="195" spans="1:16" ht="12.75" customHeight="1">
      <c r="A195" s="31">
        <v>185</v>
      </c>
      <c r="B195" s="32" t="s">
        <v>132</v>
      </c>
      <c r="C195" s="33" t="s">
        <v>238</v>
      </c>
      <c r="D195" s="34">
        <v>45134</v>
      </c>
      <c r="E195" s="38">
        <v>283</v>
      </c>
      <c r="F195" s="38">
        <v>283.01666666666665</v>
      </c>
      <c r="G195" s="39">
        <v>280.7833333333333</v>
      </c>
      <c r="H195" s="39">
        <v>278.56666666666666</v>
      </c>
      <c r="I195" s="39">
        <v>276.33333333333331</v>
      </c>
      <c r="J195" s="39">
        <v>285.23333333333329</v>
      </c>
      <c r="K195" s="39">
        <v>287.46666666666664</v>
      </c>
      <c r="L195" s="39">
        <v>289.68333333333328</v>
      </c>
      <c r="M195" s="31">
        <v>285.25</v>
      </c>
      <c r="N195" s="31">
        <v>280.8</v>
      </c>
      <c r="O195" s="306">
        <v>52022000</v>
      </c>
      <c r="P195" s="307">
        <v>5.6446936013918427E-3</v>
      </c>
    </row>
    <row r="196" spans="1:16" ht="12.75" customHeight="1">
      <c r="A196" s="31">
        <v>186</v>
      </c>
      <c r="B196" s="32" t="s">
        <v>41</v>
      </c>
      <c r="C196" s="33" t="s">
        <v>239</v>
      </c>
      <c r="D196" s="34">
        <v>45134</v>
      </c>
      <c r="E196" s="38">
        <v>780.2</v>
      </c>
      <c r="F196" s="38">
        <v>780.56666666666661</v>
      </c>
      <c r="G196" s="39">
        <v>766.13333333333321</v>
      </c>
      <c r="H196" s="39">
        <v>752.06666666666661</v>
      </c>
      <c r="I196" s="39">
        <v>737.63333333333321</v>
      </c>
      <c r="J196" s="39">
        <v>794.63333333333321</v>
      </c>
      <c r="K196" s="39">
        <v>809.06666666666661</v>
      </c>
      <c r="L196" s="39">
        <v>823.13333333333321</v>
      </c>
      <c r="M196" s="31">
        <v>795</v>
      </c>
      <c r="N196" s="31">
        <v>766.5</v>
      </c>
      <c r="O196" s="306">
        <v>12657600</v>
      </c>
      <c r="P196" s="307">
        <v>5.6014416579065925E-2</v>
      </c>
    </row>
    <row r="197" spans="1:16" ht="12.75" customHeight="1">
      <c r="A197" s="31">
        <v>187</v>
      </c>
      <c r="B197" s="32" t="s">
        <v>87</v>
      </c>
      <c r="C197" s="33" t="s">
        <v>240</v>
      </c>
      <c r="D197" s="34">
        <v>45134</v>
      </c>
      <c r="E197" s="38">
        <v>418.65</v>
      </c>
      <c r="F197" s="38">
        <v>418.40000000000003</v>
      </c>
      <c r="G197" s="39">
        <v>415.05000000000007</v>
      </c>
      <c r="H197" s="39">
        <v>411.45000000000005</v>
      </c>
      <c r="I197" s="39">
        <v>408.10000000000008</v>
      </c>
      <c r="J197" s="39">
        <v>422.00000000000006</v>
      </c>
      <c r="K197" s="39">
        <v>425.35000000000008</v>
      </c>
      <c r="L197" s="39">
        <v>428.95000000000005</v>
      </c>
      <c r="M197" s="31">
        <v>421.75</v>
      </c>
      <c r="N197" s="31">
        <v>414.8</v>
      </c>
      <c r="O197" s="306">
        <v>41422500</v>
      </c>
      <c r="P197" s="307">
        <v>-9.1496232508073202E-3</v>
      </c>
    </row>
    <row r="198" spans="1:16" ht="12.75" customHeight="1">
      <c r="A198" s="31">
        <v>188</v>
      </c>
      <c r="B198" s="32" t="s">
        <v>205</v>
      </c>
      <c r="C198" s="33" t="s">
        <v>241</v>
      </c>
      <c r="D198" s="34">
        <v>45134</v>
      </c>
      <c r="E198" s="38">
        <v>223.5</v>
      </c>
      <c r="F198" s="38">
        <v>224.81666666666669</v>
      </c>
      <c r="G198" s="39">
        <v>219.98333333333338</v>
      </c>
      <c r="H198" s="39">
        <v>216.4666666666667</v>
      </c>
      <c r="I198" s="39">
        <v>211.63333333333338</v>
      </c>
      <c r="J198" s="39">
        <v>228.33333333333337</v>
      </c>
      <c r="K198" s="39">
        <v>233.16666666666669</v>
      </c>
      <c r="L198" s="39">
        <v>236.68333333333337</v>
      </c>
      <c r="M198" s="31">
        <v>229.65</v>
      </c>
      <c r="N198" s="31">
        <v>221.3</v>
      </c>
      <c r="O198" s="306">
        <v>100839000</v>
      </c>
      <c r="P198" s="307">
        <v>-6.1500251323142428E-3</v>
      </c>
    </row>
    <row r="199" spans="1:16" ht="12.75" customHeight="1">
      <c r="A199" s="31">
        <v>189</v>
      </c>
      <c r="B199" s="32" t="s">
        <v>43</v>
      </c>
      <c r="C199" s="33" t="s">
        <v>242</v>
      </c>
      <c r="D199" s="34">
        <v>45134</v>
      </c>
      <c r="E199" s="38">
        <v>609.15</v>
      </c>
      <c r="F199" s="38">
        <v>605.5333333333333</v>
      </c>
      <c r="G199" s="39">
        <v>600.66666666666663</v>
      </c>
      <c r="H199" s="39">
        <v>592.18333333333328</v>
      </c>
      <c r="I199" s="39">
        <v>587.31666666666661</v>
      </c>
      <c r="J199" s="39">
        <v>614.01666666666665</v>
      </c>
      <c r="K199" s="39">
        <v>618.88333333333344</v>
      </c>
      <c r="L199" s="39">
        <v>627.36666666666667</v>
      </c>
      <c r="M199" s="31">
        <v>610.4</v>
      </c>
      <c r="N199" s="31">
        <v>597.04999999999995</v>
      </c>
      <c r="O199" s="306">
        <v>7038000</v>
      </c>
      <c r="P199" s="307">
        <v>3.4939121228163048E-2</v>
      </c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32"/>
      <c r="C201" s="41"/>
      <c r="D201" s="43"/>
      <c r="E201" s="44"/>
      <c r="F201" s="44"/>
      <c r="G201" s="45"/>
      <c r="H201" s="45"/>
      <c r="I201" s="45"/>
      <c r="J201" s="45"/>
      <c r="K201" s="45"/>
      <c r="L201" s="45"/>
      <c r="M201" s="41"/>
      <c r="N201" s="41"/>
      <c r="O201" s="46"/>
      <c r="P201" s="47"/>
    </row>
    <row r="202" spans="1:16" ht="12.75" customHeight="1">
      <c r="A202" s="31">
        <v>192</v>
      </c>
      <c r="B202" s="48"/>
      <c r="C202" s="41"/>
      <c r="D202" s="43"/>
      <c r="E202" s="44"/>
      <c r="F202" s="44"/>
      <c r="G202" s="45"/>
      <c r="H202" s="45"/>
      <c r="I202" s="45"/>
      <c r="J202" s="45"/>
      <c r="K202" s="45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4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H12" sqref="H12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45127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91" t="s">
        <v>16</v>
      </c>
      <c r="B8" s="393"/>
      <c r="C8" s="397" t="s">
        <v>20</v>
      </c>
      <c r="D8" s="397" t="s">
        <v>21</v>
      </c>
      <c r="E8" s="388" t="s">
        <v>22</v>
      </c>
      <c r="F8" s="389"/>
      <c r="G8" s="390"/>
      <c r="H8" s="388" t="s">
        <v>23</v>
      </c>
      <c r="I8" s="389"/>
      <c r="J8" s="390"/>
      <c r="K8" s="26"/>
      <c r="L8" s="53"/>
      <c r="M8" s="53"/>
      <c r="N8" s="1"/>
      <c r="O8" s="1"/>
    </row>
    <row r="9" spans="1:15" ht="36" customHeight="1">
      <c r="A9" s="395"/>
      <c r="B9" s="396"/>
      <c r="C9" s="396"/>
      <c r="D9" s="39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19833.150000000001</v>
      </c>
      <c r="D10" s="35">
        <v>19804.100000000002</v>
      </c>
      <c r="E10" s="35">
        <v>19756.500000000004</v>
      </c>
      <c r="F10" s="35">
        <v>19679.850000000002</v>
      </c>
      <c r="G10" s="35">
        <v>19632.250000000004</v>
      </c>
      <c r="H10" s="35">
        <v>19880.750000000004</v>
      </c>
      <c r="I10" s="35">
        <v>19928.350000000002</v>
      </c>
      <c r="J10" s="35">
        <v>20005.000000000004</v>
      </c>
      <c r="K10" s="35">
        <v>19851.7</v>
      </c>
      <c r="L10" s="35">
        <v>19727.45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45669.3</v>
      </c>
      <c r="D11" s="35">
        <v>45603.233333333337</v>
      </c>
      <c r="E11" s="35">
        <v>45499.066666666673</v>
      </c>
      <c r="F11" s="35">
        <v>45328.833333333336</v>
      </c>
      <c r="G11" s="35">
        <v>45224.666666666672</v>
      </c>
      <c r="H11" s="35">
        <v>45773.466666666674</v>
      </c>
      <c r="I11" s="35">
        <v>45877.633333333331</v>
      </c>
      <c r="J11" s="35">
        <v>46047.866666666676</v>
      </c>
      <c r="K11" s="35">
        <v>45707.4</v>
      </c>
      <c r="L11" s="35">
        <v>45433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3280.85</v>
      </c>
      <c r="D12" s="38">
        <v>3284.4666666666672</v>
      </c>
      <c r="E12" s="38">
        <v>3258.1833333333343</v>
      </c>
      <c r="F12" s="38">
        <v>3235.5166666666673</v>
      </c>
      <c r="G12" s="38">
        <v>3209.2333333333345</v>
      </c>
      <c r="H12" s="38">
        <v>3307.1333333333341</v>
      </c>
      <c r="I12" s="38">
        <v>3333.416666666667</v>
      </c>
      <c r="J12" s="38">
        <v>3356.0833333333339</v>
      </c>
      <c r="K12" s="38">
        <v>3310.75</v>
      </c>
      <c r="L12" s="38">
        <v>3261.8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5910.7</v>
      </c>
      <c r="D13" s="38">
        <v>5902.55</v>
      </c>
      <c r="E13" s="38">
        <v>5882.1500000000005</v>
      </c>
      <c r="F13" s="38">
        <v>5853.6</v>
      </c>
      <c r="G13" s="38">
        <v>5833.2000000000007</v>
      </c>
      <c r="H13" s="38">
        <v>5931.1</v>
      </c>
      <c r="I13" s="38">
        <v>5951.5</v>
      </c>
      <c r="J13" s="38">
        <v>5980.05</v>
      </c>
      <c r="K13" s="38">
        <v>5922.95</v>
      </c>
      <c r="L13" s="38">
        <v>5874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31353.55</v>
      </c>
      <c r="D14" s="38">
        <v>31358.516666666663</v>
      </c>
      <c r="E14" s="38">
        <v>31063.183333333327</v>
      </c>
      <c r="F14" s="38">
        <v>30772.816666666666</v>
      </c>
      <c r="G14" s="38">
        <v>30477.48333333333</v>
      </c>
      <c r="H14" s="38">
        <v>31648.883333333324</v>
      </c>
      <c r="I14" s="38">
        <v>31944.21666666666</v>
      </c>
      <c r="J14" s="38">
        <v>32234.583333333321</v>
      </c>
      <c r="K14" s="38">
        <v>31653.85</v>
      </c>
      <c r="L14" s="38">
        <v>31068.15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5181.2</v>
      </c>
      <c r="D15" s="38">
        <v>5176.55</v>
      </c>
      <c r="E15" s="38">
        <v>5146.05</v>
      </c>
      <c r="F15" s="38">
        <v>5110.8999999999996</v>
      </c>
      <c r="G15" s="38">
        <v>5080.3999999999996</v>
      </c>
      <c r="H15" s="38">
        <v>5211.7000000000007</v>
      </c>
      <c r="I15" s="38">
        <v>5242.2000000000007</v>
      </c>
      <c r="J15" s="38">
        <v>5277.3500000000013</v>
      </c>
      <c r="K15" s="38">
        <v>5207.05</v>
      </c>
      <c r="L15" s="38">
        <v>5141.3999999999996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10454.9</v>
      </c>
      <c r="D16" s="38">
        <v>10433.15</v>
      </c>
      <c r="E16" s="38">
        <v>10406.299999999999</v>
      </c>
      <c r="F16" s="38">
        <v>10357.699999999999</v>
      </c>
      <c r="G16" s="38">
        <v>10330.849999999999</v>
      </c>
      <c r="H16" s="38">
        <v>10481.75</v>
      </c>
      <c r="I16" s="38">
        <v>10508.600000000002</v>
      </c>
      <c r="J16" s="38">
        <v>10557.2</v>
      </c>
      <c r="K16" s="38">
        <v>10460</v>
      </c>
      <c r="L16" s="38">
        <v>10384.549999999999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4493.5</v>
      </c>
      <c r="D17" s="38">
        <v>4530.95</v>
      </c>
      <c r="E17" s="38">
        <v>4447.5499999999993</v>
      </c>
      <c r="F17" s="38">
        <v>4401.5999999999995</v>
      </c>
      <c r="G17" s="38">
        <v>4318.1999999999989</v>
      </c>
      <c r="H17" s="38">
        <v>4576.8999999999996</v>
      </c>
      <c r="I17" s="38">
        <v>4660.2999999999993</v>
      </c>
      <c r="J17" s="38">
        <v>4706.25</v>
      </c>
      <c r="K17" s="31">
        <v>4614.3500000000004</v>
      </c>
      <c r="L17" s="31">
        <v>4485</v>
      </c>
      <c r="M17" s="31">
        <v>4.2275600000000004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23468.65</v>
      </c>
      <c r="D18" s="38">
        <v>23412.5</v>
      </c>
      <c r="E18" s="38">
        <v>23256.15</v>
      </c>
      <c r="F18" s="38">
        <v>23043.65</v>
      </c>
      <c r="G18" s="38">
        <v>22887.300000000003</v>
      </c>
      <c r="H18" s="38">
        <v>23625</v>
      </c>
      <c r="I18" s="38">
        <v>23781.35</v>
      </c>
      <c r="J18" s="38">
        <v>23993.85</v>
      </c>
      <c r="K18" s="31">
        <v>23568.85</v>
      </c>
      <c r="L18" s="31">
        <v>23200</v>
      </c>
      <c r="M18" s="31">
        <v>0.15304999999999999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185.25</v>
      </c>
      <c r="D19" s="38">
        <v>184.95000000000002</v>
      </c>
      <c r="E19" s="38">
        <v>183.80000000000004</v>
      </c>
      <c r="F19" s="38">
        <v>182.35000000000002</v>
      </c>
      <c r="G19" s="38">
        <v>181.20000000000005</v>
      </c>
      <c r="H19" s="38">
        <v>186.40000000000003</v>
      </c>
      <c r="I19" s="38">
        <v>187.55</v>
      </c>
      <c r="J19" s="38">
        <v>189.00000000000003</v>
      </c>
      <c r="K19" s="31">
        <v>186.1</v>
      </c>
      <c r="L19" s="31">
        <v>183.5</v>
      </c>
      <c r="M19" s="31">
        <v>20.07855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213.8</v>
      </c>
      <c r="D20" s="38">
        <v>213.4</v>
      </c>
      <c r="E20" s="38">
        <v>212.20000000000002</v>
      </c>
      <c r="F20" s="38">
        <v>210.60000000000002</v>
      </c>
      <c r="G20" s="38">
        <v>209.40000000000003</v>
      </c>
      <c r="H20" s="38">
        <v>215</v>
      </c>
      <c r="I20" s="38">
        <v>216.2</v>
      </c>
      <c r="J20" s="38">
        <v>217.79999999999998</v>
      </c>
      <c r="K20" s="31">
        <v>214.6</v>
      </c>
      <c r="L20" s="31">
        <v>211.8</v>
      </c>
      <c r="M20" s="31">
        <v>11.78145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1800.05</v>
      </c>
      <c r="D21" s="38">
        <v>1798.8333333333333</v>
      </c>
      <c r="E21" s="38">
        <v>1792.7166666666665</v>
      </c>
      <c r="F21" s="38">
        <v>1785.3833333333332</v>
      </c>
      <c r="G21" s="38">
        <v>1779.2666666666664</v>
      </c>
      <c r="H21" s="38">
        <v>1806.1666666666665</v>
      </c>
      <c r="I21" s="38">
        <v>1812.2833333333333</v>
      </c>
      <c r="J21" s="38">
        <v>1819.6166666666666</v>
      </c>
      <c r="K21" s="31">
        <v>1804.95</v>
      </c>
      <c r="L21" s="31">
        <v>1791.5</v>
      </c>
      <c r="M21" s="31">
        <v>2.00726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2423.75</v>
      </c>
      <c r="D22" s="38">
        <v>2427.8833333333332</v>
      </c>
      <c r="E22" s="38">
        <v>2412.7666666666664</v>
      </c>
      <c r="F22" s="38">
        <v>2401.7833333333333</v>
      </c>
      <c r="G22" s="38">
        <v>2386.6666666666665</v>
      </c>
      <c r="H22" s="38">
        <v>2438.8666666666663</v>
      </c>
      <c r="I22" s="38">
        <v>2453.9833333333331</v>
      </c>
      <c r="J22" s="38">
        <v>2464.9666666666662</v>
      </c>
      <c r="K22" s="31">
        <v>2443</v>
      </c>
      <c r="L22" s="31">
        <v>2416.9</v>
      </c>
      <c r="M22" s="31">
        <v>16.372599999999998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979.65</v>
      </c>
      <c r="D23" s="38">
        <v>979.58333333333337</v>
      </c>
      <c r="E23" s="38">
        <v>971.16666666666674</v>
      </c>
      <c r="F23" s="38">
        <v>962.68333333333339</v>
      </c>
      <c r="G23" s="38">
        <v>954.26666666666677</v>
      </c>
      <c r="H23" s="38">
        <v>988.06666666666672</v>
      </c>
      <c r="I23" s="38">
        <v>996.48333333333346</v>
      </c>
      <c r="J23" s="38">
        <v>1004.9666666666667</v>
      </c>
      <c r="K23" s="31">
        <v>988</v>
      </c>
      <c r="L23" s="31">
        <v>971.1</v>
      </c>
      <c r="M23" s="31">
        <v>7.3570200000000003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731.4</v>
      </c>
      <c r="D24" s="38">
        <v>731.94999999999993</v>
      </c>
      <c r="E24" s="38">
        <v>728.44999999999982</v>
      </c>
      <c r="F24" s="38">
        <v>725.49999999999989</v>
      </c>
      <c r="G24" s="38">
        <v>721.99999999999977</v>
      </c>
      <c r="H24" s="38">
        <v>734.89999999999986</v>
      </c>
      <c r="I24" s="38">
        <v>738.40000000000009</v>
      </c>
      <c r="J24" s="38">
        <v>741.34999999999991</v>
      </c>
      <c r="K24" s="31">
        <v>735.45</v>
      </c>
      <c r="L24" s="31">
        <v>729</v>
      </c>
      <c r="M24" s="31">
        <v>10.39827</v>
      </c>
      <c r="N24" s="1"/>
      <c r="O24" s="1"/>
    </row>
    <row r="25" spans="1:15" ht="12.75" customHeight="1">
      <c r="A25" s="56">
        <v>16</v>
      </c>
      <c r="B25" s="58" t="s">
        <v>874</v>
      </c>
      <c r="C25" s="31">
        <v>245.7</v>
      </c>
      <c r="D25" s="38">
        <v>246.48333333333335</v>
      </c>
      <c r="E25" s="38">
        <v>244.2166666666667</v>
      </c>
      <c r="F25" s="38">
        <v>242.73333333333335</v>
      </c>
      <c r="G25" s="38">
        <v>240.4666666666667</v>
      </c>
      <c r="H25" s="38">
        <v>247.9666666666667</v>
      </c>
      <c r="I25" s="38">
        <v>250.23333333333335</v>
      </c>
      <c r="J25" s="38">
        <v>251.7166666666667</v>
      </c>
      <c r="K25" s="31">
        <v>248.75</v>
      </c>
      <c r="L25" s="31">
        <v>245</v>
      </c>
      <c r="M25" s="31">
        <v>15.5479</v>
      </c>
      <c r="N25" s="1"/>
      <c r="O25" s="1"/>
    </row>
    <row r="26" spans="1:15" ht="12.75" customHeight="1">
      <c r="A26" s="56">
        <v>17</v>
      </c>
      <c r="B26" s="58" t="s">
        <v>268</v>
      </c>
      <c r="C26" s="31">
        <v>779.1</v>
      </c>
      <c r="D26" s="38">
        <v>783.75</v>
      </c>
      <c r="E26" s="38">
        <v>769.6</v>
      </c>
      <c r="F26" s="38">
        <v>760.1</v>
      </c>
      <c r="G26" s="38">
        <v>745.95</v>
      </c>
      <c r="H26" s="38">
        <v>793.25</v>
      </c>
      <c r="I26" s="38">
        <v>807.40000000000009</v>
      </c>
      <c r="J26" s="38">
        <v>816.9</v>
      </c>
      <c r="K26" s="31">
        <v>797.9</v>
      </c>
      <c r="L26" s="31">
        <v>774.25</v>
      </c>
      <c r="M26" s="31">
        <v>9.3332700000000006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3639.45</v>
      </c>
      <c r="D27" s="38">
        <v>3643.3833333333332</v>
      </c>
      <c r="E27" s="38">
        <v>3601.0666666666666</v>
      </c>
      <c r="F27" s="38">
        <v>3562.6833333333334</v>
      </c>
      <c r="G27" s="38">
        <v>3520.3666666666668</v>
      </c>
      <c r="H27" s="38">
        <v>3681.7666666666664</v>
      </c>
      <c r="I27" s="38">
        <v>3724.083333333333</v>
      </c>
      <c r="J27" s="38">
        <v>3762.4666666666662</v>
      </c>
      <c r="K27" s="31">
        <v>3685.7</v>
      </c>
      <c r="L27" s="31">
        <v>3605</v>
      </c>
      <c r="M27" s="31">
        <v>1.57152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419.3</v>
      </c>
      <c r="D28" s="38">
        <v>418.83333333333331</v>
      </c>
      <c r="E28" s="38">
        <v>416.66666666666663</v>
      </c>
      <c r="F28" s="38">
        <v>414.0333333333333</v>
      </c>
      <c r="G28" s="38">
        <v>411.86666666666662</v>
      </c>
      <c r="H28" s="38">
        <v>421.46666666666664</v>
      </c>
      <c r="I28" s="38">
        <v>423.63333333333327</v>
      </c>
      <c r="J28" s="38">
        <v>426.26666666666665</v>
      </c>
      <c r="K28" s="31">
        <v>421</v>
      </c>
      <c r="L28" s="31">
        <v>416.2</v>
      </c>
      <c r="M28" s="31">
        <v>22.602250000000002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5175.6000000000004</v>
      </c>
      <c r="D29" s="38">
        <v>5187.3833333333332</v>
      </c>
      <c r="E29" s="38">
        <v>5150.8166666666666</v>
      </c>
      <c r="F29" s="38">
        <v>5126.0333333333338</v>
      </c>
      <c r="G29" s="38">
        <v>5089.4666666666672</v>
      </c>
      <c r="H29" s="38">
        <v>5212.1666666666661</v>
      </c>
      <c r="I29" s="38">
        <v>5248.7333333333318</v>
      </c>
      <c r="J29" s="38">
        <v>5273.5166666666655</v>
      </c>
      <c r="K29" s="31">
        <v>5223.95</v>
      </c>
      <c r="L29" s="31">
        <v>5162.6000000000004</v>
      </c>
      <c r="M29" s="31">
        <v>2.6563099999999999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420.15</v>
      </c>
      <c r="D30" s="38">
        <v>418.83333333333331</v>
      </c>
      <c r="E30" s="38">
        <v>415.61666666666662</v>
      </c>
      <c r="F30" s="38">
        <v>411.08333333333331</v>
      </c>
      <c r="G30" s="38">
        <v>407.86666666666662</v>
      </c>
      <c r="H30" s="38">
        <v>423.36666666666662</v>
      </c>
      <c r="I30" s="38">
        <v>426.58333333333331</v>
      </c>
      <c r="J30" s="38">
        <v>431.11666666666662</v>
      </c>
      <c r="K30" s="31">
        <v>422.05</v>
      </c>
      <c r="L30" s="31">
        <v>414.3</v>
      </c>
      <c r="M30" s="31">
        <v>12.91722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173.2</v>
      </c>
      <c r="D31" s="38">
        <v>173.43333333333331</v>
      </c>
      <c r="E31" s="38">
        <v>171.96666666666661</v>
      </c>
      <c r="F31" s="38">
        <v>170.73333333333329</v>
      </c>
      <c r="G31" s="38">
        <v>169.26666666666659</v>
      </c>
      <c r="H31" s="38">
        <v>174.66666666666663</v>
      </c>
      <c r="I31" s="38">
        <v>176.13333333333333</v>
      </c>
      <c r="J31" s="38">
        <v>177.36666666666665</v>
      </c>
      <c r="K31" s="31">
        <v>174.9</v>
      </c>
      <c r="L31" s="31">
        <v>172.2</v>
      </c>
      <c r="M31" s="31">
        <v>73.314679999999996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3514.65</v>
      </c>
      <c r="D32" s="38">
        <v>3509.0499999999997</v>
      </c>
      <c r="E32" s="38">
        <v>3488.0999999999995</v>
      </c>
      <c r="F32" s="38">
        <v>3461.5499999999997</v>
      </c>
      <c r="G32" s="38">
        <v>3440.5999999999995</v>
      </c>
      <c r="H32" s="38">
        <v>3535.5999999999995</v>
      </c>
      <c r="I32" s="38">
        <v>3556.5499999999993</v>
      </c>
      <c r="J32" s="38">
        <v>3583.0999999999995</v>
      </c>
      <c r="K32" s="31">
        <v>3530</v>
      </c>
      <c r="L32" s="31">
        <v>3482.5</v>
      </c>
      <c r="M32" s="31">
        <v>6.20289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1908.7</v>
      </c>
      <c r="D33" s="38">
        <v>1887.8000000000002</v>
      </c>
      <c r="E33" s="38">
        <v>1860.9500000000003</v>
      </c>
      <c r="F33" s="38">
        <v>1813.2</v>
      </c>
      <c r="G33" s="38">
        <v>1786.3500000000001</v>
      </c>
      <c r="H33" s="38">
        <v>1935.5500000000004</v>
      </c>
      <c r="I33" s="38">
        <v>1962.4000000000003</v>
      </c>
      <c r="J33" s="38">
        <v>2010.1500000000005</v>
      </c>
      <c r="K33" s="31">
        <v>1914.65</v>
      </c>
      <c r="L33" s="31">
        <v>1840.05</v>
      </c>
      <c r="M33" s="31">
        <v>11.43323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641.15</v>
      </c>
      <c r="D34" s="38">
        <v>643.61666666666667</v>
      </c>
      <c r="E34" s="38">
        <v>637.5333333333333</v>
      </c>
      <c r="F34" s="38">
        <v>633.91666666666663</v>
      </c>
      <c r="G34" s="38">
        <v>627.83333333333326</v>
      </c>
      <c r="H34" s="38">
        <v>647.23333333333335</v>
      </c>
      <c r="I34" s="38">
        <v>653.31666666666661</v>
      </c>
      <c r="J34" s="38">
        <v>656.93333333333339</v>
      </c>
      <c r="K34" s="31">
        <v>649.70000000000005</v>
      </c>
      <c r="L34" s="31">
        <v>640</v>
      </c>
      <c r="M34" s="31">
        <v>3.9133399999999998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769.35</v>
      </c>
      <c r="D35" s="38">
        <v>768.80000000000007</v>
      </c>
      <c r="E35" s="38">
        <v>762.20000000000016</v>
      </c>
      <c r="F35" s="38">
        <v>755.05000000000007</v>
      </c>
      <c r="G35" s="38">
        <v>748.45000000000016</v>
      </c>
      <c r="H35" s="38">
        <v>775.95000000000016</v>
      </c>
      <c r="I35" s="38">
        <v>782.55000000000007</v>
      </c>
      <c r="J35" s="38">
        <v>789.70000000000016</v>
      </c>
      <c r="K35" s="31">
        <v>775.4</v>
      </c>
      <c r="L35" s="31">
        <v>761.65</v>
      </c>
      <c r="M35" s="31">
        <v>11.19253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751.1</v>
      </c>
      <c r="D36" s="38">
        <v>756.98333333333323</v>
      </c>
      <c r="E36" s="38">
        <v>740.16666666666652</v>
      </c>
      <c r="F36" s="38">
        <v>729.23333333333323</v>
      </c>
      <c r="G36" s="38">
        <v>712.41666666666652</v>
      </c>
      <c r="H36" s="38">
        <v>767.91666666666652</v>
      </c>
      <c r="I36" s="38">
        <v>784.73333333333335</v>
      </c>
      <c r="J36" s="38">
        <v>795.66666666666652</v>
      </c>
      <c r="K36" s="31">
        <v>773.8</v>
      </c>
      <c r="L36" s="31">
        <v>746.05</v>
      </c>
      <c r="M36" s="31">
        <v>32.690010000000001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401.35</v>
      </c>
      <c r="D37" s="38">
        <v>403.59999999999997</v>
      </c>
      <c r="E37" s="38">
        <v>397.74999999999994</v>
      </c>
      <c r="F37" s="38">
        <v>394.15</v>
      </c>
      <c r="G37" s="38">
        <v>388.29999999999995</v>
      </c>
      <c r="H37" s="38">
        <v>407.19999999999993</v>
      </c>
      <c r="I37" s="38">
        <v>413.04999999999995</v>
      </c>
      <c r="J37" s="38">
        <v>416.64999999999992</v>
      </c>
      <c r="K37" s="31">
        <v>409.45</v>
      </c>
      <c r="L37" s="31">
        <v>400</v>
      </c>
      <c r="M37" s="31">
        <v>10.40685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964.3</v>
      </c>
      <c r="D38" s="38">
        <v>963.56666666666661</v>
      </c>
      <c r="E38" s="38">
        <v>957.23333333333323</v>
      </c>
      <c r="F38" s="38">
        <v>950.16666666666663</v>
      </c>
      <c r="G38" s="38">
        <v>943.83333333333326</v>
      </c>
      <c r="H38" s="38">
        <v>970.63333333333321</v>
      </c>
      <c r="I38" s="38">
        <v>976.9666666666667</v>
      </c>
      <c r="J38" s="38">
        <v>984.03333333333319</v>
      </c>
      <c r="K38" s="31">
        <v>969.9</v>
      </c>
      <c r="L38" s="31">
        <v>956.5</v>
      </c>
      <c r="M38" s="31">
        <v>75.745440000000002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4823.6499999999996</v>
      </c>
      <c r="D39" s="38">
        <v>4850.333333333333</v>
      </c>
      <c r="E39" s="38">
        <v>4791.5166666666664</v>
      </c>
      <c r="F39" s="38">
        <v>4759.3833333333332</v>
      </c>
      <c r="G39" s="38">
        <v>4700.5666666666666</v>
      </c>
      <c r="H39" s="38">
        <v>4882.4666666666662</v>
      </c>
      <c r="I39" s="38">
        <v>4941.2833333333338</v>
      </c>
      <c r="J39" s="38">
        <v>4973.4166666666661</v>
      </c>
      <c r="K39" s="31">
        <v>4909.1499999999996</v>
      </c>
      <c r="L39" s="31">
        <v>4818.2</v>
      </c>
      <c r="M39" s="31">
        <v>2.4732500000000002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1644.1</v>
      </c>
      <c r="D40" s="38">
        <v>1635.9666666666665</v>
      </c>
      <c r="E40" s="38">
        <v>1622.133333333333</v>
      </c>
      <c r="F40" s="38">
        <v>1600.1666666666665</v>
      </c>
      <c r="G40" s="38">
        <v>1586.333333333333</v>
      </c>
      <c r="H40" s="38">
        <v>1657.9333333333329</v>
      </c>
      <c r="I40" s="38">
        <v>1671.7666666666664</v>
      </c>
      <c r="J40" s="38">
        <v>1693.7333333333329</v>
      </c>
      <c r="K40" s="31">
        <v>1649.8</v>
      </c>
      <c r="L40" s="31">
        <v>1614</v>
      </c>
      <c r="M40" s="31">
        <v>19.205010000000001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7456.65</v>
      </c>
      <c r="D41" s="38">
        <v>7432.2333333333336</v>
      </c>
      <c r="E41" s="38">
        <v>7384.4666666666672</v>
      </c>
      <c r="F41" s="38">
        <v>7312.2833333333338</v>
      </c>
      <c r="G41" s="38">
        <v>7264.5166666666673</v>
      </c>
      <c r="H41" s="38">
        <v>7504.416666666667</v>
      </c>
      <c r="I41" s="38">
        <v>7552.1833333333334</v>
      </c>
      <c r="J41" s="38">
        <v>7624.3666666666668</v>
      </c>
      <c r="K41" s="31">
        <v>7480</v>
      </c>
      <c r="L41" s="31">
        <v>7360.05</v>
      </c>
      <c r="M41" s="31">
        <v>0.31590000000000001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7584.7</v>
      </c>
      <c r="D42" s="38">
        <v>7537.9000000000005</v>
      </c>
      <c r="E42" s="38">
        <v>7476.8000000000011</v>
      </c>
      <c r="F42" s="38">
        <v>7368.9000000000005</v>
      </c>
      <c r="G42" s="38">
        <v>7307.8000000000011</v>
      </c>
      <c r="H42" s="38">
        <v>7645.8000000000011</v>
      </c>
      <c r="I42" s="38">
        <v>7706.9000000000015</v>
      </c>
      <c r="J42" s="38">
        <v>7814.8000000000011</v>
      </c>
      <c r="K42" s="31">
        <v>7599</v>
      </c>
      <c r="L42" s="31">
        <v>7430</v>
      </c>
      <c r="M42" s="31">
        <v>9.75943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2430.1999999999998</v>
      </c>
      <c r="D43" s="38">
        <v>2419.4166666666665</v>
      </c>
      <c r="E43" s="38">
        <v>2400.833333333333</v>
      </c>
      <c r="F43" s="38">
        <v>2371.4666666666667</v>
      </c>
      <c r="G43" s="38">
        <v>2352.8833333333332</v>
      </c>
      <c r="H43" s="38">
        <v>2448.7833333333328</v>
      </c>
      <c r="I43" s="38">
        <v>2467.3666666666659</v>
      </c>
      <c r="J43" s="38">
        <v>2496.7333333333327</v>
      </c>
      <c r="K43" s="31">
        <v>2438</v>
      </c>
      <c r="L43" s="31">
        <v>2390.0500000000002</v>
      </c>
      <c r="M43" s="31">
        <v>1.75193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214.55</v>
      </c>
      <c r="D44" s="38">
        <v>214.98333333333335</v>
      </c>
      <c r="E44" s="38">
        <v>212.8666666666667</v>
      </c>
      <c r="F44" s="38">
        <v>211.18333333333337</v>
      </c>
      <c r="G44" s="38">
        <v>209.06666666666672</v>
      </c>
      <c r="H44" s="38">
        <v>216.66666666666669</v>
      </c>
      <c r="I44" s="38">
        <v>218.78333333333336</v>
      </c>
      <c r="J44" s="38">
        <v>220.46666666666667</v>
      </c>
      <c r="K44" s="31">
        <v>217.1</v>
      </c>
      <c r="L44" s="31">
        <v>213.3</v>
      </c>
      <c r="M44" s="31">
        <v>97.567239999999998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200</v>
      </c>
      <c r="D45" s="38">
        <v>199.06666666666669</v>
      </c>
      <c r="E45" s="38">
        <v>197.43333333333339</v>
      </c>
      <c r="F45" s="38">
        <v>194.8666666666667</v>
      </c>
      <c r="G45" s="38">
        <v>193.23333333333341</v>
      </c>
      <c r="H45" s="38">
        <v>201.63333333333338</v>
      </c>
      <c r="I45" s="38">
        <v>203.26666666666665</v>
      </c>
      <c r="J45" s="38">
        <v>205.83333333333337</v>
      </c>
      <c r="K45" s="31">
        <v>200.7</v>
      </c>
      <c r="L45" s="31">
        <v>196.5</v>
      </c>
      <c r="M45" s="31">
        <v>159.94698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80.25</v>
      </c>
      <c r="D46" s="38">
        <v>79.766666666666666</v>
      </c>
      <c r="E46" s="38">
        <v>79.083333333333329</v>
      </c>
      <c r="F46" s="38">
        <v>77.916666666666657</v>
      </c>
      <c r="G46" s="38">
        <v>77.23333333333332</v>
      </c>
      <c r="H46" s="38">
        <v>80.933333333333337</v>
      </c>
      <c r="I46" s="38">
        <v>81.616666666666674</v>
      </c>
      <c r="J46" s="38">
        <v>82.783333333333346</v>
      </c>
      <c r="K46" s="31">
        <v>80.45</v>
      </c>
      <c r="L46" s="31">
        <v>78.599999999999994</v>
      </c>
      <c r="M46" s="31">
        <v>89.721879999999999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1700.3</v>
      </c>
      <c r="D47" s="38">
        <v>1698.8833333333332</v>
      </c>
      <c r="E47" s="38">
        <v>1689.8666666666663</v>
      </c>
      <c r="F47" s="38">
        <v>1679.4333333333332</v>
      </c>
      <c r="G47" s="38">
        <v>1670.4166666666663</v>
      </c>
      <c r="H47" s="38">
        <v>1709.3166666666664</v>
      </c>
      <c r="I47" s="38">
        <v>1718.3333333333333</v>
      </c>
      <c r="J47" s="38">
        <v>1728.7666666666664</v>
      </c>
      <c r="K47" s="31">
        <v>1707.9</v>
      </c>
      <c r="L47" s="31">
        <v>1688.45</v>
      </c>
      <c r="M47" s="31">
        <v>2.69198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126.9</v>
      </c>
      <c r="D48" s="38">
        <v>127.11666666666667</v>
      </c>
      <c r="E48" s="38">
        <v>126.48333333333335</v>
      </c>
      <c r="F48" s="38">
        <v>126.06666666666668</v>
      </c>
      <c r="G48" s="38">
        <v>125.43333333333335</v>
      </c>
      <c r="H48" s="38">
        <v>127.53333333333335</v>
      </c>
      <c r="I48" s="38">
        <v>128.16666666666669</v>
      </c>
      <c r="J48" s="38">
        <v>128.58333333333334</v>
      </c>
      <c r="K48" s="31">
        <v>127.75</v>
      </c>
      <c r="L48" s="31">
        <v>126.7</v>
      </c>
      <c r="M48" s="31">
        <v>89.757180000000005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683.55</v>
      </c>
      <c r="D49" s="38">
        <v>681.0333333333333</v>
      </c>
      <c r="E49" s="38">
        <v>677.06666666666661</v>
      </c>
      <c r="F49" s="38">
        <v>670.58333333333326</v>
      </c>
      <c r="G49" s="38">
        <v>666.61666666666656</v>
      </c>
      <c r="H49" s="38">
        <v>687.51666666666665</v>
      </c>
      <c r="I49" s="38">
        <v>691.48333333333335</v>
      </c>
      <c r="J49" s="38">
        <v>697.9666666666667</v>
      </c>
      <c r="K49" s="31">
        <v>685</v>
      </c>
      <c r="L49" s="31">
        <v>674.55</v>
      </c>
      <c r="M49" s="31">
        <v>5.48733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855.55</v>
      </c>
      <c r="D50" s="38">
        <v>860.41666666666663</v>
      </c>
      <c r="E50" s="38">
        <v>848.13333333333321</v>
      </c>
      <c r="F50" s="38">
        <v>840.71666666666658</v>
      </c>
      <c r="G50" s="38">
        <v>828.43333333333317</v>
      </c>
      <c r="H50" s="38">
        <v>867.83333333333326</v>
      </c>
      <c r="I50" s="38">
        <v>880.11666666666679</v>
      </c>
      <c r="J50" s="38">
        <v>887.5333333333333</v>
      </c>
      <c r="K50" s="31">
        <v>872.7</v>
      </c>
      <c r="L50" s="31">
        <v>853</v>
      </c>
      <c r="M50" s="31">
        <v>13.53387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870.75</v>
      </c>
      <c r="D51" s="38">
        <v>871.65</v>
      </c>
      <c r="E51" s="38">
        <v>866.3</v>
      </c>
      <c r="F51" s="38">
        <v>861.85</v>
      </c>
      <c r="G51" s="38">
        <v>856.5</v>
      </c>
      <c r="H51" s="38">
        <v>876.09999999999991</v>
      </c>
      <c r="I51" s="38">
        <v>881.45</v>
      </c>
      <c r="J51" s="38">
        <v>885.89999999999986</v>
      </c>
      <c r="K51" s="31">
        <v>877</v>
      </c>
      <c r="L51" s="31">
        <v>867.2</v>
      </c>
      <c r="M51" s="31">
        <v>66.41825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94.95</v>
      </c>
      <c r="D52" s="38">
        <v>95.2</v>
      </c>
      <c r="E52" s="38">
        <v>94.100000000000009</v>
      </c>
      <c r="F52" s="38">
        <v>93.25</v>
      </c>
      <c r="G52" s="38">
        <v>92.15</v>
      </c>
      <c r="H52" s="38">
        <v>96.050000000000011</v>
      </c>
      <c r="I52" s="38">
        <v>97.15</v>
      </c>
      <c r="J52" s="38">
        <v>98.000000000000014</v>
      </c>
      <c r="K52" s="31">
        <v>96.3</v>
      </c>
      <c r="L52" s="31">
        <v>94.35</v>
      </c>
      <c r="M52" s="31">
        <v>209.77208999999999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266.8</v>
      </c>
      <c r="D53" s="38">
        <v>266.75</v>
      </c>
      <c r="E53" s="38">
        <v>265.3</v>
      </c>
      <c r="F53" s="38">
        <v>263.8</v>
      </c>
      <c r="G53" s="38">
        <v>262.35000000000002</v>
      </c>
      <c r="H53" s="38">
        <v>268.25</v>
      </c>
      <c r="I53" s="38">
        <v>269.70000000000005</v>
      </c>
      <c r="J53" s="38">
        <v>271.2</v>
      </c>
      <c r="K53" s="31">
        <v>268.2</v>
      </c>
      <c r="L53" s="31">
        <v>265.25</v>
      </c>
      <c r="M53" s="31">
        <v>37.085859999999997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19101.2</v>
      </c>
      <c r="D54" s="38">
        <v>19151.750000000004</v>
      </c>
      <c r="E54" s="38">
        <v>18944.850000000006</v>
      </c>
      <c r="F54" s="38">
        <v>18788.500000000004</v>
      </c>
      <c r="G54" s="38">
        <v>18581.600000000006</v>
      </c>
      <c r="H54" s="38">
        <v>19308.100000000006</v>
      </c>
      <c r="I54" s="38">
        <v>19515.000000000007</v>
      </c>
      <c r="J54" s="38">
        <v>19671.350000000006</v>
      </c>
      <c r="K54" s="31">
        <v>19358.650000000001</v>
      </c>
      <c r="L54" s="31">
        <v>18995.400000000001</v>
      </c>
      <c r="M54" s="31">
        <v>0.23022999999999999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384.55</v>
      </c>
      <c r="D55" s="38">
        <v>382.86666666666662</v>
      </c>
      <c r="E55" s="38">
        <v>380.23333333333323</v>
      </c>
      <c r="F55" s="38">
        <v>375.91666666666663</v>
      </c>
      <c r="G55" s="38">
        <v>373.28333333333325</v>
      </c>
      <c r="H55" s="38">
        <v>387.18333333333322</v>
      </c>
      <c r="I55" s="38">
        <v>389.81666666666655</v>
      </c>
      <c r="J55" s="38">
        <v>394.13333333333321</v>
      </c>
      <c r="K55" s="31">
        <v>385.5</v>
      </c>
      <c r="L55" s="31">
        <v>378.55</v>
      </c>
      <c r="M55" s="31">
        <v>24.474309999999999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5065.8999999999996</v>
      </c>
      <c r="D56" s="38">
        <v>5086.666666666667</v>
      </c>
      <c r="E56" s="38">
        <v>5029.3333333333339</v>
      </c>
      <c r="F56" s="38">
        <v>4992.7666666666673</v>
      </c>
      <c r="G56" s="38">
        <v>4935.4333333333343</v>
      </c>
      <c r="H56" s="38">
        <v>5123.2333333333336</v>
      </c>
      <c r="I56" s="38">
        <v>5180.5666666666675</v>
      </c>
      <c r="J56" s="38">
        <v>5217.1333333333332</v>
      </c>
      <c r="K56" s="31">
        <v>5144</v>
      </c>
      <c r="L56" s="31">
        <v>5050.1000000000004</v>
      </c>
      <c r="M56" s="31">
        <v>3.5352800000000002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338.45</v>
      </c>
      <c r="D57" s="38">
        <v>335.16666666666669</v>
      </c>
      <c r="E57" s="38">
        <v>331.03333333333336</v>
      </c>
      <c r="F57" s="38">
        <v>323.61666666666667</v>
      </c>
      <c r="G57" s="38">
        <v>319.48333333333335</v>
      </c>
      <c r="H57" s="38">
        <v>342.58333333333337</v>
      </c>
      <c r="I57" s="38">
        <v>346.7166666666667</v>
      </c>
      <c r="J57" s="38">
        <v>354.13333333333338</v>
      </c>
      <c r="K57" s="31">
        <v>339.3</v>
      </c>
      <c r="L57" s="31">
        <v>327.75</v>
      </c>
      <c r="M57" s="31">
        <v>119.25138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417.4</v>
      </c>
      <c r="D58" s="38">
        <v>418.7166666666667</v>
      </c>
      <c r="E58" s="38">
        <v>412.78333333333342</v>
      </c>
      <c r="F58" s="38">
        <v>408.16666666666674</v>
      </c>
      <c r="G58" s="38">
        <v>402.23333333333346</v>
      </c>
      <c r="H58" s="38">
        <v>423.33333333333337</v>
      </c>
      <c r="I58" s="38">
        <v>429.26666666666665</v>
      </c>
      <c r="J58" s="38">
        <v>433.88333333333333</v>
      </c>
      <c r="K58" s="31">
        <v>424.65</v>
      </c>
      <c r="L58" s="31">
        <v>414.1</v>
      </c>
      <c r="M58" s="31">
        <v>15.702540000000001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1170.3</v>
      </c>
      <c r="D59" s="38">
        <v>1162.5333333333335</v>
      </c>
      <c r="E59" s="38">
        <v>1151.3166666666671</v>
      </c>
      <c r="F59" s="38">
        <v>1132.3333333333335</v>
      </c>
      <c r="G59" s="38">
        <v>1121.116666666667</v>
      </c>
      <c r="H59" s="38">
        <v>1181.5166666666671</v>
      </c>
      <c r="I59" s="38">
        <v>1192.7333333333338</v>
      </c>
      <c r="J59" s="38">
        <v>1211.7166666666672</v>
      </c>
      <c r="K59" s="31">
        <v>1173.75</v>
      </c>
      <c r="L59" s="31">
        <v>1143.55</v>
      </c>
      <c r="M59" s="31">
        <v>8.5577299999999994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1035.8</v>
      </c>
      <c r="D60" s="38">
        <v>1033.5</v>
      </c>
      <c r="E60" s="38">
        <v>1025</v>
      </c>
      <c r="F60" s="38">
        <v>1014.2</v>
      </c>
      <c r="G60" s="38">
        <v>1005.7</v>
      </c>
      <c r="H60" s="38">
        <v>1044.3</v>
      </c>
      <c r="I60" s="38">
        <v>1052.8</v>
      </c>
      <c r="J60" s="38">
        <v>1063.5999999999999</v>
      </c>
      <c r="K60" s="31">
        <v>1042</v>
      </c>
      <c r="L60" s="31">
        <v>1022.7</v>
      </c>
      <c r="M60" s="31">
        <v>10.69988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228.6</v>
      </c>
      <c r="D61" s="38">
        <v>228.9</v>
      </c>
      <c r="E61" s="38">
        <v>227.9</v>
      </c>
      <c r="F61" s="38">
        <v>227.2</v>
      </c>
      <c r="G61" s="38">
        <v>226.2</v>
      </c>
      <c r="H61" s="38">
        <v>229.60000000000002</v>
      </c>
      <c r="I61" s="38">
        <v>230.60000000000002</v>
      </c>
      <c r="J61" s="38">
        <v>231.30000000000004</v>
      </c>
      <c r="K61" s="31">
        <v>229.9</v>
      </c>
      <c r="L61" s="31">
        <v>228.2</v>
      </c>
      <c r="M61" s="31">
        <v>52.47533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4875.95</v>
      </c>
      <c r="D62" s="38">
        <v>4900.5999999999995</v>
      </c>
      <c r="E62" s="38">
        <v>4835.3499999999985</v>
      </c>
      <c r="F62" s="38">
        <v>4794.7499999999991</v>
      </c>
      <c r="G62" s="38">
        <v>4729.4999999999982</v>
      </c>
      <c r="H62" s="38">
        <v>4941.1999999999989</v>
      </c>
      <c r="I62" s="38">
        <v>5006.4500000000007</v>
      </c>
      <c r="J62" s="38">
        <v>5047.0499999999993</v>
      </c>
      <c r="K62" s="31">
        <v>4965.8500000000004</v>
      </c>
      <c r="L62" s="31">
        <v>4860</v>
      </c>
      <c r="M62" s="31">
        <v>3.82389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1828.85</v>
      </c>
      <c r="D63" s="38">
        <v>1834.3333333333333</v>
      </c>
      <c r="E63" s="38">
        <v>1819.8666666666666</v>
      </c>
      <c r="F63" s="38">
        <v>1810.8833333333332</v>
      </c>
      <c r="G63" s="38">
        <v>1796.4166666666665</v>
      </c>
      <c r="H63" s="38">
        <v>1843.3166666666666</v>
      </c>
      <c r="I63" s="38">
        <v>1857.7833333333333</v>
      </c>
      <c r="J63" s="38">
        <v>1866.7666666666667</v>
      </c>
      <c r="K63" s="31">
        <v>1848.8</v>
      </c>
      <c r="L63" s="31">
        <v>1825.35</v>
      </c>
      <c r="M63" s="31">
        <v>1.27206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685.9</v>
      </c>
      <c r="D64" s="38">
        <v>682.05000000000007</v>
      </c>
      <c r="E64" s="38">
        <v>674.10000000000014</v>
      </c>
      <c r="F64" s="38">
        <v>662.30000000000007</v>
      </c>
      <c r="G64" s="38">
        <v>654.35000000000014</v>
      </c>
      <c r="H64" s="38">
        <v>693.85000000000014</v>
      </c>
      <c r="I64" s="38">
        <v>701.80000000000018</v>
      </c>
      <c r="J64" s="38">
        <v>713.60000000000014</v>
      </c>
      <c r="K64" s="31">
        <v>690</v>
      </c>
      <c r="L64" s="31">
        <v>670.25</v>
      </c>
      <c r="M64" s="31">
        <v>8.3212700000000002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951</v>
      </c>
      <c r="D65" s="38">
        <v>953.26666666666677</v>
      </c>
      <c r="E65" s="38">
        <v>946.53333333333353</v>
      </c>
      <c r="F65" s="38">
        <v>942.06666666666672</v>
      </c>
      <c r="G65" s="38">
        <v>935.33333333333348</v>
      </c>
      <c r="H65" s="38">
        <v>957.73333333333358</v>
      </c>
      <c r="I65" s="38">
        <v>964.46666666666692</v>
      </c>
      <c r="J65" s="38">
        <v>968.93333333333362</v>
      </c>
      <c r="K65" s="31">
        <v>960</v>
      </c>
      <c r="L65" s="31">
        <v>948.8</v>
      </c>
      <c r="M65" s="31">
        <v>2.16858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293.45</v>
      </c>
      <c r="D66" s="38">
        <v>293.18333333333334</v>
      </c>
      <c r="E66" s="38">
        <v>289.61666666666667</v>
      </c>
      <c r="F66" s="38">
        <v>285.78333333333336</v>
      </c>
      <c r="G66" s="38">
        <v>282.2166666666667</v>
      </c>
      <c r="H66" s="38">
        <v>297.01666666666665</v>
      </c>
      <c r="I66" s="38">
        <v>300.58333333333337</v>
      </c>
      <c r="J66" s="38">
        <v>304.41666666666663</v>
      </c>
      <c r="K66" s="31">
        <v>296.75</v>
      </c>
      <c r="L66" s="31">
        <v>289.35000000000002</v>
      </c>
      <c r="M66" s="31">
        <v>47.160850000000003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1941</v>
      </c>
      <c r="D67" s="38">
        <v>1931.6833333333334</v>
      </c>
      <c r="E67" s="38">
        <v>1917.3666666666668</v>
      </c>
      <c r="F67" s="38">
        <v>1893.7333333333333</v>
      </c>
      <c r="G67" s="38">
        <v>1879.4166666666667</v>
      </c>
      <c r="H67" s="38">
        <v>1955.3166666666668</v>
      </c>
      <c r="I67" s="38">
        <v>1969.6333333333334</v>
      </c>
      <c r="J67" s="38">
        <v>1993.2666666666669</v>
      </c>
      <c r="K67" s="31">
        <v>1946</v>
      </c>
      <c r="L67" s="31">
        <v>1908.05</v>
      </c>
      <c r="M67" s="31">
        <v>5.62127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574.54999999999995</v>
      </c>
      <c r="D68" s="38">
        <v>576.41666666666663</v>
      </c>
      <c r="E68" s="38">
        <v>571.7833333333333</v>
      </c>
      <c r="F68" s="38">
        <v>569.01666666666665</v>
      </c>
      <c r="G68" s="38">
        <v>564.38333333333333</v>
      </c>
      <c r="H68" s="38">
        <v>579.18333333333328</v>
      </c>
      <c r="I68" s="38">
        <v>583.81666666666672</v>
      </c>
      <c r="J68" s="38">
        <v>586.58333333333326</v>
      </c>
      <c r="K68" s="31">
        <v>581.04999999999995</v>
      </c>
      <c r="L68" s="31">
        <v>573.65</v>
      </c>
      <c r="M68" s="31">
        <v>6.0776700000000003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2037.7</v>
      </c>
      <c r="D69" s="38">
        <v>2038.5999999999997</v>
      </c>
      <c r="E69" s="38">
        <v>2027.1999999999994</v>
      </c>
      <c r="F69" s="38">
        <v>2016.6999999999996</v>
      </c>
      <c r="G69" s="38">
        <v>2005.2999999999993</v>
      </c>
      <c r="H69" s="38">
        <v>2049.0999999999995</v>
      </c>
      <c r="I69" s="38">
        <v>2060.4999999999995</v>
      </c>
      <c r="J69" s="38">
        <v>2070.9999999999995</v>
      </c>
      <c r="K69" s="31">
        <v>2050</v>
      </c>
      <c r="L69" s="31">
        <v>2028.1</v>
      </c>
      <c r="M69" s="31">
        <v>0.99617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1992.35</v>
      </c>
      <c r="D70" s="38">
        <v>1988.5</v>
      </c>
      <c r="E70" s="38">
        <v>1980.4</v>
      </c>
      <c r="F70" s="38">
        <v>1968.45</v>
      </c>
      <c r="G70" s="38">
        <v>1960.3500000000001</v>
      </c>
      <c r="H70" s="38">
        <v>2000.45</v>
      </c>
      <c r="I70" s="38">
        <v>2008.55</v>
      </c>
      <c r="J70" s="38">
        <v>2020.5</v>
      </c>
      <c r="K70" s="31">
        <v>1996.6</v>
      </c>
      <c r="L70" s="31">
        <v>1976.55</v>
      </c>
      <c r="M70" s="31">
        <v>3.3955099999999998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404.4</v>
      </c>
      <c r="D71" s="38">
        <v>404.96666666666664</v>
      </c>
      <c r="E71" s="38">
        <v>401.23333333333329</v>
      </c>
      <c r="F71" s="38">
        <v>398.06666666666666</v>
      </c>
      <c r="G71" s="38">
        <v>394.33333333333331</v>
      </c>
      <c r="H71" s="38">
        <v>408.13333333333327</v>
      </c>
      <c r="I71" s="38">
        <v>411.86666666666662</v>
      </c>
      <c r="J71" s="38">
        <v>415.03333333333325</v>
      </c>
      <c r="K71" s="31">
        <v>408.7</v>
      </c>
      <c r="L71" s="31">
        <v>401.8</v>
      </c>
      <c r="M71" s="31">
        <v>5.75068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199.9</v>
      </c>
      <c r="D72" s="38">
        <v>199.36666666666665</v>
      </c>
      <c r="E72" s="38">
        <v>196.98333333333329</v>
      </c>
      <c r="F72" s="38">
        <v>194.06666666666663</v>
      </c>
      <c r="G72" s="38">
        <v>191.68333333333328</v>
      </c>
      <c r="H72" s="38">
        <v>202.2833333333333</v>
      </c>
      <c r="I72" s="38">
        <v>204.66666666666669</v>
      </c>
      <c r="J72" s="38">
        <v>207.58333333333331</v>
      </c>
      <c r="K72" s="31">
        <v>201.75</v>
      </c>
      <c r="L72" s="31">
        <v>196.45</v>
      </c>
      <c r="M72" s="31">
        <v>68.356849999999994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3638.05</v>
      </c>
      <c r="D73" s="38">
        <v>3646.0166666666664</v>
      </c>
      <c r="E73" s="38">
        <v>3617.0333333333328</v>
      </c>
      <c r="F73" s="38">
        <v>3596.0166666666664</v>
      </c>
      <c r="G73" s="38">
        <v>3567.0333333333328</v>
      </c>
      <c r="H73" s="38">
        <v>3667.0333333333328</v>
      </c>
      <c r="I73" s="38">
        <v>3696.0166666666664</v>
      </c>
      <c r="J73" s="38">
        <v>3717.0333333333328</v>
      </c>
      <c r="K73" s="31">
        <v>3675</v>
      </c>
      <c r="L73" s="31">
        <v>3625</v>
      </c>
      <c r="M73" s="31">
        <v>3.28518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4330.5</v>
      </c>
      <c r="D74" s="38">
        <v>4331.7666666666664</v>
      </c>
      <c r="E74" s="38">
        <v>4299.7333333333327</v>
      </c>
      <c r="F74" s="38">
        <v>4268.9666666666662</v>
      </c>
      <c r="G74" s="38">
        <v>4236.9333333333325</v>
      </c>
      <c r="H74" s="38">
        <v>4362.5333333333328</v>
      </c>
      <c r="I74" s="38">
        <v>4394.5666666666657</v>
      </c>
      <c r="J74" s="38">
        <v>4425.333333333333</v>
      </c>
      <c r="K74" s="31">
        <v>4363.8</v>
      </c>
      <c r="L74" s="31">
        <v>4301</v>
      </c>
      <c r="M74" s="31">
        <v>1.70391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501</v>
      </c>
      <c r="D75" s="38">
        <v>499.7833333333333</v>
      </c>
      <c r="E75" s="38">
        <v>495.36666666666662</v>
      </c>
      <c r="F75" s="38">
        <v>489.73333333333329</v>
      </c>
      <c r="G75" s="38">
        <v>485.31666666666661</v>
      </c>
      <c r="H75" s="38">
        <v>505.41666666666663</v>
      </c>
      <c r="I75" s="38">
        <v>509.83333333333337</v>
      </c>
      <c r="J75" s="38">
        <v>515.4666666666667</v>
      </c>
      <c r="K75" s="31">
        <v>504.2</v>
      </c>
      <c r="L75" s="31">
        <v>494.15</v>
      </c>
      <c r="M75" s="31">
        <v>28.327110000000001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3705.85</v>
      </c>
      <c r="D76" s="38">
        <v>3701.4666666666672</v>
      </c>
      <c r="E76" s="38">
        <v>3682.9333333333343</v>
      </c>
      <c r="F76" s="38">
        <v>3660.0166666666673</v>
      </c>
      <c r="G76" s="38">
        <v>3641.4833333333345</v>
      </c>
      <c r="H76" s="38">
        <v>3724.3833333333341</v>
      </c>
      <c r="I76" s="38">
        <v>3742.916666666667</v>
      </c>
      <c r="J76" s="38">
        <v>3765.8333333333339</v>
      </c>
      <c r="K76" s="31">
        <v>3720</v>
      </c>
      <c r="L76" s="31">
        <v>3678.55</v>
      </c>
      <c r="M76" s="31">
        <v>2.7741699999999998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5221.3500000000004</v>
      </c>
      <c r="D77" s="38">
        <v>5217.6500000000005</v>
      </c>
      <c r="E77" s="38">
        <v>5165.3000000000011</v>
      </c>
      <c r="F77" s="38">
        <v>5109.2500000000009</v>
      </c>
      <c r="G77" s="38">
        <v>5056.9000000000015</v>
      </c>
      <c r="H77" s="38">
        <v>5273.7000000000007</v>
      </c>
      <c r="I77" s="38">
        <v>5326.0500000000011</v>
      </c>
      <c r="J77" s="38">
        <v>5382.1</v>
      </c>
      <c r="K77" s="31">
        <v>5270</v>
      </c>
      <c r="L77" s="31">
        <v>5161.6000000000004</v>
      </c>
      <c r="M77" s="31">
        <v>3.9231699999999998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3330.15</v>
      </c>
      <c r="D78" s="38">
        <v>3335.5833333333335</v>
      </c>
      <c r="E78" s="38">
        <v>3314.6166666666668</v>
      </c>
      <c r="F78" s="38">
        <v>3299.0833333333335</v>
      </c>
      <c r="G78" s="38">
        <v>3278.1166666666668</v>
      </c>
      <c r="H78" s="38">
        <v>3351.1166666666668</v>
      </c>
      <c r="I78" s="38">
        <v>3372.083333333333</v>
      </c>
      <c r="J78" s="38">
        <v>3387.6166666666668</v>
      </c>
      <c r="K78" s="31">
        <v>3356.55</v>
      </c>
      <c r="L78" s="31">
        <v>3320.05</v>
      </c>
      <c r="M78" s="31">
        <v>6.5875500000000002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2329.9</v>
      </c>
      <c r="D79" s="38">
        <v>2332.4</v>
      </c>
      <c r="E79" s="38">
        <v>2310</v>
      </c>
      <c r="F79" s="38">
        <v>2290.1</v>
      </c>
      <c r="G79" s="38">
        <v>2267.6999999999998</v>
      </c>
      <c r="H79" s="38">
        <v>2352.3000000000002</v>
      </c>
      <c r="I79" s="38">
        <v>2374.7000000000007</v>
      </c>
      <c r="J79" s="38">
        <v>2394.6000000000004</v>
      </c>
      <c r="K79" s="31">
        <v>2354.8000000000002</v>
      </c>
      <c r="L79" s="31">
        <v>2312.5</v>
      </c>
      <c r="M79" s="31">
        <v>1.37019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135.75</v>
      </c>
      <c r="D80" s="38">
        <v>135.35</v>
      </c>
      <c r="E80" s="38">
        <v>133.85</v>
      </c>
      <c r="F80" s="38">
        <v>131.94999999999999</v>
      </c>
      <c r="G80" s="38">
        <v>130.44999999999999</v>
      </c>
      <c r="H80" s="38">
        <v>137.25</v>
      </c>
      <c r="I80" s="38">
        <v>138.75</v>
      </c>
      <c r="J80" s="38">
        <v>140.65</v>
      </c>
      <c r="K80" s="31">
        <v>136.85</v>
      </c>
      <c r="L80" s="31">
        <v>133.44999999999999</v>
      </c>
      <c r="M80" s="31">
        <v>243.779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2815.85</v>
      </c>
      <c r="D81" s="38">
        <v>2832.1666666666665</v>
      </c>
      <c r="E81" s="38">
        <v>2785.8833333333332</v>
      </c>
      <c r="F81" s="38">
        <v>2755.9166666666665</v>
      </c>
      <c r="G81" s="38">
        <v>2709.6333333333332</v>
      </c>
      <c r="H81" s="38">
        <v>2862.1333333333332</v>
      </c>
      <c r="I81" s="38">
        <v>2908.416666666667</v>
      </c>
      <c r="J81" s="38">
        <v>2938.3833333333332</v>
      </c>
      <c r="K81" s="31">
        <v>2878.45</v>
      </c>
      <c r="L81" s="31">
        <v>2802.2</v>
      </c>
      <c r="M81" s="31">
        <v>0.99719000000000002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329.05</v>
      </c>
      <c r="D82" s="38">
        <v>327.75</v>
      </c>
      <c r="E82" s="38">
        <v>324.5</v>
      </c>
      <c r="F82" s="38">
        <v>319.95</v>
      </c>
      <c r="G82" s="38">
        <v>316.7</v>
      </c>
      <c r="H82" s="38">
        <v>332.3</v>
      </c>
      <c r="I82" s="38">
        <v>335.55</v>
      </c>
      <c r="J82" s="38">
        <v>340.1</v>
      </c>
      <c r="K82" s="31">
        <v>331</v>
      </c>
      <c r="L82" s="31">
        <v>323.2</v>
      </c>
      <c r="M82" s="31">
        <v>9.8732000000000006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109.5</v>
      </c>
      <c r="D83" s="38">
        <v>109.75</v>
      </c>
      <c r="E83" s="38">
        <v>108.6</v>
      </c>
      <c r="F83" s="38">
        <v>107.69999999999999</v>
      </c>
      <c r="G83" s="38">
        <v>106.54999999999998</v>
      </c>
      <c r="H83" s="38">
        <v>110.65</v>
      </c>
      <c r="I83" s="38">
        <v>111.80000000000001</v>
      </c>
      <c r="J83" s="38">
        <v>112.70000000000002</v>
      </c>
      <c r="K83" s="31">
        <v>110.9</v>
      </c>
      <c r="L83" s="31">
        <v>108.85</v>
      </c>
      <c r="M83" s="31">
        <v>99.389600000000002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1191.1500000000001</v>
      </c>
      <c r="D84" s="38">
        <v>1188.3833333333334</v>
      </c>
      <c r="E84" s="38">
        <v>1160.7666666666669</v>
      </c>
      <c r="F84" s="38">
        <v>1130.3833333333334</v>
      </c>
      <c r="G84" s="38">
        <v>1102.7666666666669</v>
      </c>
      <c r="H84" s="38">
        <v>1218.7666666666669</v>
      </c>
      <c r="I84" s="38">
        <v>1246.3833333333332</v>
      </c>
      <c r="J84" s="38">
        <v>1276.7666666666669</v>
      </c>
      <c r="K84" s="31">
        <v>1216</v>
      </c>
      <c r="L84" s="31">
        <v>1158</v>
      </c>
      <c r="M84" s="31">
        <v>11.367470000000001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1043.9000000000001</v>
      </c>
      <c r="D85" s="38">
        <v>1044.2</v>
      </c>
      <c r="E85" s="38">
        <v>1037.75</v>
      </c>
      <c r="F85" s="38">
        <v>1031.5999999999999</v>
      </c>
      <c r="G85" s="38">
        <v>1025.1499999999999</v>
      </c>
      <c r="H85" s="38">
        <v>1050.3500000000001</v>
      </c>
      <c r="I85" s="38">
        <v>1056.8000000000004</v>
      </c>
      <c r="J85" s="38">
        <v>1062.9500000000003</v>
      </c>
      <c r="K85" s="31">
        <v>1050.6500000000001</v>
      </c>
      <c r="L85" s="31">
        <v>1038.05</v>
      </c>
      <c r="M85" s="31">
        <v>3.6052900000000001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1607.5</v>
      </c>
      <c r="D86" s="38">
        <v>1615.6166666666668</v>
      </c>
      <c r="E86" s="38">
        <v>1597.2833333333335</v>
      </c>
      <c r="F86" s="38">
        <v>1587.0666666666668</v>
      </c>
      <c r="G86" s="38">
        <v>1568.7333333333336</v>
      </c>
      <c r="H86" s="38">
        <v>1625.8333333333335</v>
      </c>
      <c r="I86" s="38">
        <v>1644.1666666666665</v>
      </c>
      <c r="J86" s="38">
        <v>1654.3833333333334</v>
      </c>
      <c r="K86" s="31">
        <v>1633.95</v>
      </c>
      <c r="L86" s="31">
        <v>1605.4</v>
      </c>
      <c r="M86" s="31">
        <v>3.4681500000000001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1784.2</v>
      </c>
      <c r="D87" s="38">
        <v>1781.1499999999999</v>
      </c>
      <c r="E87" s="38">
        <v>1773.7499999999998</v>
      </c>
      <c r="F87" s="38">
        <v>1763.3</v>
      </c>
      <c r="G87" s="38">
        <v>1755.8999999999999</v>
      </c>
      <c r="H87" s="38">
        <v>1791.5999999999997</v>
      </c>
      <c r="I87" s="38">
        <v>1798.9999999999998</v>
      </c>
      <c r="J87" s="38">
        <v>1809.4499999999996</v>
      </c>
      <c r="K87" s="31">
        <v>1788.55</v>
      </c>
      <c r="L87" s="31">
        <v>1770.7</v>
      </c>
      <c r="M87" s="31">
        <v>4.3403200000000002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466.6</v>
      </c>
      <c r="D88" s="38">
        <v>466.18333333333334</v>
      </c>
      <c r="E88" s="38">
        <v>463.86666666666667</v>
      </c>
      <c r="F88" s="38">
        <v>461.13333333333333</v>
      </c>
      <c r="G88" s="38">
        <v>458.81666666666666</v>
      </c>
      <c r="H88" s="38">
        <v>468.91666666666669</v>
      </c>
      <c r="I88" s="38">
        <v>471.23333333333341</v>
      </c>
      <c r="J88" s="38">
        <v>473.9666666666667</v>
      </c>
      <c r="K88" s="31">
        <v>468.5</v>
      </c>
      <c r="L88" s="31">
        <v>463.45</v>
      </c>
      <c r="M88" s="31">
        <v>8.1940000000000008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3860.9</v>
      </c>
      <c r="D89" s="38">
        <v>3862.65</v>
      </c>
      <c r="E89" s="38">
        <v>3841.3</v>
      </c>
      <c r="F89" s="38">
        <v>3821.7000000000003</v>
      </c>
      <c r="G89" s="38">
        <v>3800.3500000000004</v>
      </c>
      <c r="H89" s="38">
        <v>3882.25</v>
      </c>
      <c r="I89" s="38">
        <v>3903.5999999999995</v>
      </c>
      <c r="J89" s="38">
        <v>3923.2</v>
      </c>
      <c r="K89" s="31">
        <v>3884</v>
      </c>
      <c r="L89" s="31">
        <v>3843.05</v>
      </c>
      <c r="M89" s="31">
        <v>7.9085400000000003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1364</v>
      </c>
      <c r="D90" s="38">
        <v>1364</v>
      </c>
      <c r="E90" s="38">
        <v>1343</v>
      </c>
      <c r="F90" s="38">
        <v>1322</v>
      </c>
      <c r="G90" s="38">
        <v>1301</v>
      </c>
      <c r="H90" s="38">
        <v>1385</v>
      </c>
      <c r="I90" s="38">
        <v>1406</v>
      </c>
      <c r="J90" s="38">
        <v>1427</v>
      </c>
      <c r="K90" s="31">
        <v>1385</v>
      </c>
      <c r="L90" s="31">
        <v>1343</v>
      </c>
      <c r="M90" s="31">
        <v>37.175640000000001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1169.05</v>
      </c>
      <c r="D91" s="38">
        <v>1166.9833333333333</v>
      </c>
      <c r="E91" s="38">
        <v>1159.0666666666666</v>
      </c>
      <c r="F91" s="38">
        <v>1149.0833333333333</v>
      </c>
      <c r="G91" s="38">
        <v>1141.1666666666665</v>
      </c>
      <c r="H91" s="38">
        <v>1176.9666666666667</v>
      </c>
      <c r="I91" s="38">
        <v>1184.8833333333332</v>
      </c>
      <c r="J91" s="38">
        <v>1194.8666666666668</v>
      </c>
      <c r="K91" s="31">
        <v>1174.9000000000001</v>
      </c>
      <c r="L91" s="31">
        <v>1157</v>
      </c>
      <c r="M91" s="31">
        <v>22.423970000000001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2408.1</v>
      </c>
      <c r="D92" s="38">
        <v>2397.5166666666664</v>
      </c>
      <c r="E92" s="38">
        <v>2372.583333333333</v>
      </c>
      <c r="F92" s="38">
        <v>2337.0666666666666</v>
      </c>
      <c r="G92" s="38">
        <v>2312.1333333333332</v>
      </c>
      <c r="H92" s="38">
        <v>2433.0333333333328</v>
      </c>
      <c r="I92" s="38">
        <v>2457.9666666666662</v>
      </c>
      <c r="J92" s="38">
        <v>2493.4833333333327</v>
      </c>
      <c r="K92" s="31">
        <v>2422.4499999999998</v>
      </c>
      <c r="L92" s="31">
        <v>2362</v>
      </c>
      <c r="M92" s="31">
        <v>4.2050900000000002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1685.1</v>
      </c>
      <c r="D93" s="38">
        <v>1682.95</v>
      </c>
      <c r="E93" s="38">
        <v>1677.15</v>
      </c>
      <c r="F93" s="38">
        <v>1669.2</v>
      </c>
      <c r="G93" s="38">
        <v>1663.4</v>
      </c>
      <c r="H93" s="38">
        <v>1690.9</v>
      </c>
      <c r="I93" s="38">
        <v>1696.6999999999998</v>
      </c>
      <c r="J93" s="38">
        <v>1704.65</v>
      </c>
      <c r="K93" s="31">
        <v>1688.75</v>
      </c>
      <c r="L93" s="31">
        <v>1675</v>
      </c>
      <c r="M93" s="31">
        <v>164.67567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659.05</v>
      </c>
      <c r="D94" s="38">
        <v>656.18333333333328</v>
      </c>
      <c r="E94" s="38">
        <v>651.91666666666652</v>
      </c>
      <c r="F94" s="38">
        <v>644.78333333333319</v>
      </c>
      <c r="G94" s="38">
        <v>640.51666666666642</v>
      </c>
      <c r="H94" s="38">
        <v>663.31666666666661</v>
      </c>
      <c r="I94" s="38">
        <v>667.58333333333326</v>
      </c>
      <c r="J94" s="38">
        <v>674.7166666666667</v>
      </c>
      <c r="K94" s="31">
        <v>660.45</v>
      </c>
      <c r="L94" s="31">
        <v>649.04999999999995</v>
      </c>
      <c r="M94" s="31">
        <v>48.663710000000002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3096.65</v>
      </c>
      <c r="D95" s="38">
        <v>3107.6</v>
      </c>
      <c r="E95" s="38">
        <v>3071.5499999999997</v>
      </c>
      <c r="F95" s="38">
        <v>3046.45</v>
      </c>
      <c r="G95" s="38">
        <v>3010.3999999999996</v>
      </c>
      <c r="H95" s="38">
        <v>3132.7</v>
      </c>
      <c r="I95" s="38">
        <v>3168.75</v>
      </c>
      <c r="J95" s="38">
        <v>3193.85</v>
      </c>
      <c r="K95" s="31">
        <v>3143.65</v>
      </c>
      <c r="L95" s="31">
        <v>3082.5</v>
      </c>
      <c r="M95" s="31">
        <v>4.8616400000000004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439.2</v>
      </c>
      <c r="D96" s="38">
        <v>440.7</v>
      </c>
      <c r="E96" s="38">
        <v>437</v>
      </c>
      <c r="F96" s="38">
        <v>434.8</v>
      </c>
      <c r="G96" s="38">
        <v>431.1</v>
      </c>
      <c r="H96" s="38">
        <v>442.9</v>
      </c>
      <c r="I96" s="38">
        <v>446.59999999999991</v>
      </c>
      <c r="J96" s="38">
        <v>448.79999999999995</v>
      </c>
      <c r="K96" s="31">
        <v>444.4</v>
      </c>
      <c r="L96" s="31">
        <v>438.5</v>
      </c>
      <c r="M96" s="31">
        <v>50.627000000000002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297.89999999999998</v>
      </c>
      <c r="D97" s="38">
        <v>295.06666666666666</v>
      </c>
      <c r="E97" s="38">
        <v>291.63333333333333</v>
      </c>
      <c r="F97" s="38">
        <v>285.36666666666667</v>
      </c>
      <c r="G97" s="38">
        <v>281.93333333333334</v>
      </c>
      <c r="H97" s="38">
        <v>301.33333333333331</v>
      </c>
      <c r="I97" s="38">
        <v>304.76666666666659</v>
      </c>
      <c r="J97" s="38">
        <v>311.0333333333333</v>
      </c>
      <c r="K97" s="31">
        <v>298.5</v>
      </c>
      <c r="L97" s="31">
        <v>288.8</v>
      </c>
      <c r="M97" s="31">
        <v>36.735149999999997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2671.6</v>
      </c>
      <c r="D98" s="38">
        <v>2676.4666666666667</v>
      </c>
      <c r="E98" s="38">
        <v>2656.0333333333333</v>
      </c>
      <c r="F98" s="38">
        <v>2640.4666666666667</v>
      </c>
      <c r="G98" s="38">
        <v>2620.0333333333333</v>
      </c>
      <c r="H98" s="38">
        <v>2692.0333333333333</v>
      </c>
      <c r="I98" s="38">
        <v>2712.4666666666667</v>
      </c>
      <c r="J98" s="38">
        <v>2728.0333333333333</v>
      </c>
      <c r="K98" s="31">
        <v>2696.9</v>
      </c>
      <c r="L98" s="31">
        <v>2660.9</v>
      </c>
      <c r="M98" s="31">
        <v>11.665419999999999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323.25</v>
      </c>
      <c r="D99" s="38">
        <v>323.31666666666666</v>
      </c>
      <c r="E99" s="38">
        <v>318.63333333333333</v>
      </c>
      <c r="F99" s="38">
        <v>314.01666666666665</v>
      </c>
      <c r="G99" s="38">
        <v>309.33333333333331</v>
      </c>
      <c r="H99" s="38">
        <v>327.93333333333334</v>
      </c>
      <c r="I99" s="38">
        <v>332.61666666666662</v>
      </c>
      <c r="J99" s="38">
        <v>337.23333333333335</v>
      </c>
      <c r="K99" s="31">
        <v>328</v>
      </c>
      <c r="L99" s="31">
        <v>318.7</v>
      </c>
      <c r="M99" s="31">
        <v>6.0741399999999999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42722.45</v>
      </c>
      <c r="D100" s="38">
        <v>42882.516666666663</v>
      </c>
      <c r="E100" s="38">
        <v>42403.033333333326</v>
      </c>
      <c r="F100" s="38">
        <v>42083.616666666661</v>
      </c>
      <c r="G100" s="38">
        <v>41604.133333333324</v>
      </c>
      <c r="H100" s="38">
        <v>43201.933333333327</v>
      </c>
      <c r="I100" s="38">
        <v>43681.416666666664</v>
      </c>
      <c r="J100" s="38">
        <v>44000.833333333328</v>
      </c>
      <c r="K100" s="31">
        <v>43362</v>
      </c>
      <c r="L100" s="31">
        <v>42563.1</v>
      </c>
      <c r="M100" s="31">
        <v>1.687E-2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973.45</v>
      </c>
      <c r="D101" s="38">
        <v>973.66666666666663</v>
      </c>
      <c r="E101" s="38">
        <v>967.33333333333326</v>
      </c>
      <c r="F101" s="38">
        <v>961.21666666666658</v>
      </c>
      <c r="G101" s="38">
        <v>954.88333333333321</v>
      </c>
      <c r="H101" s="38">
        <v>979.7833333333333</v>
      </c>
      <c r="I101" s="38">
        <v>986.11666666666656</v>
      </c>
      <c r="J101" s="38">
        <v>992.23333333333335</v>
      </c>
      <c r="K101" s="31">
        <v>980</v>
      </c>
      <c r="L101" s="31">
        <v>967.55</v>
      </c>
      <c r="M101" s="31">
        <v>159.94261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1366.45</v>
      </c>
      <c r="D102" s="38">
        <v>1356.5333333333335</v>
      </c>
      <c r="E102" s="38">
        <v>1325.916666666667</v>
      </c>
      <c r="F102" s="38">
        <v>1285.3833333333334</v>
      </c>
      <c r="G102" s="38">
        <v>1254.7666666666669</v>
      </c>
      <c r="H102" s="38">
        <v>1397.0666666666671</v>
      </c>
      <c r="I102" s="38">
        <v>1427.6833333333334</v>
      </c>
      <c r="J102" s="38">
        <v>1468.2166666666672</v>
      </c>
      <c r="K102" s="31">
        <v>1387.15</v>
      </c>
      <c r="L102" s="31">
        <v>1316</v>
      </c>
      <c r="M102" s="31">
        <v>16.012630000000001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559.45000000000005</v>
      </c>
      <c r="D103" s="38">
        <v>561.7166666666667</v>
      </c>
      <c r="E103" s="38">
        <v>545.43333333333339</v>
      </c>
      <c r="F103" s="38">
        <v>531.41666666666674</v>
      </c>
      <c r="G103" s="38">
        <v>515.13333333333344</v>
      </c>
      <c r="H103" s="38">
        <v>575.73333333333335</v>
      </c>
      <c r="I103" s="38">
        <v>592.01666666666665</v>
      </c>
      <c r="J103" s="38">
        <v>606.0333333333333</v>
      </c>
      <c r="K103" s="31">
        <v>578</v>
      </c>
      <c r="L103" s="31">
        <v>547.70000000000005</v>
      </c>
      <c r="M103" s="31">
        <v>47.51341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7.7</v>
      </c>
      <c r="D104" s="38">
        <v>7.7166666666666659</v>
      </c>
      <c r="E104" s="38">
        <v>7.5833333333333321</v>
      </c>
      <c r="F104" s="38">
        <v>7.4666666666666659</v>
      </c>
      <c r="G104" s="38">
        <v>7.3333333333333321</v>
      </c>
      <c r="H104" s="38">
        <v>7.8333333333333321</v>
      </c>
      <c r="I104" s="38">
        <v>7.9666666666666668</v>
      </c>
      <c r="J104" s="38">
        <v>8.0833333333333321</v>
      </c>
      <c r="K104" s="31">
        <v>7.85</v>
      </c>
      <c r="L104" s="31">
        <v>7.6</v>
      </c>
      <c r="M104" s="31">
        <v>2144.14336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81.8</v>
      </c>
      <c r="D105" s="38">
        <v>81.533333333333331</v>
      </c>
      <c r="E105" s="38">
        <v>80.86666666666666</v>
      </c>
      <c r="F105" s="38">
        <v>79.933333333333323</v>
      </c>
      <c r="G105" s="38">
        <v>79.266666666666652</v>
      </c>
      <c r="H105" s="38">
        <v>82.466666666666669</v>
      </c>
      <c r="I105" s="38">
        <v>83.133333333333354</v>
      </c>
      <c r="J105" s="38">
        <v>84.066666666666677</v>
      </c>
      <c r="K105" s="31">
        <v>82.2</v>
      </c>
      <c r="L105" s="31">
        <v>80.599999999999994</v>
      </c>
      <c r="M105" s="31">
        <v>359.63042000000002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497.05</v>
      </c>
      <c r="D106" s="38">
        <v>496.65000000000003</v>
      </c>
      <c r="E106" s="38">
        <v>493.60000000000008</v>
      </c>
      <c r="F106" s="38">
        <v>490.15000000000003</v>
      </c>
      <c r="G106" s="38">
        <v>487.10000000000008</v>
      </c>
      <c r="H106" s="38">
        <v>500.10000000000008</v>
      </c>
      <c r="I106" s="38">
        <v>503.15000000000003</v>
      </c>
      <c r="J106" s="38">
        <v>506.60000000000008</v>
      </c>
      <c r="K106" s="31">
        <v>499.7</v>
      </c>
      <c r="L106" s="31">
        <v>493.2</v>
      </c>
      <c r="M106" s="31">
        <v>17.438770000000002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400.25</v>
      </c>
      <c r="D107" s="38">
        <v>397.18333333333334</v>
      </c>
      <c r="E107" s="38">
        <v>391.36666666666667</v>
      </c>
      <c r="F107" s="38">
        <v>382.48333333333335</v>
      </c>
      <c r="G107" s="38">
        <v>376.66666666666669</v>
      </c>
      <c r="H107" s="38">
        <v>406.06666666666666</v>
      </c>
      <c r="I107" s="38">
        <v>411.88333333333338</v>
      </c>
      <c r="J107" s="38">
        <v>420.76666666666665</v>
      </c>
      <c r="K107" s="31">
        <v>403</v>
      </c>
      <c r="L107" s="31">
        <v>388.3</v>
      </c>
      <c r="M107" s="31">
        <v>43.180289999999999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325.2</v>
      </c>
      <c r="D108" s="38">
        <v>325.48333333333329</v>
      </c>
      <c r="E108" s="38">
        <v>321.81666666666661</v>
      </c>
      <c r="F108" s="38">
        <v>318.43333333333334</v>
      </c>
      <c r="G108" s="38">
        <v>314.76666666666665</v>
      </c>
      <c r="H108" s="38">
        <v>328.86666666666656</v>
      </c>
      <c r="I108" s="38">
        <v>332.53333333333319</v>
      </c>
      <c r="J108" s="38">
        <v>335.91666666666652</v>
      </c>
      <c r="K108" s="31">
        <v>329.15</v>
      </c>
      <c r="L108" s="31">
        <v>322.10000000000002</v>
      </c>
      <c r="M108" s="31">
        <v>13.09005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2700.5</v>
      </c>
      <c r="D109" s="38">
        <v>2687.4833333333331</v>
      </c>
      <c r="E109" s="38">
        <v>2668.0166666666664</v>
      </c>
      <c r="F109" s="38">
        <v>2635.5333333333333</v>
      </c>
      <c r="G109" s="38">
        <v>2616.0666666666666</v>
      </c>
      <c r="H109" s="38">
        <v>2719.9666666666662</v>
      </c>
      <c r="I109" s="38">
        <v>2739.4333333333325</v>
      </c>
      <c r="J109" s="38">
        <v>2771.9166666666661</v>
      </c>
      <c r="K109" s="31">
        <v>2706.95</v>
      </c>
      <c r="L109" s="31">
        <v>2655</v>
      </c>
      <c r="M109" s="31">
        <v>6.1928799999999997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1419.55</v>
      </c>
      <c r="D110" s="38">
        <v>1424.3166666666666</v>
      </c>
      <c r="E110" s="38">
        <v>1405.2333333333331</v>
      </c>
      <c r="F110" s="38">
        <v>1390.9166666666665</v>
      </c>
      <c r="G110" s="38">
        <v>1371.833333333333</v>
      </c>
      <c r="H110" s="38">
        <v>1438.6333333333332</v>
      </c>
      <c r="I110" s="38">
        <v>1457.7166666666667</v>
      </c>
      <c r="J110" s="38">
        <v>1472.0333333333333</v>
      </c>
      <c r="K110" s="31">
        <v>1443.4</v>
      </c>
      <c r="L110" s="31">
        <v>1410</v>
      </c>
      <c r="M110" s="31">
        <v>88.50582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168.4</v>
      </c>
      <c r="D111" s="38">
        <v>169.08333333333334</v>
      </c>
      <c r="E111" s="38">
        <v>166.9666666666667</v>
      </c>
      <c r="F111" s="38">
        <v>165.53333333333336</v>
      </c>
      <c r="G111" s="38">
        <v>163.41666666666671</v>
      </c>
      <c r="H111" s="38">
        <v>170.51666666666668</v>
      </c>
      <c r="I111" s="38">
        <v>172.6333333333333</v>
      </c>
      <c r="J111" s="38">
        <v>174.06666666666666</v>
      </c>
      <c r="K111" s="31">
        <v>171.2</v>
      </c>
      <c r="L111" s="31">
        <v>167.65</v>
      </c>
      <c r="M111" s="31">
        <v>72.342519999999993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1474.95</v>
      </c>
      <c r="D112" s="38">
        <v>1478.1499999999999</v>
      </c>
      <c r="E112" s="38">
        <v>1457.4999999999998</v>
      </c>
      <c r="F112" s="38">
        <v>1440.05</v>
      </c>
      <c r="G112" s="38">
        <v>1419.3999999999999</v>
      </c>
      <c r="H112" s="38">
        <v>1495.5999999999997</v>
      </c>
      <c r="I112" s="38">
        <v>1516.2499999999998</v>
      </c>
      <c r="J112" s="38">
        <v>1533.6999999999996</v>
      </c>
      <c r="K112" s="31">
        <v>1498.8</v>
      </c>
      <c r="L112" s="31">
        <v>1460.7</v>
      </c>
      <c r="M112" s="31">
        <v>136.87062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98.25</v>
      </c>
      <c r="D113" s="38">
        <v>98.333333333333329</v>
      </c>
      <c r="E113" s="38">
        <v>97.61666666666666</v>
      </c>
      <c r="F113" s="38">
        <v>96.983333333333334</v>
      </c>
      <c r="G113" s="38">
        <v>96.266666666666666</v>
      </c>
      <c r="H113" s="38">
        <v>98.966666666666654</v>
      </c>
      <c r="I113" s="38">
        <v>99.683333333333323</v>
      </c>
      <c r="J113" s="38">
        <v>100.31666666666665</v>
      </c>
      <c r="K113" s="31">
        <v>99.05</v>
      </c>
      <c r="L113" s="31">
        <v>97.7</v>
      </c>
      <c r="M113" s="31">
        <v>152.83446000000001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794.9</v>
      </c>
      <c r="D114" s="38">
        <v>795.81666666666661</v>
      </c>
      <c r="E114" s="38">
        <v>785.38333333333321</v>
      </c>
      <c r="F114" s="38">
        <v>775.86666666666656</v>
      </c>
      <c r="G114" s="38">
        <v>765.43333333333317</v>
      </c>
      <c r="H114" s="38">
        <v>805.33333333333326</v>
      </c>
      <c r="I114" s="38">
        <v>815.76666666666665</v>
      </c>
      <c r="J114" s="38">
        <v>825.2833333333333</v>
      </c>
      <c r="K114" s="31">
        <v>806.25</v>
      </c>
      <c r="L114" s="31">
        <v>786.3</v>
      </c>
      <c r="M114" s="31">
        <v>4.7949200000000003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625.5</v>
      </c>
      <c r="D115" s="38">
        <v>625.26666666666665</v>
      </c>
      <c r="E115" s="38">
        <v>623.0333333333333</v>
      </c>
      <c r="F115" s="38">
        <v>620.56666666666661</v>
      </c>
      <c r="G115" s="38">
        <v>618.33333333333326</v>
      </c>
      <c r="H115" s="38">
        <v>627.73333333333335</v>
      </c>
      <c r="I115" s="38">
        <v>629.9666666666667</v>
      </c>
      <c r="J115" s="38">
        <v>632.43333333333339</v>
      </c>
      <c r="K115" s="31">
        <v>627.5</v>
      </c>
      <c r="L115" s="31">
        <v>622.79999999999995</v>
      </c>
      <c r="M115" s="31">
        <v>6.55382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32.85</v>
      </c>
      <c r="D116" s="38">
        <v>32.783333333333339</v>
      </c>
      <c r="E116" s="38">
        <v>32.616666666666674</v>
      </c>
      <c r="F116" s="38">
        <v>32.383333333333333</v>
      </c>
      <c r="G116" s="38">
        <v>32.216666666666669</v>
      </c>
      <c r="H116" s="38">
        <v>33.01666666666668</v>
      </c>
      <c r="I116" s="38">
        <v>33.183333333333351</v>
      </c>
      <c r="J116" s="38">
        <v>33.416666666666686</v>
      </c>
      <c r="K116" s="31">
        <v>32.950000000000003</v>
      </c>
      <c r="L116" s="31">
        <v>32.549999999999997</v>
      </c>
      <c r="M116" s="31">
        <v>141.17155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478.85</v>
      </c>
      <c r="D117" s="38">
        <v>475.8</v>
      </c>
      <c r="E117" s="38">
        <v>471.15000000000003</v>
      </c>
      <c r="F117" s="38">
        <v>463.45000000000005</v>
      </c>
      <c r="G117" s="38">
        <v>458.80000000000007</v>
      </c>
      <c r="H117" s="38">
        <v>483.5</v>
      </c>
      <c r="I117" s="38">
        <v>488.15</v>
      </c>
      <c r="J117" s="38">
        <v>495.84999999999997</v>
      </c>
      <c r="K117" s="31">
        <v>480.45</v>
      </c>
      <c r="L117" s="31">
        <v>468.1</v>
      </c>
      <c r="M117" s="31">
        <v>138.67322999999999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640.04999999999995</v>
      </c>
      <c r="D118" s="38">
        <v>639.36666666666667</v>
      </c>
      <c r="E118" s="38">
        <v>635.13333333333333</v>
      </c>
      <c r="F118" s="38">
        <v>630.2166666666667</v>
      </c>
      <c r="G118" s="38">
        <v>625.98333333333335</v>
      </c>
      <c r="H118" s="38">
        <v>644.2833333333333</v>
      </c>
      <c r="I118" s="38">
        <v>648.51666666666665</v>
      </c>
      <c r="J118" s="38">
        <v>653.43333333333328</v>
      </c>
      <c r="K118" s="31">
        <v>643.6</v>
      </c>
      <c r="L118" s="31">
        <v>634.45000000000005</v>
      </c>
      <c r="M118" s="31">
        <v>16.695779999999999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295.5</v>
      </c>
      <c r="D119" s="38">
        <v>295.14999999999998</v>
      </c>
      <c r="E119" s="38">
        <v>288.99999999999994</v>
      </c>
      <c r="F119" s="38">
        <v>282.49999999999994</v>
      </c>
      <c r="G119" s="38">
        <v>276.34999999999991</v>
      </c>
      <c r="H119" s="38">
        <v>301.64999999999998</v>
      </c>
      <c r="I119" s="38">
        <v>307.80000000000007</v>
      </c>
      <c r="J119" s="38">
        <v>314.3</v>
      </c>
      <c r="K119" s="31">
        <v>301.3</v>
      </c>
      <c r="L119" s="31">
        <v>288.64999999999998</v>
      </c>
      <c r="M119" s="31">
        <v>52.380409999999998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791.9</v>
      </c>
      <c r="D120" s="38">
        <v>792.93333333333339</v>
      </c>
      <c r="E120" s="38">
        <v>788.01666666666677</v>
      </c>
      <c r="F120" s="38">
        <v>784.13333333333333</v>
      </c>
      <c r="G120" s="38">
        <v>779.2166666666667</v>
      </c>
      <c r="H120" s="38">
        <v>796.81666666666683</v>
      </c>
      <c r="I120" s="38">
        <v>801.73333333333335</v>
      </c>
      <c r="J120" s="38">
        <v>805.6166666666669</v>
      </c>
      <c r="K120" s="31">
        <v>797.85</v>
      </c>
      <c r="L120" s="31">
        <v>789.05</v>
      </c>
      <c r="M120" s="31">
        <v>15.63134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476</v>
      </c>
      <c r="D121" s="38">
        <v>474.31666666666666</v>
      </c>
      <c r="E121" s="38">
        <v>471.63333333333333</v>
      </c>
      <c r="F121" s="38">
        <v>467.26666666666665</v>
      </c>
      <c r="G121" s="38">
        <v>464.58333333333331</v>
      </c>
      <c r="H121" s="38">
        <v>478.68333333333334</v>
      </c>
      <c r="I121" s="38">
        <v>481.36666666666662</v>
      </c>
      <c r="J121" s="38">
        <v>485.73333333333335</v>
      </c>
      <c r="K121" s="31">
        <v>477</v>
      </c>
      <c r="L121" s="31">
        <v>469.95</v>
      </c>
      <c r="M121" s="31">
        <v>13.47007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1906.6</v>
      </c>
      <c r="D122" s="38">
        <v>1904.3833333333332</v>
      </c>
      <c r="E122" s="38">
        <v>1893.7666666666664</v>
      </c>
      <c r="F122" s="38">
        <v>1880.9333333333332</v>
      </c>
      <c r="G122" s="38">
        <v>1870.3166666666664</v>
      </c>
      <c r="H122" s="38">
        <v>1917.2166666666665</v>
      </c>
      <c r="I122" s="38">
        <v>1927.8333333333333</v>
      </c>
      <c r="J122" s="38">
        <v>1940.6666666666665</v>
      </c>
      <c r="K122" s="31">
        <v>1915</v>
      </c>
      <c r="L122" s="31">
        <v>1891.55</v>
      </c>
      <c r="M122" s="31">
        <v>33.77787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133.5</v>
      </c>
      <c r="D123" s="38">
        <v>133.08333333333334</v>
      </c>
      <c r="E123" s="38">
        <v>131.01666666666668</v>
      </c>
      <c r="F123" s="38">
        <v>128.53333333333333</v>
      </c>
      <c r="G123" s="38">
        <v>126.46666666666667</v>
      </c>
      <c r="H123" s="38">
        <v>135.56666666666669</v>
      </c>
      <c r="I123" s="38">
        <v>137.63333333333335</v>
      </c>
      <c r="J123" s="38">
        <v>140.1166666666667</v>
      </c>
      <c r="K123" s="31">
        <v>135.15</v>
      </c>
      <c r="L123" s="31">
        <v>130.6</v>
      </c>
      <c r="M123" s="31">
        <v>140.29702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2345.5500000000002</v>
      </c>
      <c r="D124" s="38">
        <v>2355.4500000000003</v>
      </c>
      <c r="E124" s="38">
        <v>2327.1500000000005</v>
      </c>
      <c r="F124" s="38">
        <v>2308.7500000000005</v>
      </c>
      <c r="G124" s="38">
        <v>2280.4500000000007</v>
      </c>
      <c r="H124" s="38">
        <v>2373.8500000000004</v>
      </c>
      <c r="I124" s="38">
        <v>2402.1500000000005</v>
      </c>
      <c r="J124" s="38">
        <v>2420.5500000000002</v>
      </c>
      <c r="K124" s="31">
        <v>2383.75</v>
      </c>
      <c r="L124" s="31">
        <v>2337.0500000000002</v>
      </c>
      <c r="M124" s="31">
        <v>1.3027899999999999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350.8</v>
      </c>
      <c r="D125" s="38">
        <v>352.95</v>
      </c>
      <c r="E125" s="38">
        <v>347.84999999999997</v>
      </c>
      <c r="F125" s="38">
        <v>344.9</v>
      </c>
      <c r="G125" s="38">
        <v>339.79999999999995</v>
      </c>
      <c r="H125" s="38">
        <v>355.9</v>
      </c>
      <c r="I125" s="38">
        <v>361</v>
      </c>
      <c r="J125" s="38">
        <v>363.95</v>
      </c>
      <c r="K125" s="31">
        <v>358.05</v>
      </c>
      <c r="L125" s="31">
        <v>350</v>
      </c>
      <c r="M125" s="31">
        <v>13.81188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383.8</v>
      </c>
      <c r="D126" s="38">
        <v>385.06666666666666</v>
      </c>
      <c r="E126" s="38">
        <v>381.43333333333334</v>
      </c>
      <c r="F126" s="38">
        <v>379.06666666666666</v>
      </c>
      <c r="G126" s="38">
        <v>375.43333333333334</v>
      </c>
      <c r="H126" s="38">
        <v>387.43333333333334</v>
      </c>
      <c r="I126" s="38">
        <v>391.06666666666666</v>
      </c>
      <c r="J126" s="38">
        <v>393.43333333333334</v>
      </c>
      <c r="K126" s="31">
        <v>388.7</v>
      </c>
      <c r="L126" s="31">
        <v>382.7</v>
      </c>
      <c r="M126" s="31">
        <v>12.783759999999999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620.35</v>
      </c>
      <c r="D127" s="38">
        <v>621.08333333333337</v>
      </c>
      <c r="E127" s="38">
        <v>618.76666666666677</v>
      </c>
      <c r="F127" s="38">
        <v>617.18333333333339</v>
      </c>
      <c r="G127" s="38">
        <v>614.86666666666679</v>
      </c>
      <c r="H127" s="38">
        <v>622.66666666666674</v>
      </c>
      <c r="I127" s="38">
        <v>624.98333333333335</v>
      </c>
      <c r="J127" s="38">
        <v>626.56666666666672</v>
      </c>
      <c r="K127" s="31">
        <v>623.4</v>
      </c>
      <c r="L127" s="31">
        <v>619.5</v>
      </c>
      <c r="M127" s="31">
        <v>5.01945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2494.15</v>
      </c>
      <c r="D128" s="38">
        <v>2487.8333333333335</v>
      </c>
      <c r="E128" s="38">
        <v>2472.7166666666672</v>
      </c>
      <c r="F128" s="38">
        <v>2451.2833333333338</v>
      </c>
      <c r="G128" s="38">
        <v>2436.1666666666674</v>
      </c>
      <c r="H128" s="38">
        <v>2509.2666666666669</v>
      </c>
      <c r="I128" s="38">
        <v>2524.3833333333328</v>
      </c>
      <c r="J128" s="38">
        <v>2545.8166666666666</v>
      </c>
      <c r="K128" s="31">
        <v>2502.9499999999998</v>
      </c>
      <c r="L128" s="31">
        <v>2466.4</v>
      </c>
      <c r="M128" s="31">
        <v>14.3108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4990.5</v>
      </c>
      <c r="D129" s="38">
        <v>4993.166666666667</v>
      </c>
      <c r="E129" s="38">
        <v>4947.3333333333339</v>
      </c>
      <c r="F129" s="38">
        <v>4904.166666666667</v>
      </c>
      <c r="G129" s="38">
        <v>4858.3333333333339</v>
      </c>
      <c r="H129" s="38">
        <v>5036.3333333333339</v>
      </c>
      <c r="I129" s="38">
        <v>5082.1666666666679</v>
      </c>
      <c r="J129" s="38">
        <v>5125.3333333333339</v>
      </c>
      <c r="K129" s="31">
        <v>5039</v>
      </c>
      <c r="L129" s="31">
        <v>4950</v>
      </c>
      <c r="M129" s="31">
        <v>5.2676499999999997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4142.8</v>
      </c>
      <c r="D130" s="38">
        <v>4125.9000000000005</v>
      </c>
      <c r="E130" s="38">
        <v>4041.9000000000015</v>
      </c>
      <c r="F130" s="38">
        <v>3941.0000000000009</v>
      </c>
      <c r="G130" s="38">
        <v>3857.0000000000018</v>
      </c>
      <c r="H130" s="38">
        <v>4226.8000000000011</v>
      </c>
      <c r="I130" s="38">
        <v>4310.7999999999993</v>
      </c>
      <c r="J130" s="38">
        <v>4411.7000000000007</v>
      </c>
      <c r="K130" s="31">
        <v>4209.8999999999996</v>
      </c>
      <c r="L130" s="31">
        <v>4025</v>
      </c>
      <c r="M130" s="31">
        <v>12.797140000000001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932.75</v>
      </c>
      <c r="D131" s="38">
        <v>934.63333333333333</v>
      </c>
      <c r="E131" s="38">
        <v>927.36666666666667</v>
      </c>
      <c r="F131" s="38">
        <v>921.98333333333335</v>
      </c>
      <c r="G131" s="38">
        <v>914.7166666666667</v>
      </c>
      <c r="H131" s="38">
        <v>940.01666666666665</v>
      </c>
      <c r="I131" s="38">
        <v>947.2833333333333</v>
      </c>
      <c r="J131" s="38">
        <v>952.66666666666663</v>
      </c>
      <c r="K131" s="31">
        <v>941.9</v>
      </c>
      <c r="L131" s="31">
        <v>929.25</v>
      </c>
      <c r="M131" s="31">
        <v>3.3452500000000001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1544.45</v>
      </c>
      <c r="D132" s="38">
        <v>1539.3166666666666</v>
      </c>
      <c r="E132" s="38">
        <v>1529.1333333333332</v>
      </c>
      <c r="F132" s="38">
        <v>1513.8166666666666</v>
      </c>
      <c r="G132" s="38">
        <v>1503.6333333333332</v>
      </c>
      <c r="H132" s="38">
        <v>1554.6333333333332</v>
      </c>
      <c r="I132" s="38">
        <v>1564.8166666666666</v>
      </c>
      <c r="J132" s="38">
        <v>1580.1333333333332</v>
      </c>
      <c r="K132" s="31">
        <v>1549.5</v>
      </c>
      <c r="L132" s="31">
        <v>1524</v>
      </c>
      <c r="M132" s="31">
        <v>10.811959999999999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319.85000000000002</v>
      </c>
      <c r="D133" s="38">
        <v>320.28333333333336</v>
      </c>
      <c r="E133" s="38">
        <v>316.56666666666672</v>
      </c>
      <c r="F133" s="38">
        <v>313.28333333333336</v>
      </c>
      <c r="G133" s="38">
        <v>309.56666666666672</v>
      </c>
      <c r="H133" s="38">
        <v>323.56666666666672</v>
      </c>
      <c r="I133" s="38">
        <v>327.2833333333333</v>
      </c>
      <c r="J133" s="38">
        <v>330.56666666666672</v>
      </c>
      <c r="K133" s="31">
        <v>324</v>
      </c>
      <c r="L133" s="31">
        <v>317</v>
      </c>
      <c r="M133" s="31">
        <v>31.924499999999998</v>
      </c>
      <c r="N133" s="1"/>
      <c r="O133" s="1"/>
    </row>
    <row r="134" spans="1:15" ht="12.75" customHeight="1">
      <c r="A134" s="56">
        <v>125</v>
      </c>
      <c r="B134" s="58" t="s">
        <v>1085</v>
      </c>
      <c r="C134" s="31">
        <v>1878.3</v>
      </c>
      <c r="D134" s="38">
        <v>1878.1000000000001</v>
      </c>
      <c r="E134" s="38">
        <v>1850.2000000000003</v>
      </c>
      <c r="F134" s="38">
        <v>1822.1000000000001</v>
      </c>
      <c r="G134" s="38">
        <v>1794.2000000000003</v>
      </c>
      <c r="H134" s="38">
        <v>1906.2000000000003</v>
      </c>
      <c r="I134" s="38">
        <v>1934.1000000000004</v>
      </c>
      <c r="J134" s="38">
        <v>1962.2000000000003</v>
      </c>
      <c r="K134" s="31">
        <v>1906</v>
      </c>
      <c r="L134" s="31">
        <v>1850</v>
      </c>
      <c r="M134" s="31">
        <v>2.5653000000000001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531.85</v>
      </c>
      <c r="D135" s="38">
        <v>531.83333333333337</v>
      </c>
      <c r="E135" s="38">
        <v>529.2166666666667</v>
      </c>
      <c r="F135" s="38">
        <v>526.58333333333337</v>
      </c>
      <c r="G135" s="38">
        <v>523.9666666666667</v>
      </c>
      <c r="H135" s="38">
        <v>534.4666666666667</v>
      </c>
      <c r="I135" s="38">
        <v>537.08333333333326</v>
      </c>
      <c r="J135" s="38">
        <v>539.7166666666667</v>
      </c>
      <c r="K135" s="31">
        <v>534.45000000000005</v>
      </c>
      <c r="L135" s="31">
        <v>529.20000000000005</v>
      </c>
      <c r="M135" s="31">
        <v>6.3619399999999997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9607.5499999999993</v>
      </c>
      <c r="D136" s="38">
        <v>9599.7333333333318</v>
      </c>
      <c r="E136" s="38">
        <v>9533.4666666666635</v>
      </c>
      <c r="F136" s="38">
        <v>9459.3833333333314</v>
      </c>
      <c r="G136" s="38">
        <v>9393.1166666666631</v>
      </c>
      <c r="H136" s="38">
        <v>9673.8166666666639</v>
      </c>
      <c r="I136" s="38">
        <v>9740.0833333333303</v>
      </c>
      <c r="J136" s="38">
        <v>9814.1666666666642</v>
      </c>
      <c r="K136" s="31">
        <v>9666</v>
      </c>
      <c r="L136" s="31">
        <v>9525.65</v>
      </c>
      <c r="M136" s="31">
        <v>4.5025399999999998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611.54999999999995</v>
      </c>
      <c r="D137" s="38">
        <v>608.76666666666665</v>
      </c>
      <c r="E137" s="38">
        <v>602.7833333333333</v>
      </c>
      <c r="F137" s="38">
        <v>594.01666666666665</v>
      </c>
      <c r="G137" s="38">
        <v>588.0333333333333</v>
      </c>
      <c r="H137" s="38">
        <v>617.5333333333333</v>
      </c>
      <c r="I137" s="38">
        <v>623.51666666666665</v>
      </c>
      <c r="J137" s="38">
        <v>632.2833333333333</v>
      </c>
      <c r="K137" s="31">
        <v>614.75</v>
      </c>
      <c r="L137" s="31">
        <v>600</v>
      </c>
      <c r="M137" s="31">
        <v>24.836960000000001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970.95</v>
      </c>
      <c r="D138" s="38">
        <v>969.33333333333337</v>
      </c>
      <c r="E138" s="38">
        <v>961.91666666666674</v>
      </c>
      <c r="F138" s="38">
        <v>952.88333333333333</v>
      </c>
      <c r="G138" s="38">
        <v>945.4666666666667</v>
      </c>
      <c r="H138" s="38">
        <v>978.36666666666679</v>
      </c>
      <c r="I138" s="38">
        <v>985.78333333333353</v>
      </c>
      <c r="J138" s="38">
        <v>994.81666666666683</v>
      </c>
      <c r="K138" s="31">
        <v>976.75</v>
      </c>
      <c r="L138" s="31">
        <v>960.3</v>
      </c>
      <c r="M138" s="31">
        <v>12.7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822.35</v>
      </c>
      <c r="D139" s="38">
        <v>824.48333333333323</v>
      </c>
      <c r="E139" s="38">
        <v>812.96666666666647</v>
      </c>
      <c r="F139" s="38">
        <v>803.58333333333326</v>
      </c>
      <c r="G139" s="38">
        <v>792.06666666666649</v>
      </c>
      <c r="H139" s="38">
        <v>833.86666666666645</v>
      </c>
      <c r="I139" s="38">
        <v>845.3833333333331</v>
      </c>
      <c r="J139" s="38">
        <v>854.76666666666642</v>
      </c>
      <c r="K139" s="31">
        <v>836</v>
      </c>
      <c r="L139" s="31">
        <v>815.1</v>
      </c>
      <c r="M139" s="31">
        <v>4.9814600000000002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96.2</v>
      </c>
      <c r="D140" s="38">
        <v>96.433333333333337</v>
      </c>
      <c r="E140" s="38">
        <v>95.76666666666668</v>
      </c>
      <c r="F140" s="38">
        <v>95.333333333333343</v>
      </c>
      <c r="G140" s="38">
        <v>94.666666666666686</v>
      </c>
      <c r="H140" s="38">
        <v>96.866666666666674</v>
      </c>
      <c r="I140" s="38">
        <v>97.533333333333331</v>
      </c>
      <c r="J140" s="38">
        <v>97.966666666666669</v>
      </c>
      <c r="K140" s="31">
        <v>97.1</v>
      </c>
      <c r="L140" s="31">
        <v>96</v>
      </c>
      <c r="M140" s="31">
        <v>50.45646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2169.8000000000002</v>
      </c>
      <c r="D141" s="38">
        <v>2149.9500000000003</v>
      </c>
      <c r="E141" s="38">
        <v>2124.9000000000005</v>
      </c>
      <c r="F141" s="38">
        <v>2080.0000000000005</v>
      </c>
      <c r="G141" s="38">
        <v>2054.9500000000007</v>
      </c>
      <c r="H141" s="38">
        <v>2194.8500000000004</v>
      </c>
      <c r="I141" s="38">
        <v>2219.9000000000005</v>
      </c>
      <c r="J141" s="38">
        <v>2264.8000000000002</v>
      </c>
      <c r="K141" s="31">
        <v>2175</v>
      </c>
      <c r="L141" s="31">
        <v>2105.0500000000002</v>
      </c>
      <c r="M141" s="31">
        <v>6.9045699999999997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102718.15</v>
      </c>
      <c r="D142" s="38">
        <v>102591.15000000001</v>
      </c>
      <c r="E142" s="38">
        <v>102192.30000000002</v>
      </c>
      <c r="F142" s="38">
        <v>101666.45000000001</v>
      </c>
      <c r="G142" s="38">
        <v>101267.60000000002</v>
      </c>
      <c r="H142" s="38">
        <v>103117.00000000001</v>
      </c>
      <c r="I142" s="38">
        <v>103515.85000000002</v>
      </c>
      <c r="J142" s="38">
        <v>104041.70000000001</v>
      </c>
      <c r="K142" s="31">
        <v>102990</v>
      </c>
      <c r="L142" s="31">
        <v>102065.3</v>
      </c>
      <c r="M142" s="31">
        <v>4.956E-2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58.35</v>
      </c>
      <c r="D143" s="38">
        <v>58.433333333333337</v>
      </c>
      <c r="E143" s="38">
        <v>58.116666666666674</v>
      </c>
      <c r="F143" s="38">
        <v>57.88333333333334</v>
      </c>
      <c r="G143" s="38">
        <v>57.566666666666677</v>
      </c>
      <c r="H143" s="38">
        <v>58.666666666666671</v>
      </c>
      <c r="I143" s="38">
        <v>58.983333333333334</v>
      </c>
      <c r="J143" s="38">
        <v>59.216666666666669</v>
      </c>
      <c r="K143" s="31">
        <v>58.75</v>
      </c>
      <c r="L143" s="31">
        <v>58.2</v>
      </c>
      <c r="M143" s="31">
        <v>19.051729999999999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1292.75</v>
      </c>
      <c r="D144" s="38">
        <v>1296.5666666666666</v>
      </c>
      <c r="E144" s="38">
        <v>1285.1833333333332</v>
      </c>
      <c r="F144" s="38">
        <v>1277.6166666666666</v>
      </c>
      <c r="G144" s="38">
        <v>1266.2333333333331</v>
      </c>
      <c r="H144" s="38">
        <v>1304.1333333333332</v>
      </c>
      <c r="I144" s="38">
        <v>1315.5166666666664</v>
      </c>
      <c r="J144" s="38">
        <v>1323.0833333333333</v>
      </c>
      <c r="K144" s="31">
        <v>1307.95</v>
      </c>
      <c r="L144" s="31">
        <v>1289</v>
      </c>
      <c r="M144" s="31">
        <v>2.24641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4679.5</v>
      </c>
      <c r="D145" s="38">
        <v>4686.4666666666662</v>
      </c>
      <c r="E145" s="38">
        <v>4663.0333333333328</v>
      </c>
      <c r="F145" s="38">
        <v>4646.5666666666666</v>
      </c>
      <c r="G145" s="38">
        <v>4623.1333333333332</v>
      </c>
      <c r="H145" s="38">
        <v>4702.9333333333325</v>
      </c>
      <c r="I145" s="38">
        <v>4726.366666666665</v>
      </c>
      <c r="J145" s="38">
        <v>4742.8333333333321</v>
      </c>
      <c r="K145" s="31">
        <v>4709.8999999999996</v>
      </c>
      <c r="L145" s="31">
        <v>4670</v>
      </c>
      <c r="M145" s="31">
        <v>1.1134500000000001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4417.8999999999996</v>
      </c>
      <c r="D146" s="38">
        <v>4389.6333333333332</v>
      </c>
      <c r="E146" s="38">
        <v>4349.2666666666664</v>
      </c>
      <c r="F146" s="38">
        <v>4280.6333333333332</v>
      </c>
      <c r="G146" s="38">
        <v>4240.2666666666664</v>
      </c>
      <c r="H146" s="38">
        <v>4458.2666666666664</v>
      </c>
      <c r="I146" s="38">
        <v>4498.6333333333332</v>
      </c>
      <c r="J146" s="38">
        <v>4567.2666666666664</v>
      </c>
      <c r="K146" s="31">
        <v>4430</v>
      </c>
      <c r="L146" s="31">
        <v>4321</v>
      </c>
      <c r="M146" s="31">
        <v>1.1769700000000001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22940.95</v>
      </c>
      <c r="D147" s="38">
        <v>22922.483333333334</v>
      </c>
      <c r="E147" s="38">
        <v>22819.966666666667</v>
      </c>
      <c r="F147" s="38">
        <v>22698.983333333334</v>
      </c>
      <c r="G147" s="38">
        <v>22596.466666666667</v>
      </c>
      <c r="H147" s="38">
        <v>23043.466666666667</v>
      </c>
      <c r="I147" s="38">
        <v>23145.983333333337</v>
      </c>
      <c r="J147" s="38">
        <v>23266.966666666667</v>
      </c>
      <c r="K147" s="31">
        <v>23025</v>
      </c>
      <c r="L147" s="31">
        <v>22801.5</v>
      </c>
      <c r="M147" s="31">
        <v>0.27881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46.75</v>
      </c>
      <c r="D148" s="38">
        <v>46.550000000000004</v>
      </c>
      <c r="E148" s="38">
        <v>45.900000000000006</v>
      </c>
      <c r="F148" s="38">
        <v>45.050000000000004</v>
      </c>
      <c r="G148" s="38">
        <v>44.400000000000006</v>
      </c>
      <c r="H148" s="38">
        <v>47.400000000000006</v>
      </c>
      <c r="I148" s="38">
        <v>48.05</v>
      </c>
      <c r="J148" s="38">
        <v>48.900000000000006</v>
      </c>
      <c r="K148" s="31">
        <v>47.2</v>
      </c>
      <c r="L148" s="31">
        <v>45.7</v>
      </c>
      <c r="M148" s="31">
        <v>201.76298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111.75</v>
      </c>
      <c r="D149" s="38">
        <v>111.75</v>
      </c>
      <c r="E149" s="38">
        <v>111.05</v>
      </c>
      <c r="F149" s="38">
        <v>110.35</v>
      </c>
      <c r="G149" s="38">
        <v>109.64999999999999</v>
      </c>
      <c r="H149" s="38">
        <v>112.45</v>
      </c>
      <c r="I149" s="38">
        <v>113.14999999999999</v>
      </c>
      <c r="J149" s="38">
        <v>113.85000000000001</v>
      </c>
      <c r="K149" s="31">
        <v>112.45</v>
      </c>
      <c r="L149" s="31">
        <v>111.05</v>
      </c>
      <c r="M149" s="31">
        <v>49.781010000000002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192.55</v>
      </c>
      <c r="D150" s="38">
        <v>193.11666666666665</v>
      </c>
      <c r="E150" s="38">
        <v>189.6333333333333</v>
      </c>
      <c r="F150" s="38">
        <v>186.71666666666664</v>
      </c>
      <c r="G150" s="38">
        <v>183.23333333333329</v>
      </c>
      <c r="H150" s="38">
        <v>196.0333333333333</v>
      </c>
      <c r="I150" s="38">
        <v>199.51666666666665</v>
      </c>
      <c r="J150" s="38">
        <v>202.43333333333331</v>
      </c>
      <c r="K150" s="31">
        <v>196.6</v>
      </c>
      <c r="L150" s="31">
        <v>190.2</v>
      </c>
      <c r="M150" s="31">
        <v>317.61232000000001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146.19999999999999</v>
      </c>
      <c r="D151" s="38">
        <v>145.20000000000002</v>
      </c>
      <c r="E151" s="38">
        <v>143.40000000000003</v>
      </c>
      <c r="F151" s="38">
        <v>140.60000000000002</v>
      </c>
      <c r="G151" s="38">
        <v>138.80000000000004</v>
      </c>
      <c r="H151" s="38">
        <v>148.00000000000003</v>
      </c>
      <c r="I151" s="38">
        <v>149.80000000000004</v>
      </c>
      <c r="J151" s="38">
        <v>152.60000000000002</v>
      </c>
      <c r="K151" s="31">
        <v>147</v>
      </c>
      <c r="L151" s="31">
        <v>142.4</v>
      </c>
      <c r="M151" s="31">
        <v>43.82058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1069.8</v>
      </c>
      <c r="D152" s="38">
        <v>1063.2833333333333</v>
      </c>
      <c r="E152" s="38">
        <v>1051.5166666666667</v>
      </c>
      <c r="F152" s="38">
        <v>1033.2333333333333</v>
      </c>
      <c r="G152" s="38">
        <v>1021.4666666666667</v>
      </c>
      <c r="H152" s="38">
        <v>1081.5666666666666</v>
      </c>
      <c r="I152" s="38">
        <v>1093.333333333333</v>
      </c>
      <c r="J152" s="38">
        <v>1111.6166666666666</v>
      </c>
      <c r="K152" s="31">
        <v>1075.05</v>
      </c>
      <c r="L152" s="31">
        <v>1045</v>
      </c>
      <c r="M152" s="31">
        <v>3.13062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3957.1</v>
      </c>
      <c r="D153" s="38">
        <v>3943.3666666666668</v>
      </c>
      <c r="E153" s="38">
        <v>3911.7333333333336</v>
      </c>
      <c r="F153" s="38">
        <v>3866.3666666666668</v>
      </c>
      <c r="G153" s="38">
        <v>3834.7333333333336</v>
      </c>
      <c r="H153" s="38">
        <v>3988.7333333333336</v>
      </c>
      <c r="I153" s="38">
        <v>4020.3666666666668</v>
      </c>
      <c r="J153" s="38">
        <v>4065.7333333333336</v>
      </c>
      <c r="K153" s="31">
        <v>3975</v>
      </c>
      <c r="L153" s="31">
        <v>3898</v>
      </c>
      <c r="M153" s="31">
        <v>0.66657999999999995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256.39999999999998</v>
      </c>
      <c r="D154" s="38">
        <v>255.93333333333331</v>
      </c>
      <c r="E154" s="38">
        <v>254.16666666666663</v>
      </c>
      <c r="F154" s="38">
        <v>251.93333333333331</v>
      </c>
      <c r="G154" s="38">
        <v>250.16666666666663</v>
      </c>
      <c r="H154" s="38">
        <v>258.16666666666663</v>
      </c>
      <c r="I154" s="38">
        <v>259.93333333333334</v>
      </c>
      <c r="J154" s="38">
        <v>262.16666666666663</v>
      </c>
      <c r="K154" s="31">
        <v>257.7</v>
      </c>
      <c r="L154" s="31">
        <v>253.7</v>
      </c>
      <c r="M154" s="31">
        <v>9.5874500000000005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166.75</v>
      </c>
      <c r="D155" s="38">
        <v>166.93333333333331</v>
      </c>
      <c r="E155" s="38">
        <v>165.91666666666663</v>
      </c>
      <c r="F155" s="38">
        <v>165.08333333333331</v>
      </c>
      <c r="G155" s="38">
        <v>164.06666666666663</v>
      </c>
      <c r="H155" s="38">
        <v>167.76666666666662</v>
      </c>
      <c r="I155" s="38">
        <v>168.78333333333333</v>
      </c>
      <c r="J155" s="38">
        <v>169.61666666666662</v>
      </c>
      <c r="K155" s="31">
        <v>167.95</v>
      </c>
      <c r="L155" s="31">
        <v>166.1</v>
      </c>
      <c r="M155" s="31">
        <v>59.681739999999998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36460.449999999997</v>
      </c>
      <c r="D156" s="38">
        <v>36451.033333333333</v>
      </c>
      <c r="E156" s="38">
        <v>36177.066666666666</v>
      </c>
      <c r="F156" s="38">
        <v>35893.683333333334</v>
      </c>
      <c r="G156" s="38">
        <v>35619.716666666667</v>
      </c>
      <c r="H156" s="38">
        <v>36734.416666666664</v>
      </c>
      <c r="I156" s="38">
        <v>37008.383333333324</v>
      </c>
      <c r="J156" s="38">
        <v>37291.766666666663</v>
      </c>
      <c r="K156" s="31">
        <v>36725</v>
      </c>
      <c r="L156" s="31">
        <v>36167.65</v>
      </c>
      <c r="M156" s="31">
        <v>0.16761999999999999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1323</v>
      </c>
      <c r="D157" s="38">
        <v>1306.9666666666665</v>
      </c>
      <c r="E157" s="38">
        <v>1277.583333333333</v>
      </c>
      <c r="F157" s="38">
        <v>1232.1666666666665</v>
      </c>
      <c r="G157" s="38">
        <v>1202.7833333333331</v>
      </c>
      <c r="H157" s="38">
        <v>1352.383333333333</v>
      </c>
      <c r="I157" s="38">
        <v>1381.7666666666667</v>
      </c>
      <c r="J157" s="38">
        <v>1427.1833333333329</v>
      </c>
      <c r="K157" s="31">
        <v>1336.35</v>
      </c>
      <c r="L157" s="31">
        <v>1261.55</v>
      </c>
      <c r="M157" s="31">
        <v>19.10108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842.3</v>
      </c>
      <c r="D158" s="38">
        <v>839.80000000000007</v>
      </c>
      <c r="E158" s="38">
        <v>827.60000000000014</v>
      </c>
      <c r="F158" s="38">
        <v>812.90000000000009</v>
      </c>
      <c r="G158" s="38">
        <v>800.70000000000016</v>
      </c>
      <c r="H158" s="38">
        <v>854.50000000000011</v>
      </c>
      <c r="I158" s="38">
        <v>866.70000000000016</v>
      </c>
      <c r="J158" s="38">
        <v>881.40000000000009</v>
      </c>
      <c r="K158" s="31">
        <v>852</v>
      </c>
      <c r="L158" s="31">
        <v>825.1</v>
      </c>
      <c r="M158" s="31">
        <v>18.953849999999999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975.6</v>
      </c>
      <c r="D159" s="38">
        <v>978.51666666666677</v>
      </c>
      <c r="E159" s="38">
        <v>963.13333333333355</v>
      </c>
      <c r="F159" s="38">
        <v>950.66666666666674</v>
      </c>
      <c r="G159" s="38">
        <v>935.28333333333353</v>
      </c>
      <c r="H159" s="38">
        <v>990.98333333333358</v>
      </c>
      <c r="I159" s="38">
        <v>1006.3666666666668</v>
      </c>
      <c r="J159" s="38">
        <v>1018.8333333333336</v>
      </c>
      <c r="K159" s="31">
        <v>993.9</v>
      </c>
      <c r="L159" s="31">
        <v>966.05</v>
      </c>
      <c r="M159" s="31">
        <v>20.597629999999999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5138.7</v>
      </c>
      <c r="D160" s="38">
        <v>5070.95</v>
      </c>
      <c r="E160" s="38">
        <v>4992.8999999999996</v>
      </c>
      <c r="F160" s="38">
        <v>4847.0999999999995</v>
      </c>
      <c r="G160" s="38">
        <v>4769.0499999999993</v>
      </c>
      <c r="H160" s="38">
        <v>5216.75</v>
      </c>
      <c r="I160" s="38">
        <v>5294.8000000000011</v>
      </c>
      <c r="J160" s="38">
        <v>5440.6</v>
      </c>
      <c r="K160" s="31">
        <v>5149</v>
      </c>
      <c r="L160" s="31">
        <v>4925.1499999999996</v>
      </c>
      <c r="M160" s="31">
        <v>10.424329999999999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224.85</v>
      </c>
      <c r="D161" s="38">
        <v>224.79999999999998</v>
      </c>
      <c r="E161" s="38">
        <v>223.69999999999996</v>
      </c>
      <c r="F161" s="38">
        <v>222.54999999999998</v>
      </c>
      <c r="G161" s="38">
        <v>221.44999999999996</v>
      </c>
      <c r="H161" s="38">
        <v>225.94999999999996</v>
      </c>
      <c r="I161" s="38">
        <v>227.04999999999998</v>
      </c>
      <c r="J161" s="38">
        <v>228.19999999999996</v>
      </c>
      <c r="K161" s="31">
        <v>225.9</v>
      </c>
      <c r="L161" s="31">
        <v>223.65</v>
      </c>
      <c r="M161" s="31">
        <v>9.2555200000000006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226.4</v>
      </c>
      <c r="D162" s="38">
        <v>224.68333333333331</v>
      </c>
      <c r="E162" s="38">
        <v>222.36666666666662</v>
      </c>
      <c r="F162" s="38">
        <v>218.33333333333331</v>
      </c>
      <c r="G162" s="38">
        <v>216.01666666666662</v>
      </c>
      <c r="H162" s="38">
        <v>228.71666666666661</v>
      </c>
      <c r="I162" s="38">
        <v>231.03333333333327</v>
      </c>
      <c r="J162" s="38">
        <v>235.06666666666661</v>
      </c>
      <c r="K162" s="31">
        <v>227</v>
      </c>
      <c r="L162" s="31">
        <v>220.65</v>
      </c>
      <c r="M162" s="31">
        <v>76.511840000000007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15952.55</v>
      </c>
      <c r="D163" s="38">
        <v>15929.85</v>
      </c>
      <c r="E163" s="38">
        <v>15759.7</v>
      </c>
      <c r="F163" s="38">
        <v>15566.85</v>
      </c>
      <c r="G163" s="38">
        <v>15396.7</v>
      </c>
      <c r="H163" s="38">
        <v>16122.7</v>
      </c>
      <c r="I163" s="38">
        <v>16292.849999999999</v>
      </c>
      <c r="J163" s="38">
        <v>16485.7</v>
      </c>
      <c r="K163" s="31">
        <v>16100</v>
      </c>
      <c r="L163" s="31">
        <v>15737</v>
      </c>
      <c r="M163" s="31">
        <v>5.5910000000000001E-2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2685.95</v>
      </c>
      <c r="D164" s="38">
        <v>2673.65</v>
      </c>
      <c r="E164" s="38">
        <v>2655.6000000000004</v>
      </c>
      <c r="F164" s="38">
        <v>2625.2500000000005</v>
      </c>
      <c r="G164" s="38">
        <v>2607.2000000000007</v>
      </c>
      <c r="H164" s="38">
        <v>2704</v>
      </c>
      <c r="I164" s="38">
        <v>2722.05</v>
      </c>
      <c r="J164" s="38">
        <v>2752.3999999999996</v>
      </c>
      <c r="K164" s="31">
        <v>2691.7</v>
      </c>
      <c r="L164" s="31">
        <v>2643.3</v>
      </c>
      <c r="M164" s="31">
        <v>4.0128899999999996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3645.95</v>
      </c>
      <c r="D165" s="38">
        <v>3653.3166666666671</v>
      </c>
      <c r="E165" s="38">
        <v>3629.6833333333343</v>
      </c>
      <c r="F165" s="38">
        <v>3613.4166666666674</v>
      </c>
      <c r="G165" s="38">
        <v>3589.7833333333347</v>
      </c>
      <c r="H165" s="38">
        <v>3669.5833333333339</v>
      </c>
      <c r="I165" s="38">
        <v>3693.2166666666662</v>
      </c>
      <c r="J165" s="38">
        <v>3709.4833333333336</v>
      </c>
      <c r="K165" s="31">
        <v>3676.95</v>
      </c>
      <c r="L165" s="31">
        <v>3637.05</v>
      </c>
      <c r="M165" s="31">
        <v>1.4898499999999999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64.150000000000006</v>
      </c>
      <c r="D166" s="38">
        <v>63.416666666666664</v>
      </c>
      <c r="E166" s="38">
        <v>62.333333333333329</v>
      </c>
      <c r="F166" s="38">
        <v>60.516666666666666</v>
      </c>
      <c r="G166" s="38">
        <v>59.43333333333333</v>
      </c>
      <c r="H166" s="38">
        <v>65.23333333333332</v>
      </c>
      <c r="I166" s="38">
        <v>66.316666666666663</v>
      </c>
      <c r="J166" s="38">
        <v>68.133333333333326</v>
      </c>
      <c r="K166" s="31">
        <v>64.5</v>
      </c>
      <c r="L166" s="31">
        <v>61.6</v>
      </c>
      <c r="M166" s="31">
        <v>1040.17013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745.15</v>
      </c>
      <c r="D167" s="38">
        <v>747.06666666666661</v>
      </c>
      <c r="E167" s="38">
        <v>733.53333333333319</v>
      </c>
      <c r="F167" s="38">
        <v>721.91666666666663</v>
      </c>
      <c r="G167" s="38">
        <v>708.38333333333321</v>
      </c>
      <c r="H167" s="38">
        <v>758.68333333333317</v>
      </c>
      <c r="I167" s="38">
        <v>772.21666666666647</v>
      </c>
      <c r="J167" s="38">
        <v>783.83333333333314</v>
      </c>
      <c r="K167" s="31">
        <v>760.6</v>
      </c>
      <c r="L167" s="31">
        <v>735.45</v>
      </c>
      <c r="M167" s="31">
        <v>8.0047800000000002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4308.8500000000004</v>
      </c>
      <c r="D168" s="38">
        <v>4270.1333333333332</v>
      </c>
      <c r="E168" s="38">
        <v>4215.1166666666668</v>
      </c>
      <c r="F168" s="38">
        <v>4121.3833333333332</v>
      </c>
      <c r="G168" s="38">
        <v>4066.3666666666668</v>
      </c>
      <c r="H168" s="38">
        <v>4363.8666666666668</v>
      </c>
      <c r="I168" s="38">
        <v>4418.8833333333332</v>
      </c>
      <c r="J168" s="38">
        <v>4512.6166666666668</v>
      </c>
      <c r="K168" s="31">
        <v>4325.1499999999996</v>
      </c>
      <c r="L168" s="31">
        <v>4176.3999999999996</v>
      </c>
      <c r="M168" s="31">
        <v>29.887250000000002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368.95</v>
      </c>
      <c r="D169" s="38">
        <v>369.73333333333335</v>
      </c>
      <c r="E169" s="38">
        <v>366.26666666666671</v>
      </c>
      <c r="F169" s="38">
        <v>363.58333333333337</v>
      </c>
      <c r="G169" s="38">
        <v>360.11666666666673</v>
      </c>
      <c r="H169" s="38">
        <v>372.41666666666669</v>
      </c>
      <c r="I169" s="38">
        <v>375.88333333333338</v>
      </c>
      <c r="J169" s="38">
        <v>378.56666666666666</v>
      </c>
      <c r="K169" s="31">
        <v>373.2</v>
      </c>
      <c r="L169" s="31">
        <v>367.05</v>
      </c>
      <c r="M169" s="31">
        <v>10.456619999999999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243.25</v>
      </c>
      <c r="D170" s="38">
        <v>243.33333333333334</v>
      </c>
      <c r="E170" s="38">
        <v>240.4666666666667</v>
      </c>
      <c r="F170" s="38">
        <v>237.68333333333337</v>
      </c>
      <c r="G170" s="38">
        <v>234.81666666666672</v>
      </c>
      <c r="H170" s="38">
        <v>246.11666666666667</v>
      </c>
      <c r="I170" s="38">
        <v>248.98333333333329</v>
      </c>
      <c r="J170" s="38">
        <v>251.76666666666665</v>
      </c>
      <c r="K170" s="31">
        <v>246.2</v>
      </c>
      <c r="L170" s="31">
        <v>240.55</v>
      </c>
      <c r="M170" s="31">
        <v>172.16156000000001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552.79999999999995</v>
      </c>
      <c r="D171" s="38">
        <v>555.1</v>
      </c>
      <c r="E171" s="38">
        <v>547.70000000000005</v>
      </c>
      <c r="F171" s="38">
        <v>542.6</v>
      </c>
      <c r="G171" s="38">
        <v>535.20000000000005</v>
      </c>
      <c r="H171" s="38">
        <v>560.20000000000005</v>
      </c>
      <c r="I171" s="38">
        <v>567.59999999999991</v>
      </c>
      <c r="J171" s="38">
        <v>572.70000000000005</v>
      </c>
      <c r="K171" s="31">
        <v>562.5</v>
      </c>
      <c r="L171" s="31">
        <v>550</v>
      </c>
      <c r="M171" s="31">
        <v>2.71882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922.75</v>
      </c>
      <c r="D172" s="38">
        <v>922.5</v>
      </c>
      <c r="E172" s="38">
        <v>917.45</v>
      </c>
      <c r="F172" s="38">
        <v>912.15000000000009</v>
      </c>
      <c r="G172" s="38">
        <v>907.10000000000014</v>
      </c>
      <c r="H172" s="38">
        <v>927.8</v>
      </c>
      <c r="I172" s="38">
        <v>932.84999999999991</v>
      </c>
      <c r="J172" s="38">
        <v>938.14999999999986</v>
      </c>
      <c r="K172" s="31">
        <v>927.55</v>
      </c>
      <c r="L172" s="31">
        <v>917.2</v>
      </c>
      <c r="M172" s="31">
        <v>2.8075700000000001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162.35</v>
      </c>
      <c r="D173" s="38">
        <v>161.88333333333333</v>
      </c>
      <c r="E173" s="38">
        <v>160.46666666666664</v>
      </c>
      <c r="F173" s="38">
        <v>158.58333333333331</v>
      </c>
      <c r="G173" s="38">
        <v>157.16666666666663</v>
      </c>
      <c r="H173" s="38">
        <v>163.76666666666665</v>
      </c>
      <c r="I173" s="38">
        <v>165.18333333333334</v>
      </c>
      <c r="J173" s="38">
        <v>167.06666666666666</v>
      </c>
      <c r="K173" s="31">
        <v>163.30000000000001</v>
      </c>
      <c r="L173" s="31">
        <v>160</v>
      </c>
      <c r="M173" s="31">
        <v>53.770359999999997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2841.85</v>
      </c>
      <c r="D174" s="38">
        <v>2831.6166666666668</v>
      </c>
      <c r="E174" s="38">
        <v>2807.2333333333336</v>
      </c>
      <c r="F174" s="38">
        <v>2772.6166666666668</v>
      </c>
      <c r="G174" s="38">
        <v>2748.2333333333336</v>
      </c>
      <c r="H174" s="38">
        <v>2866.2333333333336</v>
      </c>
      <c r="I174" s="38">
        <v>2890.6166666666668</v>
      </c>
      <c r="J174" s="38">
        <v>2925.2333333333336</v>
      </c>
      <c r="K174" s="31">
        <v>2856</v>
      </c>
      <c r="L174" s="31">
        <v>2797</v>
      </c>
      <c r="M174" s="31">
        <v>180.54868999999999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90.8</v>
      </c>
      <c r="D175" s="38">
        <v>90.733333333333334</v>
      </c>
      <c r="E175" s="38">
        <v>90.316666666666663</v>
      </c>
      <c r="F175" s="38">
        <v>89.833333333333329</v>
      </c>
      <c r="G175" s="38">
        <v>89.416666666666657</v>
      </c>
      <c r="H175" s="38">
        <v>91.216666666666669</v>
      </c>
      <c r="I175" s="38">
        <v>91.633333333333326</v>
      </c>
      <c r="J175" s="38">
        <v>92.116666666666674</v>
      </c>
      <c r="K175" s="31">
        <v>91.15</v>
      </c>
      <c r="L175" s="31">
        <v>90.25</v>
      </c>
      <c r="M175" s="31">
        <v>66.402730000000005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865.75</v>
      </c>
      <c r="D176" s="38">
        <v>860.65</v>
      </c>
      <c r="E176" s="38">
        <v>847.75</v>
      </c>
      <c r="F176" s="38">
        <v>829.75</v>
      </c>
      <c r="G176" s="38">
        <v>816.85</v>
      </c>
      <c r="H176" s="38">
        <v>878.65</v>
      </c>
      <c r="I176" s="38">
        <v>891.54999999999984</v>
      </c>
      <c r="J176" s="38">
        <v>909.55</v>
      </c>
      <c r="K176" s="31">
        <v>873.55</v>
      </c>
      <c r="L176" s="31">
        <v>842.65</v>
      </c>
      <c r="M176" s="31">
        <v>16.525839999999999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1310.45</v>
      </c>
      <c r="D177" s="38">
        <v>1313.0833333333333</v>
      </c>
      <c r="E177" s="38">
        <v>1304.6166666666666</v>
      </c>
      <c r="F177" s="38">
        <v>1298.7833333333333</v>
      </c>
      <c r="G177" s="38">
        <v>1290.3166666666666</v>
      </c>
      <c r="H177" s="38">
        <v>1318.9166666666665</v>
      </c>
      <c r="I177" s="38">
        <v>1327.3833333333332</v>
      </c>
      <c r="J177" s="38">
        <v>1333.2166666666665</v>
      </c>
      <c r="K177" s="31">
        <v>1321.55</v>
      </c>
      <c r="L177" s="31">
        <v>1307.25</v>
      </c>
      <c r="M177" s="31">
        <v>6.5990000000000002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601.45000000000005</v>
      </c>
      <c r="D178" s="38">
        <v>598.61666666666667</v>
      </c>
      <c r="E178" s="38">
        <v>594.83333333333337</v>
      </c>
      <c r="F178" s="38">
        <v>588.2166666666667</v>
      </c>
      <c r="G178" s="38">
        <v>584.43333333333339</v>
      </c>
      <c r="H178" s="38">
        <v>605.23333333333335</v>
      </c>
      <c r="I178" s="38">
        <v>609.01666666666665</v>
      </c>
      <c r="J178" s="38">
        <v>615.63333333333333</v>
      </c>
      <c r="K178" s="31">
        <v>602.4</v>
      </c>
      <c r="L178" s="31">
        <v>592</v>
      </c>
      <c r="M178" s="31">
        <v>175.56585000000001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24028.3</v>
      </c>
      <c r="D179" s="38">
        <v>24019.716666666664</v>
      </c>
      <c r="E179" s="38">
        <v>23914.533333333326</v>
      </c>
      <c r="F179" s="38">
        <v>23800.766666666663</v>
      </c>
      <c r="G179" s="38">
        <v>23695.583333333325</v>
      </c>
      <c r="H179" s="38">
        <v>24133.483333333326</v>
      </c>
      <c r="I179" s="38">
        <v>24238.666666666668</v>
      </c>
      <c r="J179" s="38">
        <v>24352.433333333327</v>
      </c>
      <c r="K179" s="31">
        <v>24124.9</v>
      </c>
      <c r="L179" s="31">
        <v>23905.95</v>
      </c>
      <c r="M179" s="31">
        <v>0.29498999999999997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1785.75</v>
      </c>
      <c r="D180" s="38">
        <v>1784.4166666666667</v>
      </c>
      <c r="E180" s="38">
        <v>1774.1333333333334</v>
      </c>
      <c r="F180" s="38">
        <v>1762.5166666666667</v>
      </c>
      <c r="G180" s="38">
        <v>1752.2333333333333</v>
      </c>
      <c r="H180" s="38">
        <v>1796.0333333333335</v>
      </c>
      <c r="I180" s="38">
        <v>1806.3166666666668</v>
      </c>
      <c r="J180" s="38">
        <v>1817.9333333333336</v>
      </c>
      <c r="K180" s="31">
        <v>1794.7</v>
      </c>
      <c r="L180" s="31">
        <v>1772.8</v>
      </c>
      <c r="M180" s="31">
        <v>11.936249999999999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3710.35</v>
      </c>
      <c r="D181" s="38">
        <v>3714.85</v>
      </c>
      <c r="E181" s="38">
        <v>3679.7</v>
      </c>
      <c r="F181" s="38">
        <v>3649.0499999999997</v>
      </c>
      <c r="G181" s="38">
        <v>3613.8999999999996</v>
      </c>
      <c r="H181" s="38">
        <v>3745.5</v>
      </c>
      <c r="I181" s="38">
        <v>3780.6500000000005</v>
      </c>
      <c r="J181" s="38">
        <v>3811.3</v>
      </c>
      <c r="K181" s="31">
        <v>3750</v>
      </c>
      <c r="L181" s="31">
        <v>3684.2</v>
      </c>
      <c r="M181" s="31">
        <v>2.98054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553.95000000000005</v>
      </c>
      <c r="D182" s="38">
        <v>551.68333333333339</v>
      </c>
      <c r="E182" s="38">
        <v>546.16666666666674</v>
      </c>
      <c r="F182" s="38">
        <v>538.38333333333333</v>
      </c>
      <c r="G182" s="38">
        <v>532.86666666666667</v>
      </c>
      <c r="H182" s="38">
        <v>559.46666666666681</v>
      </c>
      <c r="I182" s="38">
        <v>564.98333333333346</v>
      </c>
      <c r="J182" s="38">
        <v>572.76666666666688</v>
      </c>
      <c r="K182" s="31">
        <v>557.20000000000005</v>
      </c>
      <c r="L182" s="31">
        <v>543.9</v>
      </c>
      <c r="M182" s="31">
        <v>22.272590000000001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2241.25</v>
      </c>
      <c r="D183" s="38">
        <v>2237.1</v>
      </c>
      <c r="E183" s="38">
        <v>2224.1999999999998</v>
      </c>
      <c r="F183" s="38">
        <v>2207.15</v>
      </c>
      <c r="G183" s="38">
        <v>2194.25</v>
      </c>
      <c r="H183" s="38">
        <v>2254.1499999999996</v>
      </c>
      <c r="I183" s="38">
        <v>2267.0500000000002</v>
      </c>
      <c r="J183" s="38">
        <v>2284.0999999999995</v>
      </c>
      <c r="K183" s="31">
        <v>2250</v>
      </c>
      <c r="L183" s="31">
        <v>2220.0500000000002</v>
      </c>
      <c r="M183" s="31">
        <v>3.6669200000000002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1081.8499999999999</v>
      </c>
      <c r="D184" s="38">
        <v>1077.2333333333333</v>
      </c>
      <c r="E184" s="38">
        <v>1068.4666666666667</v>
      </c>
      <c r="F184" s="38">
        <v>1055.0833333333333</v>
      </c>
      <c r="G184" s="38">
        <v>1046.3166666666666</v>
      </c>
      <c r="H184" s="38">
        <v>1090.6166666666668</v>
      </c>
      <c r="I184" s="38">
        <v>1099.3833333333337</v>
      </c>
      <c r="J184" s="38">
        <v>1112.7666666666669</v>
      </c>
      <c r="K184" s="31">
        <v>1086</v>
      </c>
      <c r="L184" s="31">
        <v>1063.8499999999999</v>
      </c>
      <c r="M184" s="31">
        <v>23.112819999999999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518</v>
      </c>
      <c r="D185" s="38">
        <v>517.0333333333333</v>
      </c>
      <c r="E185" s="38">
        <v>506.36666666666656</v>
      </c>
      <c r="F185" s="38">
        <v>494.73333333333323</v>
      </c>
      <c r="G185" s="38">
        <v>484.06666666666649</v>
      </c>
      <c r="H185" s="38">
        <v>528.66666666666663</v>
      </c>
      <c r="I185" s="38">
        <v>539.33333333333337</v>
      </c>
      <c r="J185" s="38">
        <v>550.9666666666667</v>
      </c>
      <c r="K185" s="31">
        <v>527.70000000000005</v>
      </c>
      <c r="L185" s="31">
        <v>505.4</v>
      </c>
      <c r="M185" s="31">
        <v>19.10652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769.8</v>
      </c>
      <c r="D186" s="38">
        <v>771.15</v>
      </c>
      <c r="E186" s="38">
        <v>762.15</v>
      </c>
      <c r="F186" s="38">
        <v>754.5</v>
      </c>
      <c r="G186" s="38">
        <v>745.5</v>
      </c>
      <c r="H186" s="38">
        <v>778.8</v>
      </c>
      <c r="I186" s="38">
        <v>787.8</v>
      </c>
      <c r="J186" s="38">
        <v>795.44999999999993</v>
      </c>
      <c r="K186" s="31">
        <v>780.15</v>
      </c>
      <c r="L186" s="31">
        <v>763.5</v>
      </c>
      <c r="M186" s="31">
        <v>4.3774499999999996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997.75</v>
      </c>
      <c r="D187" s="38">
        <v>998.5</v>
      </c>
      <c r="E187" s="38">
        <v>992.25</v>
      </c>
      <c r="F187" s="38">
        <v>986.75</v>
      </c>
      <c r="G187" s="38">
        <v>980.5</v>
      </c>
      <c r="H187" s="38">
        <v>1004</v>
      </c>
      <c r="I187" s="38">
        <v>1010.25</v>
      </c>
      <c r="J187" s="38">
        <v>1015.75</v>
      </c>
      <c r="K187" s="31">
        <v>1004.75</v>
      </c>
      <c r="L187" s="31">
        <v>993</v>
      </c>
      <c r="M187" s="31">
        <v>5.2028800000000004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1618.4</v>
      </c>
      <c r="D188" s="38">
        <v>1619.4166666666667</v>
      </c>
      <c r="E188" s="38">
        <v>1606.5333333333335</v>
      </c>
      <c r="F188" s="38">
        <v>1594.6666666666667</v>
      </c>
      <c r="G188" s="38">
        <v>1581.7833333333335</v>
      </c>
      <c r="H188" s="38">
        <v>1631.2833333333335</v>
      </c>
      <c r="I188" s="38">
        <v>1644.1666666666667</v>
      </c>
      <c r="J188" s="38">
        <v>1656.0333333333335</v>
      </c>
      <c r="K188" s="31">
        <v>1632.3</v>
      </c>
      <c r="L188" s="31">
        <v>1607.55</v>
      </c>
      <c r="M188" s="31">
        <v>7.5918299999999999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860.45</v>
      </c>
      <c r="D189" s="38">
        <v>859.93333333333339</v>
      </c>
      <c r="E189" s="38">
        <v>854.91666666666674</v>
      </c>
      <c r="F189" s="38">
        <v>849.38333333333333</v>
      </c>
      <c r="G189" s="38">
        <v>844.36666666666667</v>
      </c>
      <c r="H189" s="38">
        <v>865.46666666666681</v>
      </c>
      <c r="I189" s="38">
        <v>870.48333333333346</v>
      </c>
      <c r="J189" s="38">
        <v>876.01666666666688</v>
      </c>
      <c r="K189" s="31">
        <v>864.95</v>
      </c>
      <c r="L189" s="31">
        <v>854.4</v>
      </c>
      <c r="M189" s="31">
        <v>9.5260099999999994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7558.9</v>
      </c>
      <c r="D190" s="38">
        <v>7557.3</v>
      </c>
      <c r="E190" s="38">
        <v>7519.6</v>
      </c>
      <c r="F190" s="38">
        <v>7480.3</v>
      </c>
      <c r="G190" s="38">
        <v>7442.6</v>
      </c>
      <c r="H190" s="38">
        <v>7596.6</v>
      </c>
      <c r="I190" s="38">
        <v>7634.2999999999993</v>
      </c>
      <c r="J190" s="38">
        <v>7673.6</v>
      </c>
      <c r="K190" s="31">
        <v>7595</v>
      </c>
      <c r="L190" s="31">
        <v>7518</v>
      </c>
      <c r="M190" s="31">
        <v>1.3238300000000001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620.6</v>
      </c>
      <c r="D191" s="38">
        <v>618.68333333333339</v>
      </c>
      <c r="E191" s="38">
        <v>612.06666666666683</v>
      </c>
      <c r="F191" s="38">
        <v>603.53333333333342</v>
      </c>
      <c r="G191" s="38">
        <v>596.91666666666686</v>
      </c>
      <c r="H191" s="38">
        <v>627.21666666666681</v>
      </c>
      <c r="I191" s="38">
        <v>633.83333333333337</v>
      </c>
      <c r="J191" s="38">
        <v>642.36666666666679</v>
      </c>
      <c r="K191" s="31">
        <v>625.29999999999995</v>
      </c>
      <c r="L191" s="31">
        <v>610.15</v>
      </c>
      <c r="M191" s="31">
        <v>111.28348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219.5</v>
      </c>
      <c r="D192" s="38">
        <v>219.46666666666667</v>
      </c>
      <c r="E192" s="38">
        <v>217.53333333333333</v>
      </c>
      <c r="F192" s="38">
        <v>215.56666666666666</v>
      </c>
      <c r="G192" s="38">
        <v>213.63333333333333</v>
      </c>
      <c r="H192" s="38">
        <v>221.43333333333334</v>
      </c>
      <c r="I192" s="38">
        <v>223.36666666666667</v>
      </c>
      <c r="J192" s="38">
        <v>225.33333333333334</v>
      </c>
      <c r="K192" s="31">
        <v>221.4</v>
      </c>
      <c r="L192" s="31">
        <v>217.5</v>
      </c>
      <c r="M192" s="31">
        <v>144.81129999999999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116.7</v>
      </c>
      <c r="D193" s="38">
        <v>116.66666666666667</v>
      </c>
      <c r="E193" s="38">
        <v>116.13333333333334</v>
      </c>
      <c r="F193" s="38">
        <v>115.56666666666666</v>
      </c>
      <c r="G193" s="38">
        <v>115.03333333333333</v>
      </c>
      <c r="H193" s="38">
        <v>117.23333333333335</v>
      </c>
      <c r="I193" s="38">
        <v>117.76666666666668</v>
      </c>
      <c r="J193" s="38">
        <v>118.33333333333336</v>
      </c>
      <c r="K193" s="31">
        <v>117.2</v>
      </c>
      <c r="L193" s="31">
        <v>116.1</v>
      </c>
      <c r="M193" s="31">
        <v>172.22354999999999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3470.05</v>
      </c>
      <c r="D194" s="38">
        <v>3477.5166666666664</v>
      </c>
      <c r="E194" s="38">
        <v>3438.1833333333329</v>
      </c>
      <c r="F194" s="38">
        <v>3406.3166666666666</v>
      </c>
      <c r="G194" s="38">
        <v>3366.9833333333331</v>
      </c>
      <c r="H194" s="38">
        <v>3509.3833333333328</v>
      </c>
      <c r="I194" s="38">
        <v>3548.7166666666667</v>
      </c>
      <c r="J194" s="38">
        <v>3580.5833333333326</v>
      </c>
      <c r="K194" s="31">
        <v>3516.85</v>
      </c>
      <c r="L194" s="31">
        <v>3445.65</v>
      </c>
      <c r="M194" s="31">
        <v>24.053699999999999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1244.7</v>
      </c>
      <c r="D195" s="38">
        <v>1245.8333333333333</v>
      </c>
      <c r="E195" s="38">
        <v>1229.9666666666665</v>
      </c>
      <c r="F195" s="38">
        <v>1215.2333333333331</v>
      </c>
      <c r="G195" s="38">
        <v>1199.3666666666663</v>
      </c>
      <c r="H195" s="38">
        <v>1260.5666666666666</v>
      </c>
      <c r="I195" s="38">
        <v>1276.4333333333334</v>
      </c>
      <c r="J195" s="38">
        <v>1291.1666666666667</v>
      </c>
      <c r="K195" s="31">
        <v>1261.7</v>
      </c>
      <c r="L195" s="31">
        <v>1231.0999999999999</v>
      </c>
      <c r="M195" s="31">
        <v>22.93881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3194.2</v>
      </c>
      <c r="D196" s="38">
        <v>3214.4166666666665</v>
      </c>
      <c r="E196" s="38">
        <v>3163.833333333333</v>
      </c>
      <c r="F196" s="38">
        <v>3133.4666666666667</v>
      </c>
      <c r="G196" s="38">
        <v>3082.8833333333332</v>
      </c>
      <c r="H196" s="38">
        <v>3244.7833333333328</v>
      </c>
      <c r="I196" s="38">
        <v>3295.3666666666659</v>
      </c>
      <c r="J196" s="38">
        <v>3325.7333333333327</v>
      </c>
      <c r="K196" s="31">
        <v>3265</v>
      </c>
      <c r="L196" s="31">
        <v>3184.05</v>
      </c>
      <c r="M196" s="31">
        <v>2.6292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2995.65</v>
      </c>
      <c r="D197" s="38">
        <v>2999.3666666666668</v>
      </c>
      <c r="E197" s="38">
        <v>2981.3333333333335</v>
      </c>
      <c r="F197" s="38">
        <v>2967.0166666666669</v>
      </c>
      <c r="G197" s="38">
        <v>2948.9833333333336</v>
      </c>
      <c r="H197" s="38">
        <v>3013.6833333333334</v>
      </c>
      <c r="I197" s="38">
        <v>3031.7166666666662</v>
      </c>
      <c r="J197" s="38">
        <v>3046.0333333333333</v>
      </c>
      <c r="K197" s="31">
        <v>3017.4</v>
      </c>
      <c r="L197" s="31">
        <v>2985.05</v>
      </c>
      <c r="M197" s="31">
        <v>5.6889099999999999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1924.55</v>
      </c>
      <c r="D198" s="38">
        <v>1930.1833333333334</v>
      </c>
      <c r="E198" s="38">
        <v>1911.3666666666668</v>
      </c>
      <c r="F198" s="38">
        <v>1898.1833333333334</v>
      </c>
      <c r="G198" s="38">
        <v>1879.3666666666668</v>
      </c>
      <c r="H198" s="38">
        <v>1943.3666666666668</v>
      </c>
      <c r="I198" s="38">
        <v>1962.1833333333334</v>
      </c>
      <c r="J198" s="38">
        <v>1975.3666666666668</v>
      </c>
      <c r="K198" s="31">
        <v>1949</v>
      </c>
      <c r="L198" s="31">
        <v>1917</v>
      </c>
      <c r="M198" s="31">
        <v>2.51803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625.6</v>
      </c>
      <c r="D199" s="38">
        <v>627.26666666666665</v>
      </c>
      <c r="E199" s="38">
        <v>617.5333333333333</v>
      </c>
      <c r="F199" s="38">
        <v>609.4666666666667</v>
      </c>
      <c r="G199" s="38">
        <v>599.73333333333335</v>
      </c>
      <c r="H199" s="38">
        <v>635.33333333333326</v>
      </c>
      <c r="I199" s="38">
        <v>645.06666666666661</v>
      </c>
      <c r="J199" s="38">
        <v>653.13333333333321</v>
      </c>
      <c r="K199" s="31">
        <v>637</v>
      </c>
      <c r="L199" s="31">
        <v>619.20000000000005</v>
      </c>
      <c r="M199" s="31">
        <v>5.7449300000000001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1716.45</v>
      </c>
      <c r="D200" s="38">
        <v>1708.1499999999999</v>
      </c>
      <c r="E200" s="38">
        <v>1696.2999999999997</v>
      </c>
      <c r="F200" s="38">
        <v>1676.1499999999999</v>
      </c>
      <c r="G200" s="38">
        <v>1664.2999999999997</v>
      </c>
      <c r="H200" s="38">
        <v>1728.2999999999997</v>
      </c>
      <c r="I200" s="38">
        <v>1740.1499999999996</v>
      </c>
      <c r="J200" s="38">
        <v>1760.2999999999997</v>
      </c>
      <c r="K200" s="31">
        <v>1720</v>
      </c>
      <c r="L200" s="31">
        <v>1688</v>
      </c>
      <c r="M200" s="31">
        <v>3.8367399999999998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32.9</v>
      </c>
      <c r="D201" s="38">
        <v>32.949999999999996</v>
      </c>
      <c r="E201" s="38">
        <v>32.749999999999993</v>
      </c>
      <c r="F201" s="38">
        <v>32.599999999999994</v>
      </c>
      <c r="G201" s="38">
        <v>32.399999999999991</v>
      </c>
      <c r="H201" s="38">
        <v>33.099999999999994</v>
      </c>
      <c r="I201" s="38">
        <v>33.299999999999997</v>
      </c>
      <c r="J201" s="38">
        <v>33.449999999999996</v>
      </c>
      <c r="K201" s="31">
        <v>33.15</v>
      </c>
      <c r="L201" s="31">
        <v>32.799999999999997</v>
      </c>
      <c r="M201" s="31">
        <v>32.507910000000003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80.95</v>
      </c>
      <c r="D202" s="38">
        <v>78.883333333333326</v>
      </c>
      <c r="E202" s="38">
        <v>75.266666666666652</v>
      </c>
      <c r="F202" s="38">
        <v>69.583333333333329</v>
      </c>
      <c r="G202" s="38">
        <v>65.966666666666654</v>
      </c>
      <c r="H202" s="38">
        <v>84.566666666666649</v>
      </c>
      <c r="I202" s="38">
        <v>88.183333333333323</v>
      </c>
      <c r="J202" s="38">
        <v>93.866666666666646</v>
      </c>
      <c r="K202" s="31">
        <v>82.5</v>
      </c>
      <c r="L202" s="31">
        <v>73.2</v>
      </c>
      <c r="M202" s="31">
        <v>307.20200999999997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1334.1</v>
      </c>
      <c r="D203" s="38">
        <v>1338.2333333333333</v>
      </c>
      <c r="E203" s="38">
        <v>1323.2666666666667</v>
      </c>
      <c r="F203" s="38">
        <v>1312.4333333333334</v>
      </c>
      <c r="G203" s="38">
        <v>1297.4666666666667</v>
      </c>
      <c r="H203" s="38">
        <v>1349.0666666666666</v>
      </c>
      <c r="I203" s="38">
        <v>1364.0333333333333</v>
      </c>
      <c r="J203" s="38">
        <v>1374.8666666666666</v>
      </c>
      <c r="K203" s="31">
        <v>1353.2</v>
      </c>
      <c r="L203" s="31">
        <v>1327.4</v>
      </c>
      <c r="M203" s="31">
        <v>8.1011000000000006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1504.1</v>
      </c>
      <c r="D204" s="38">
        <v>1503.2833333333335</v>
      </c>
      <c r="E204" s="38">
        <v>1498.8166666666671</v>
      </c>
      <c r="F204" s="38">
        <v>1493.5333333333335</v>
      </c>
      <c r="G204" s="38">
        <v>1489.0666666666671</v>
      </c>
      <c r="H204" s="38">
        <v>1508.5666666666671</v>
      </c>
      <c r="I204" s="38">
        <v>1513.0333333333338</v>
      </c>
      <c r="J204" s="38">
        <v>1518.3166666666671</v>
      </c>
      <c r="K204" s="31">
        <v>1507.75</v>
      </c>
      <c r="L204" s="31">
        <v>1498</v>
      </c>
      <c r="M204" s="31">
        <v>2.1862499999999998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8329.2000000000007</v>
      </c>
      <c r="D205" s="38">
        <v>8283.2666666666682</v>
      </c>
      <c r="E205" s="38">
        <v>8209.6833333333361</v>
      </c>
      <c r="F205" s="38">
        <v>8090.1666666666679</v>
      </c>
      <c r="G205" s="38">
        <v>8016.5833333333358</v>
      </c>
      <c r="H205" s="38">
        <v>8402.7833333333365</v>
      </c>
      <c r="I205" s="38">
        <v>8476.3666666666686</v>
      </c>
      <c r="J205" s="38">
        <v>8595.8833333333369</v>
      </c>
      <c r="K205" s="31">
        <v>8356.85</v>
      </c>
      <c r="L205" s="31">
        <v>8163.75</v>
      </c>
      <c r="M205" s="31">
        <v>1.5042899999999999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85.05</v>
      </c>
      <c r="D206" s="38">
        <v>84.333333333333329</v>
      </c>
      <c r="E206" s="38">
        <v>83.416666666666657</v>
      </c>
      <c r="F206" s="38">
        <v>81.783333333333331</v>
      </c>
      <c r="G206" s="38">
        <v>80.86666666666666</v>
      </c>
      <c r="H206" s="38">
        <v>85.966666666666654</v>
      </c>
      <c r="I206" s="38">
        <v>86.883333333333312</v>
      </c>
      <c r="J206" s="38">
        <v>88.516666666666652</v>
      </c>
      <c r="K206" s="31">
        <v>85.25</v>
      </c>
      <c r="L206" s="31">
        <v>82.7</v>
      </c>
      <c r="M206" s="31">
        <v>167.00981999999999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639.15</v>
      </c>
      <c r="D207" s="38">
        <v>641.01666666666665</v>
      </c>
      <c r="E207" s="38">
        <v>636.33333333333326</v>
      </c>
      <c r="F207" s="38">
        <v>633.51666666666665</v>
      </c>
      <c r="G207" s="38">
        <v>628.83333333333326</v>
      </c>
      <c r="H207" s="38">
        <v>643.83333333333326</v>
      </c>
      <c r="I207" s="38">
        <v>648.51666666666665</v>
      </c>
      <c r="J207" s="38">
        <v>651.33333333333326</v>
      </c>
      <c r="K207" s="31">
        <v>645.70000000000005</v>
      </c>
      <c r="L207" s="31">
        <v>638.20000000000005</v>
      </c>
      <c r="M207" s="31">
        <v>29.905830000000002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819.85</v>
      </c>
      <c r="D208" s="38">
        <v>822.04999999999984</v>
      </c>
      <c r="E208" s="38">
        <v>814.09999999999968</v>
      </c>
      <c r="F208" s="38">
        <v>808.3499999999998</v>
      </c>
      <c r="G208" s="38">
        <v>800.39999999999964</v>
      </c>
      <c r="H208" s="38">
        <v>827.79999999999973</v>
      </c>
      <c r="I208" s="38">
        <v>835.74999999999977</v>
      </c>
      <c r="J208" s="38">
        <v>841.49999999999977</v>
      </c>
      <c r="K208" s="31">
        <v>830</v>
      </c>
      <c r="L208" s="31">
        <v>816.3</v>
      </c>
      <c r="M208" s="31">
        <v>11.52379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283.64999999999998</v>
      </c>
      <c r="D209" s="38">
        <v>283.66666666666669</v>
      </c>
      <c r="E209" s="38">
        <v>282.03333333333336</v>
      </c>
      <c r="F209" s="38">
        <v>280.41666666666669</v>
      </c>
      <c r="G209" s="38">
        <v>278.78333333333336</v>
      </c>
      <c r="H209" s="38">
        <v>285.28333333333336</v>
      </c>
      <c r="I209" s="38">
        <v>286.91666666666669</v>
      </c>
      <c r="J209" s="38">
        <v>288.53333333333336</v>
      </c>
      <c r="K209" s="31">
        <v>285.3</v>
      </c>
      <c r="L209" s="31">
        <v>282.05</v>
      </c>
      <c r="M209" s="31">
        <v>51.902589999999996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777.85</v>
      </c>
      <c r="D210" s="38">
        <v>778.26666666666677</v>
      </c>
      <c r="E210" s="38">
        <v>763.68333333333351</v>
      </c>
      <c r="F210" s="38">
        <v>749.51666666666677</v>
      </c>
      <c r="G210" s="38">
        <v>734.93333333333351</v>
      </c>
      <c r="H210" s="38">
        <v>792.43333333333351</v>
      </c>
      <c r="I210" s="38">
        <v>807.01666666666677</v>
      </c>
      <c r="J210" s="38">
        <v>821.18333333333351</v>
      </c>
      <c r="K210" s="31">
        <v>792.85</v>
      </c>
      <c r="L210" s="31">
        <v>764.1</v>
      </c>
      <c r="M210" s="31">
        <v>53.161529999999999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1435.05</v>
      </c>
      <c r="D211" s="38">
        <v>1435.3666666666668</v>
      </c>
      <c r="E211" s="38">
        <v>1427.7333333333336</v>
      </c>
      <c r="F211" s="38">
        <v>1420.4166666666667</v>
      </c>
      <c r="G211" s="38">
        <v>1412.7833333333335</v>
      </c>
      <c r="H211" s="38">
        <v>1442.6833333333336</v>
      </c>
      <c r="I211" s="38">
        <v>1450.3166666666668</v>
      </c>
      <c r="J211" s="38">
        <v>1457.6333333333337</v>
      </c>
      <c r="K211" s="31">
        <v>1443</v>
      </c>
      <c r="L211" s="31">
        <v>1428.05</v>
      </c>
      <c r="M211" s="31">
        <v>0.35735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417.95</v>
      </c>
      <c r="D212" s="38">
        <v>417.7</v>
      </c>
      <c r="E212" s="38">
        <v>414.4</v>
      </c>
      <c r="F212" s="38">
        <v>410.84999999999997</v>
      </c>
      <c r="G212" s="38">
        <v>407.54999999999995</v>
      </c>
      <c r="H212" s="38">
        <v>421.25</v>
      </c>
      <c r="I212" s="38">
        <v>424.55000000000007</v>
      </c>
      <c r="J212" s="38">
        <v>428.1</v>
      </c>
      <c r="K212" s="31">
        <v>421</v>
      </c>
      <c r="L212" s="31">
        <v>414.15</v>
      </c>
      <c r="M212" s="31">
        <v>54.154949999999999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17.45</v>
      </c>
      <c r="D213" s="38">
        <v>17.45</v>
      </c>
      <c r="E213" s="38">
        <v>17.299999999999997</v>
      </c>
      <c r="F213" s="38">
        <v>17.149999999999999</v>
      </c>
      <c r="G213" s="38">
        <v>16.999999999999996</v>
      </c>
      <c r="H213" s="38">
        <v>17.599999999999998</v>
      </c>
      <c r="I213" s="38">
        <v>17.749999999999996</v>
      </c>
      <c r="J213" s="38">
        <v>17.899999999999999</v>
      </c>
      <c r="K213" s="31">
        <v>17.600000000000001</v>
      </c>
      <c r="L213" s="31">
        <v>17.3</v>
      </c>
      <c r="M213" s="31">
        <v>1078.4284600000001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223.2</v>
      </c>
      <c r="D214" s="38">
        <v>224.35</v>
      </c>
      <c r="E214" s="38">
        <v>219.5</v>
      </c>
      <c r="F214" s="38">
        <v>215.8</v>
      </c>
      <c r="G214" s="38">
        <v>210.95000000000002</v>
      </c>
      <c r="H214" s="38">
        <v>228.04999999999998</v>
      </c>
      <c r="I214" s="38">
        <v>232.89999999999995</v>
      </c>
      <c r="J214" s="38">
        <v>236.59999999999997</v>
      </c>
      <c r="K214" s="31">
        <v>229.2</v>
      </c>
      <c r="L214" s="31">
        <v>220.65</v>
      </c>
      <c r="M214" s="31">
        <v>124.11055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77.650000000000006</v>
      </c>
      <c r="D215" s="38">
        <v>78.416666666666671</v>
      </c>
      <c r="E215" s="38">
        <v>76.483333333333348</v>
      </c>
      <c r="F215" s="38">
        <v>75.316666666666677</v>
      </c>
      <c r="G215" s="38">
        <v>73.383333333333354</v>
      </c>
      <c r="H215" s="38">
        <v>79.583333333333343</v>
      </c>
      <c r="I215" s="38">
        <v>81.516666666666652</v>
      </c>
      <c r="J215" s="38">
        <v>82.683333333333337</v>
      </c>
      <c r="K215" s="31">
        <v>80.349999999999994</v>
      </c>
      <c r="L215" s="31">
        <v>77.25</v>
      </c>
      <c r="M215" s="31">
        <v>421.30927000000003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607.5</v>
      </c>
      <c r="D216" s="38">
        <v>603.86666666666667</v>
      </c>
      <c r="E216" s="38">
        <v>598.93333333333339</v>
      </c>
      <c r="F216" s="38">
        <v>590.36666666666667</v>
      </c>
      <c r="G216" s="38">
        <v>585.43333333333339</v>
      </c>
      <c r="H216" s="38">
        <v>612.43333333333339</v>
      </c>
      <c r="I216" s="38">
        <v>617.36666666666656</v>
      </c>
      <c r="J216" s="38">
        <v>625.93333333333339</v>
      </c>
      <c r="K216" s="31">
        <v>608.79999999999995</v>
      </c>
      <c r="L216" s="31">
        <v>595.29999999999995</v>
      </c>
      <c r="M216" s="31">
        <v>5.9943499999999998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B15" sqref="B15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8"/>
      <c r="B1" s="399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45127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1" t="s">
        <v>16</v>
      </c>
      <c r="B9" s="393" t="s">
        <v>18</v>
      </c>
      <c r="C9" s="397" t="s">
        <v>20</v>
      </c>
      <c r="D9" s="397" t="s">
        <v>21</v>
      </c>
      <c r="E9" s="388" t="s">
        <v>22</v>
      </c>
      <c r="F9" s="389"/>
      <c r="G9" s="390"/>
      <c r="H9" s="388" t="s">
        <v>23</v>
      </c>
      <c r="I9" s="389"/>
      <c r="J9" s="390"/>
      <c r="K9" s="26"/>
      <c r="L9" s="27"/>
      <c r="M9" s="53"/>
      <c r="N9" s="1"/>
      <c r="O9" s="1"/>
    </row>
    <row r="10" spans="1:15" ht="42.75" customHeight="1">
      <c r="A10" s="395"/>
      <c r="B10" s="396"/>
      <c r="C10" s="396"/>
      <c r="D10" s="39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516</v>
      </c>
      <c r="D11" s="38">
        <v>519.4</v>
      </c>
      <c r="E11" s="38">
        <v>510.34999999999991</v>
      </c>
      <c r="F11" s="38">
        <v>504.69999999999993</v>
      </c>
      <c r="G11" s="38">
        <v>495.64999999999986</v>
      </c>
      <c r="H11" s="38">
        <v>525.04999999999995</v>
      </c>
      <c r="I11" s="38">
        <v>534.09999999999991</v>
      </c>
      <c r="J11" s="38">
        <v>539.75</v>
      </c>
      <c r="K11" s="31">
        <v>528.45000000000005</v>
      </c>
      <c r="L11" s="31">
        <v>513.75</v>
      </c>
      <c r="M11" s="31">
        <v>1.9270099999999999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27912.5</v>
      </c>
      <c r="D12" s="38">
        <v>27999.983333333334</v>
      </c>
      <c r="E12" s="38">
        <v>27631.966666666667</v>
      </c>
      <c r="F12" s="38">
        <v>27351.433333333334</v>
      </c>
      <c r="G12" s="38">
        <v>26983.416666666668</v>
      </c>
      <c r="H12" s="38">
        <v>28280.516666666666</v>
      </c>
      <c r="I12" s="38">
        <v>28648.533333333336</v>
      </c>
      <c r="J12" s="38">
        <v>28929.066666666666</v>
      </c>
      <c r="K12" s="31">
        <v>28368</v>
      </c>
      <c r="L12" s="31">
        <v>27719.45</v>
      </c>
      <c r="M12" s="31">
        <v>1.3780000000000001E-2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518.04999999999995</v>
      </c>
      <c r="D13" s="38">
        <v>519.35</v>
      </c>
      <c r="E13" s="38">
        <v>514.35</v>
      </c>
      <c r="F13" s="38">
        <v>510.65</v>
      </c>
      <c r="G13" s="38">
        <v>505.65</v>
      </c>
      <c r="H13" s="38">
        <v>523.05000000000007</v>
      </c>
      <c r="I13" s="38">
        <v>528.05000000000007</v>
      </c>
      <c r="J13" s="38">
        <v>531.75000000000011</v>
      </c>
      <c r="K13" s="31">
        <v>524.35</v>
      </c>
      <c r="L13" s="31">
        <v>515.65</v>
      </c>
      <c r="M13" s="31">
        <v>3.0915300000000001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466.75</v>
      </c>
      <c r="D14" s="38">
        <v>467.09999999999997</v>
      </c>
      <c r="E14" s="38">
        <v>464.84999999999991</v>
      </c>
      <c r="F14" s="38">
        <v>462.94999999999993</v>
      </c>
      <c r="G14" s="38">
        <v>460.69999999999987</v>
      </c>
      <c r="H14" s="38">
        <v>468.99999999999994</v>
      </c>
      <c r="I14" s="38">
        <v>471.25000000000006</v>
      </c>
      <c r="J14" s="38">
        <v>473.15</v>
      </c>
      <c r="K14" s="31">
        <v>469.35</v>
      </c>
      <c r="L14" s="31">
        <v>465.2</v>
      </c>
      <c r="M14" s="31">
        <v>7.7513500000000004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1542.35</v>
      </c>
      <c r="D15" s="38">
        <v>1546.3666666666668</v>
      </c>
      <c r="E15" s="38">
        <v>1525.9833333333336</v>
      </c>
      <c r="F15" s="38">
        <v>1509.6166666666668</v>
      </c>
      <c r="G15" s="38">
        <v>1489.2333333333336</v>
      </c>
      <c r="H15" s="38">
        <v>1562.7333333333336</v>
      </c>
      <c r="I15" s="38">
        <v>1583.1166666666668</v>
      </c>
      <c r="J15" s="38">
        <v>1599.4833333333336</v>
      </c>
      <c r="K15" s="31">
        <v>1566.75</v>
      </c>
      <c r="L15" s="31">
        <v>1530</v>
      </c>
      <c r="M15" s="31">
        <v>0.88612000000000002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4493.5</v>
      </c>
      <c r="D16" s="38">
        <v>4530.95</v>
      </c>
      <c r="E16" s="38">
        <v>4447.5499999999993</v>
      </c>
      <c r="F16" s="38">
        <v>4401.5999999999995</v>
      </c>
      <c r="G16" s="38">
        <v>4318.1999999999989</v>
      </c>
      <c r="H16" s="38">
        <v>4576.8999999999996</v>
      </c>
      <c r="I16" s="38">
        <v>4660.2999999999993</v>
      </c>
      <c r="J16" s="38">
        <v>4706.25</v>
      </c>
      <c r="K16" s="31">
        <v>4614.3500000000004</v>
      </c>
      <c r="L16" s="31">
        <v>4485</v>
      </c>
      <c r="M16" s="31">
        <v>4.2275600000000004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23468.65</v>
      </c>
      <c r="D17" s="38">
        <v>23412.5</v>
      </c>
      <c r="E17" s="38">
        <v>23256.15</v>
      </c>
      <c r="F17" s="38">
        <v>23043.65</v>
      </c>
      <c r="G17" s="38">
        <v>22887.300000000003</v>
      </c>
      <c r="H17" s="38">
        <v>23625</v>
      </c>
      <c r="I17" s="38">
        <v>23781.35</v>
      </c>
      <c r="J17" s="38">
        <v>23993.85</v>
      </c>
      <c r="K17" s="31">
        <v>23568.85</v>
      </c>
      <c r="L17" s="31">
        <v>23200</v>
      </c>
      <c r="M17" s="31">
        <v>0.15304999999999999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1800.05</v>
      </c>
      <c r="D18" s="38">
        <v>1798.8333333333333</v>
      </c>
      <c r="E18" s="38">
        <v>1792.7166666666665</v>
      </c>
      <c r="F18" s="38">
        <v>1785.3833333333332</v>
      </c>
      <c r="G18" s="38">
        <v>1779.2666666666664</v>
      </c>
      <c r="H18" s="38">
        <v>1806.1666666666665</v>
      </c>
      <c r="I18" s="38">
        <v>1812.2833333333333</v>
      </c>
      <c r="J18" s="38">
        <v>1819.6166666666666</v>
      </c>
      <c r="K18" s="31">
        <v>1804.95</v>
      </c>
      <c r="L18" s="31">
        <v>1791.5</v>
      </c>
      <c r="M18" s="31">
        <v>2.00726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2423.75</v>
      </c>
      <c r="D19" s="38">
        <v>2427.8833333333332</v>
      </c>
      <c r="E19" s="38">
        <v>2412.7666666666664</v>
      </c>
      <c r="F19" s="38">
        <v>2401.7833333333333</v>
      </c>
      <c r="G19" s="38">
        <v>2386.6666666666665</v>
      </c>
      <c r="H19" s="38">
        <v>2438.8666666666663</v>
      </c>
      <c r="I19" s="38">
        <v>2453.9833333333331</v>
      </c>
      <c r="J19" s="38">
        <v>2464.9666666666662</v>
      </c>
      <c r="K19" s="31">
        <v>2443</v>
      </c>
      <c r="L19" s="31">
        <v>2416.9</v>
      </c>
      <c r="M19" s="31">
        <v>16.372599999999998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979.65</v>
      </c>
      <c r="D20" s="38">
        <v>979.58333333333337</v>
      </c>
      <c r="E20" s="38">
        <v>971.16666666666674</v>
      </c>
      <c r="F20" s="38">
        <v>962.68333333333339</v>
      </c>
      <c r="G20" s="38">
        <v>954.26666666666677</v>
      </c>
      <c r="H20" s="38">
        <v>988.06666666666672</v>
      </c>
      <c r="I20" s="38">
        <v>996.48333333333346</v>
      </c>
      <c r="J20" s="38">
        <v>1004.9666666666667</v>
      </c>
      <c r="K20" s="31">
        <v>988</v>
      </c>
      <c r="L20" s="31">
        <v>971.1</v>
      </c>
      <c r="M20" s="31">
        <v>7.3570200000000003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731.4</v>
      </c>
      <c r="D21" s="38">
        <v>731.94999999999993</v>
      </c>
      <c r="E21" s="38">
        <v>728.44999999999982</v>
      </c>
      <c r="F21" s="38">
        <v>725.49999999999989</v>
      </c>
      <c r="G21" s="38">
        <v>721.99999999999977</v>
      </c>
      <c r="H21" s="38">
        <v>734.89999999999986</v>
      </c>
      <c r="I21" s="38">
        <v>738.40000000000009</v>
      </c>
      <c r="J21" s="38">
        <v>741.34999999999991</v>
      </c>
      <c r="K21" s="31">
        <v>735.45</v>
      </c>
      <c r="L21" s="31">
        <v>729</v>
      </c>
      <c r="M21" s="31">
        <v>10.39827</v>
      </c>
      <c r="N21" s="1"/>
      <c r="O21" s="1"/>
    </row>
    <row r="22" spans="1:15" ht="12" customHeight="1">
      <c r="A22" s="33">
        <v>12</v>
      </c>
      <c r="B22" s="58" t="s">
        <v>874</v>
      </c>
      <c r="C22" s="31">
        <v>245.7</v>
      </c>
      <c r="D22" s="38">
        <v>246.48333333333335</v>
      </c>
      <c r="E22" s="38">
        <v>244.2166666666667</v>
      </c>
      <c r="F22" s="38">
        <v>242.73333333333335</v>
      </c>
      <c r="G22" s="38">
        <v>240.4666666666667</v>
      </c>
      <c r="H22" s="38">
        <v>247.9666666666667</v>
      </c>
      <c r="I22" s="38">
        <v>250.23333333333335</v>
      </c>
      <c r="J22" s="38">
        <v>251.7166666666667</v>
      </c>
      <c r="K22" s="31">
        <v>248.75</v>
      </c>
      <c r="L22" s="31">
        <v>245</v>
      </c>
      <c r="M22" s="31">
        <v>15.5479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641.15</v>
      </c>
      <c r="D23" s="38">
        <v>643.61666666666667</v>
      </c>
      <c r="E23" s="38">
        <v>637.5333333333333</v>
      </c>
      <c r="F23" s="38">
        <v>633.91666666666663</v>
      </c>
      <c r="G23" s="38">
        <v>627.83333333333326</v>
      </c>
      <c r="H23" s="38">
        <v>647.23333333333335</v>
      </c>
      <c r="I23" s="38">
        <v>653.31666666666661</v>
      </c>
      <c r="J23" s="38">
        <v>656.93333333333339</v>
      </c>
      <c r="K23" s="31">
        <v>649.70000000000005</v>
      </c>
      <c r="L23" s="31">
        <v>640</v>
      </c>
      <c r="M23" s="31">
        <v>3.9133399999999998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779.1</v>
      </c>
      <c r="D24" s="38">
        <v>783.75</v>
      </c>
      <c r="E24" s="38">
        <v>769.6</v>
      </c>
      <c r="F24" s="38">
        <v>760.1</v>
      </c>
      <c r="G24" s="38">
        <v>745.95</v>
      </c>
      <c r="H24" s="38">
        <v>793.25</v>
      </c>
      <c r="I24" s="38">
        <v>807.40000000000009</v>
      </c>
      <c r="J24" s="38">
        <v>816.9</v>
      </c>
      <c r="K24" s="31">
        <v>797.9</v>
      </c>
      <c r="L24" s="31">
        <v>774.25</v>
      </c>
      <c r="M24" s="31">
        <v>9.3332700000000006</v>
      </c>
      <c r="N24" s="1"/>
      <c r="O24" s="1"/>
    </row>
    <row r="25" spans="1:15" ht="12.75" customHeight="1">
      <c r="A25" s="33">
        <v>15</v>
      </c>
      <c r="B25" s="58" t="s">
        <v>269</v>
      </c>
      <c r="C25" s="31">
        <v>401.35</v>
      </c>
      <c r="D25" s="38">
        <v>403.59999999999997</v>
      </c>
      <c r="E25" s="38">
        <v>397.74999999999994</v>
      </c>
      <c r="F25" s="38">
        <v>394.15</v>
      </c>
      <c r="G25" s="38">
        <v>388.29999999999995</v>
      </c>
      <c r="H25" s="38">
        <v>407.19999999999993</v>
      </c>
      <c r="I25" s="38">
        <v>413.04999999999995</v>
      </c>
      <c r="J25" s="38">
        <v>416.64999999999992</v>
      </c>
      <c r="K25" s="31">
        <v>409.45</v>
      </c>
      <c r="L25" s="31">
        <v>400</v>
      </c>
      <c r="M25" s="31">
        <v>10.40685</v>
      </c>
      <c r="N25" s="1"/>
      <c r="O25" s="1"/>
    </row>
    <row r="26" spans="1:15" ht="12.75" customHeight="1">
      <c r="A26" s="33">
        <v>16</v>
      </c>
      <c r="B26" s="58" t="s">
        <v>46</v>
      </c>
      <c r="C26" s="31">
        <v>185.25</v>
      </c>
      <c r="D26" s="38">
        <v>184.95000000000002</v>
      </c>
      <c r="E26" s="38">
        <v>183.80000000000004</v>
      </c>
      <c r="F26" s="38">
        <v>182.35000000000002</v>
      </c>
      <c r="G26" s="38">
        <v>181.20000000000005</v>
      </c>
      <c r="H26" s="38">
        <v>186.40000000000003</v>
      </c>
      <c r="I26" s="38">
        <v>187.55</v>
      </c>
      <c r="J26" s="38">
        <v>189.00000000000003</v>
      </c>
      <c r="K26" s="31">
        <v>186.1</v>
      </c>
      <c r="L26" s="31">
        <v>183.5</v>
      </c>
      <c r="M26" s="31">
        <v>20.07855</v>
      </c>
      <c r="N26" s="1"/>
      <c r="O26" s="1"/>
    </row>
    <row r="27" spans="1:15" ht="12.75" customHeight="1">
      <c r="A27" s="33">
        <v>17</v>
      </c>
      <c r="B27" s="58" t="s">
        <v>48</v>
      </c>
      <c r="C27" s="31">
        <v>213.8</v>
      </c>
      <c r="D27" s="38">
        <v>213.4</v>
      </c>
      <c r="E27" s="38">
        <v>212.20000000000002</v>
      </c>
      <c r="F27" s="38">
        <v>210.60000000000002</v>
      </c>
      <c r="G27" s="38">
        <v>209.40000000000003</v>
      </c>
      <c r="H27" s="38">
        <v>215</v>
      </c>
      <c r="I27" s="38">
        <v>216.2</v>
      </c>
      <c r="J27" s="38">
        <v>217.79999999999998</v>
      </c>
      <c r="K27" s="31">
        <v>214.6</v>
      </c>
      <c r="L27" s="31">
        <v>211.8</v>
      </c>
      <c r="M27" s="31">
        <v>11.78145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361.55</v>
      </c>
      <c r="D28" s="38">
        <v>362.2833333333333</v>
      </c>
      <c r="E28" s="38">
        <v>358.86666666666662</v>
      </c>
      <c r="F28" s="38">
        <v>356.18333333333334</v>
      </c>
      <c r="G28" s="38">
        <v>352.76666666666665</v>
      </c>
      <c r="H28" s="38">
        <v>364.96666666666658</v>
      </c>
      <c r="I28" s="38">
        <v>368.38333333333333</v>
      </c>
      <c r="J28" s="38">
        <v>371.06666666666655</v>
      </c>
      <c r="K28" s="31">
        <v>365.7</v>
      </c>
      <c r="L28" s="31">
        <v>359.6</v>
      </c>
      <c r="M28" s="31">
        <v>5.0199499999999997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1066.7</v>
      </c>
      <c r="D29" s="38">
        <v>1066</v>
      </c>
      <c r="E29" s="38">
        <v>1054.95</v>
      </c>
      <c r="F29" s="38">
        <v>1043.2</v>
      </c>
      <c r="G29" s="38">
        <v>1032.1500000000001</v>
      </c>
      <c r="H29" s="38">
        <v>1077.75</v>
      </c>
      <c r="I29" s="38">
        <v>1088.8000000000002</v>
      </c>
      <c r="J29" s="38">
        <v>1100.55</v>
      </c>
      <c r="K29" s="31">
        <v>1077.05</v>
      </c>
      <c r="L29" s="31">
        <v>1054.25</v>
      </c>
      <c r="M29" s="31">
        <v>0.73216999999999999</v>
      </c>
      <c r="N29" s="1"/>
      <c r="O29" s="1"/>
    </row>
    <row r="30" spans="1:15" ht="12.75" customHeight="1">
      <c r="A30" s="33">
        <v>20</v>
      </c>
      <c r="B30" s="58" t="s">
        <v>321</v>
      </c>
      <c r="C30" s="31">
        <v>1075.3</v>
      </c>
      <c r="D30" s="38">
        <v>1073.1000000000001</v>
      </c>
      <c r="E30" s="38">
        <v>1058.2000000000003</v>
      </c>
      <c r="F30" s="38">
        <v>1041.1000000000001</v>
      </c>
      <c r="G30" s="38">
        <v>1026.2000000000003</v>
      </c>
      <c r="H30" s="38">
        <v>1090.2000000000003</v>
      </c>
      <c r="I30" s="38">
        <v>1105.1000000000004</v>
      </c>
      <c r="J30" s="38">
        <v>1122.2000000000003</v>
      </c>
      <c r="K30" s="31">
        <v>1088</v>
      </c>
      <c r="L30" s="31">
        <v>1056</v>
      </c>
      <c r="M30" s="31">
        <v>1.8868799999999999</v>
      </c>
      <c r="N30" s="1"/>
      <c r="O30" s="1"/>
    </row>
    <row r="31" spans="1:15" ht="12.75" customHeight="1">
      <c r="A31" s="33">
        <v>21</v>
      </c>
      <c r="B31" s="58" t="s">
        <v>315</v>
      </c>
      <c r="C31" s="31">
        <v>3526.85</v>
      </c>
      <c r="D31" s="38">
        <v>3525.5333333333333</v>
      </c>
      <c r="E31" s="38">
        <v>3494.3166666666666</v>
      </c>
      <c r="F31" s="38">
        <v>3461.7833333333333</v>
      </c>
      <c r="G31" s="38">
        <v>3430.5666666666666</v>
      </c>
      <c r="H31" s="38">
        <v>3558.0666666666666</v>
      </c>
      <c r="I31" s="38">
        <v>3589.2833333333328</v>
      </c>
      <c r="J31" s="38">
        <v>3621.8166666666666</v>
      </c>
      <c r="K31" s="31">
        <v>3556.75</v>
      </c>
      <c r="L31" s="31">
        <v>3493</v>
      </c>
      <c r="M31" s="31">
        <v>1.5722700000000001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1402.75</v>
      </c>
      <c r="D32" s="38">
        <v>1412.1000000000001</v>
      </c>
      <c r="E32" s="38">
        <v>1391.0500000000002</v>
      </c>
      <c r="F32" s="38">
        <v>1379.3500000000001</v>
      </c>
      <c r="G32" s="38">
        <v>1358.3000000000002</v>
      </c>
      <c r="H32" s="38">
        <v>1423.8000000000002</v>
      </c>
      <c r="I32" s="38">
        <v>1444.85</v>
      </c>
      <c r="J32" s="38">
        <v>1456.5500000000002</v>
      </c>
      <c r="K32" s="31">
        <v>1433.15</v>
      </c>
      <c r="L32" s="31">
        <v>1400.4</v>
      </c>
      <c r="M32" s="31">
        <v>0.61431000000000002</v>
      </c>
      <c r="N32" s="1"/>
      <c r="O32" s="1"/>
    </row>
    <row r="33" spans="1:15" ht="12.75" customHeight="1">
      <c r="A33" s="33">
        <v>23</v>
      </c>
      <c r="B33" s="58" t="s">
        <v>323</v>
      </c>
      <c r="C33" s="31">
        <v>662.9</v>
      </c>
      <c r="D33" s="38">
        <v>661.76666666666665</v>
      </c>
      <c r="E33" s="38">
        <v>658.18333333333328</v>
      </c>
      <c r="F33" s="38">
        <v>653.46666666666658</v>
      </c>
      <c r="G33" s="38">
        <v>649.88333333333321</v>
      </c>
      <c r="H33" s="38">
        <v>666.48333333333335</v>
      </c>
      <c r="I33" s="38">
        <v>670.06666666666683</v>
      </c>
      <c r="J33" s="38">
        <v>674.78333333333342</v>
      </c>
      <c r="K33" s="31">
        <v>665.35</v>
      </c>
      <c r="L33" s="31">
        <v>657.05</v>
      </c>
      <c r="M33" s="31">
        <v>3.6028099999999998</v>
      </c>
      <c r="N33" s="1"/>
      <c r="O33" s="1"/>
    </row>
    <row r="34" spans="1:15" ht="12.75" customHeight="1">
      <c r="A34" s="33">
        <v>24</v>
      </c>
      <c r="B34" s="58" t="s">
        <v>53</v>
      </c>
      <c r="C34" s="31">
        <v>3639.45</v>
      </c>
      <c r="D34" s="38">
        <v>3643.3833333333332</v>
      </c>
      <c r="E34" s="38">
        <v>3601.0666666666666</v>
      </c>
      <c r="F34" s="38">
        <v>3562.6833333333334</v>
      </c>
      <c r="G34" s="38">
        <v>3520.3666666666668</v>
      </c>
      <c r="H34" s="38">
        <v>3681.7666666666664</v>
      </c>
      <c r="I34" s="38">
        <v>3724.083333333333</v>
      </c>
      <c r="J34" s="38">
        <v>3762.4666666666662</v>
      </c>
      <c r="K34" s="31">
        <v>3685.7</v>
      </c>
      <c r="L34" s="31">
        <v>3605</v>
      </c>
      <c r="M34" s="31">
        <v>1.57152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2489.6999999999998</v>
      </c>
      <c r="D35" s="38">
        <v>2493.2999999999997</v>
      </c>
      <c r="E35" s="38">
        <v>2471.3999999999996</v>
      </c>
      <c r="F35" s="38">
        <v>2453.1</v>
      </c>
      <c r="G35" s="38">
        <v>2431.1999999999998</v>
      </c>
      <c r="H35" s="38">
        <v>2511.5999999999995</v>
      </c>
      <c r="I35" s="38">
        <v>2533.5</v>
      </c>
      <c r="J35" s="38">
        <v>2551.7999999999993</v>
      </c>
      <c r="K35" s="31">
        <v>2515.1999999999998</v>
      </c>
      <c r="L35" s="31">
        <v>2475</v>
      </c>
      <c r="M35" s="31">
        <v>0.15049999999999999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644.75</v>
      </c>
      <c r="D36" s="38">
        <v>648.93333333333328</v>
      </c>
      <c r="E36" s="38">
        <v>638.06666666666661</v>
      </c>
      <c r="F36" s="38">
        <v>631.38333333333333</v>
      </c>
      <c r="G36" s="38">
        <v>620.51666666666665</v>
      </c>
      <c r="H36" s="38">
        <v>655.61666666666656</v>
      </c>
      <c r="I36" s="38">
        <v>666.48333333333312</v>
      </c>
      <c r="J36" s="38">
        <v>673.16666666666652</v>
      </c>
      <c r="K36" s="31">
        <v>659.8</v>
      </c>
      <c r="L36" s="31">
        <v>642.25</v>
      </c>
      <c r="M36" s="31">
        <v>28.997119999999999</v>
      </c>
      <c r="N36" s="1"/>
      <c r="O36" s="1"/>
    </row>
    <row r="37" spans="1:15" ht="12.75" customHeight="1">
      <c r="A37" s="33">
        <v>27</v>
      </c>
      <c r="B37" s="58" t="s">
        <v>326</v>
      </c>
      <c r="C37" s="31">
        <v>2203.4499999999998</v>
      </c>
      <c r="D37" s="38">
        <v>2209.4833333333331</v>
      </c>
      <c r="E37" s="38">
        <v>2188.9666666666662</v>
      </c>
      <c r="F37" s="38">
        <v>2174.4833333333331</v>
      </c>
      <c r="G37" s="38">
        <v>2153.9666666666662</v>
      </c>
      <c r="H37" s="38">
        <v>2223.9666666666662</v>
      </c>
      <c r="I37" s="38">
        <v>2244.4833333333336</v>
      </c>
      <c r="J37" s="38">
        <v>2258.9666666666662</v>
      </c>
      <c r="K37" s="31">
        <v>2230</v>
      </c>
      <c r="L37" s="31">
        <v>2195</v>
      </c>
      <c r="M37" s="31">
        <v>0.45274999999999999</v>
      </c>
      <c r="N37" s="1"/>
      <c r="O37" s="1"/>
    </row>
    <row r="38" spans="1:15" ht="12.75" customHeight="1">
      <c r="A38" s="33">
        <v>28</v>
      </c>
      <c r="B38" s="58" t="s">
        <v>54</v>
      </c>
      <c r="C38" s="31">
        <v>419.3</v>
      </c>
      <c r="D38" s="38">
        <v>418.83333333333331</v>
      </c>
      <c r="E38" s="38">
        <v>416.66666666666663</v>
      </c>
      <c r="F38" s="38">
        <v>414.0333333333333</v>
      </c>
      <c r="G38" s="38">
        <v>411.86666666666662</v>
      </c>
      <c r="H38" s="38">
        <v>421.46666666666664</v>
      </c>
      <c r="I38" s="38">
        <v>423.63333333333327</v>
      </c>
      <c r="J38" s="38">
        <v>426.26666666666665</v>
      </c>
      <c r="K38" s="31">
        <v>421</v>
      </c>
      <c r="L38" s="31">
        <v>416.2</v>
      </c>
      <c r="M38" s="31">
        <v>22.602250000000002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1504.05</v>
      </c>
      <c r="D39" s="38">
        <v>1494.6499999999999</v>
      </c>
      <c r="E39" s="38">
        <v>1461.3999999999996</v>
      </c>
      <c r="F39" s="38">
        <v>1418.7499999999998</v>
      </c>
      <c r="G39" s="38">
        <v>1385.4999999999995</v>
      </c>
      <c r="H39" s="38">
        <v>1537.2999999999997</v>
      </c>
      <c r="I39" s="38">
        <v>1570.5500000000002</v>
      </c>
      <c r="J39" s="38">
        <v>1613.1999999999998</v>
      </c>
      <c r="K39" s="31">
        <v>1527.9</v>
      </c>
      <c r="L39" s="31">
        <v>1452</v>
      </c>
      <c r="M39" s="31">
        <v>17.91574</v>
      </c>
      <c r="N39" s="1"/>
      <c r="O39" s="1"/>
    </row>
    <row r="40" spans="1:15" ht="12.75" customHeight="1">
      <c r="A40" s="33">
        <v>30</v>
      </c>
      <c r="B40" s="58" t="s">
        <v>328</v>
      </c>
      <c r="C40" s="31">
        <v>991.5</v>
      </c>
      <c r="D40" s="38">
        <v>994.16666666666663</v>
      </c>
      <c r="E40" s="38">
        <v>984.33333333333326</v>
      </c>
      <c r="F40" s="38">
        <v>977.16666666666663</v>
      </c>
      <c r="G40" s="38">
        <v>967.33333333333326</v>
      </c>
      <c r="H40" s="38">
        <v>1001.3333333333333</v>
      </c>
      <c r="I40" s="38">
        <v>1011.1666666666665</v>
      </c>
      <c r="J40" s="38">
        <v>1018.3333333333333</v>
      </c>
      <c r="K40" s="31">
        <v>1004</v>
      </c>
      <c r="L40" s="31">
        <v>987</v>
      </c>
      <c r="M40" s="31">
        <v>0.46478000000000003</v>
      </c>
      <c r="N40" s="1"/>
      <c r="O40" s="1"/>
    </row>
    <row r="41" spans="1:15" ht="12.75" customHeight="1">
      <c r="A41" s="33">
        <v>31</v>
      </c>
      <c r="B41" s="58" t="s">
        <v>876</v>
      </c>
      <c r="C41" s="31">
        <v>3667.65</v>
      </c>
      <c r="D41" s="38">
        <v>3620.5</v>
      </c>
      <c r="E41" s="38">
        <v>3524</v>
      </c>
      <c r="F41" s="38">
        <v>3380.35</v>
      </c>
      <c r="G41" s="38">
        <v>3283.85</v>
      </c>
      <c r="H41" s="38">
        <v>3764.15</v>
      </c>
      <c r="I41" s="38">
        <v>3860.65</v>
      </c>
      <c r="J41" s="38">
        <v>4004.3</v>
      </c>
      <c r="K41" s="31">
        <v>3717</v>
      </c>
      <c r="L41" s="31">
        <v>3476.85</v>
      </c>
      <c r="M41" s="31">
        <v>1.1730400000000001</v>
      </c>
      <c r="N41" s="1"/>
      <c r="O41" s="1"/>
    </row>
    <row r="42" spans="1:15" ht="12.75" customHeight="1">
      <c r="A42" s="33">
        <v>32</v>
      </c>
      <c r="B42" s="58" t="s">
        <v>316</v>
      </c>
      <c r="C42" s="31">
        <v>1397.05</v>
      </c>
      <c r="D42" s="38">
        <v>1385.9833333333333</v>
      </c>
      <c r="E42" s="38">
        <v>1362.0666666666666</v>
      </c>
      <c r="F42" s="38">
        <v>1327.0833333333333</v>
      </c>
      <c r="G42" s="38">
        <v>1303.1666666666665</v>
      </c>
      <c r="H42" s="38">
        <v>1420.9666666666667</v>
      </c>
      <c r="I42" s="38">
        <v>1444.8833333333332</v>
      </c>
      <c r="J42" s="38">
        <v>1479.8666666666668</v>
      </c>
      <c r="K42" s="31">
        <v>1409.9</v>
      </c>
      <c r="L42" s="31">
        <v>1351</v>
      </c>
      <c r="M42" s="31">
        <v>11.039580000000001</v>
      </c>
      <c r="N42" s="1"/>
      <c r="O42" s="1"/>
    </row>
    <row r="43" spans="1:15" ht="12.75" customHeight="1">
      <c r="A43" s="33">
        <v>33</v>
      </c>
      <c r="B43" s="58" t="s">
        <v>55</v>
      </c>
      <c r="C43" s="31">
        <v>5175.6000000000004</v>
      </c>
      <c r="D43" s="38">
        <v>5187.3833333333332</v>
      </c>
      <c r="E43" s="38">
        <v>5150.8166666666666</v>
      </c>
      <c r="F43" s="38">
        <v>5126.0333333333338</v>
      </c>
      <c r="G43" s="38">
        <v>5089.4666666666672</v>
      </c>
      <c r="H43" s="38">
        <v>5212.1666666666661</v>
      </c>
      <c r="I43" s="38">
        <v>5248.7333333333318</v>
      </c>
      <c r="J43" s="38">
        <v>5273.5166666666655</v>
      </c>
      <c r="K43" s="31">
        <v>5223.95</v>
      </c>
      <c r="L43" s="31">
        <v>5162.6000000000004</v>
      </c>
      <c r="M43" s="31">
        <v>2.6563099999999999</v>
      </c>
      <c r="N43" s="1"/>
      <c r="O43" s="1"/>
    </row>
    <row r="44" spans="1:15" ht="12.75" customHeight="1">
      <c r="A44" s="33">
        <v>34</v>
      </c>
      <c r="B44" s="58" t="s">
        <v>57</v>
      </c>
      <c r="C44" s="31">
        <v>420.15</v>
      </c>
      <c r="D44" s="38">
        <v>418.83333333333331</v>
      </c>
      <c r="E44" s="38">
        <v>415.61666666666662</v>
      </c>
      <c r="F44" s="38">
        <v>411.08333333333331</v>
      </c>
      <c r="G44" s="38">
        <v>407.86666666666662</v>
      </c>
      <c r="H44" s="38">
        <v>423.36666666666662</v>
      </c>
      <c r="I44" s="38">
        <v>426.58333333333331</v>
      </c>
      <c r="J44" s="38">
        <v>431.11666666666662</v>
      </c>
      <c r="K44" s="31">
        <v>422.05</v>
      </c>
      <c r="L44" s="31">
        <v>414.3</v>
      </c>
      <c r="M44" s="31">
        <v>12.91722</v>
      </c>
      <c r="N44" s="1"/>
      <c r="O44" s="1"/>
    </row>
    <row r="45" spans="1:15" ht="12.75" customHeight="1">
      <c r="A45" s="33">
        <v>35</v>
      </c>
      <c r="B45" s="58" t="s">
        <v>329</v>
      </c>
      <c r="C45" s="31">
        <v>270.60000000000002</v>
      </c>
      <c r="D45" s="38">
        <v>269.96666666666664</v>
      </c>
      <c r="E45" s="38">
        <v>267.2833333333333</v>
      </c>
      <c r="F45" s="38">
        <v>263.96666666666664</v>
      </c>
      <c r="G45" s="38">
        <v>261.2833333333333</v>
      </c>
      <c r="H45" s="38">
        <v>273.2833333333333</v>
      </c>
      <c r="I45" s="38">
        <v>275.96666666666658</v>
      </c>
      <c r="J45" s="38">
        <v>279.2833333333333</v>
      </c>
      <c r="K45" s="31">
        <v>272.64999999999998</v>
      </c>
      <c r="L45" s="31">
        <v>266.64999999999998</v>
      </c>
      <c r="M45" s="31">
        <v>5.4103300000000001</v>
      </c>
      <c r="N45" s="1"/>
      <c r="O45" s="1"/>
    </row>
    <row r="46" spans="1:15" ht="12.75" customHeight="1">
      <c r="A46" s="33">
        <v>36</v>
      </c>
      <c r="B46" s="58" t="s">
        <v>875</v>
      </c>
      <c r="C46" s="31">
        <v>531.29999999999995</v>
      </c>
      <c r="D46" s="38">
        <v>531.65</v>
      </c>
      <c r="E46" s="38">
        <v>529.04999999999995</v>
      </c>
      <c r="F46" s="38">
        <v>526.79999999999995</v>
      </c>
      <c r="G46" s="38">
        <v>524.19999999999993</v>
      </c>
      <c r="H46" s="38">
        <v>533.9</v>
      </c>
      <c r="I46" s="38">
        <v>536.50000000000011</v>
      </c>
      <c r="J46" s="38">
        <v>538.75</v>
      </c>
      <c r="K46" s="31">
        <v>534.25</v>
      </c>
      <c r="L46" s="31">
        <v>529.4</v>
      </c>
      <c r="M46" s="31">
        <v>1.2285299999999999</v>
      </c>
      <c r="N46" s="1"/>
      <c r="O46" s="1"/>
    </row>
    <row r="47" spans="1:15" ht="12.75" customHeight="1">
      <c r="A47" s="33">
        <v>37</v>
      </c>
      <c r="B47" s="58" t="s">
        <v>330</v>
      </c>
      <c r="C47" s="31">
        <v>536.35</v>
      </c>
      <c r="D47" s="38">
        <v>533.61666666666667</v>
      </c>
      <c r="E47" s="38">
        <v>527.43333333333339</v>
      </c>
      <c r="F47" s="38">
        <v>518.51666666666677</v>
      </c>
      <c r="G47" s="38">
        <v>512.33333333333348</v>
      </c>
      <c r="H47" s="38">
        <v>542.5333333333333</v>
      </c>
      <c r="I47" s="38">
        <v>548.71666666666647</v>
      </c>
      <c r="J47" s="38">
        <v>557.63333333333321</v>
      </c>
      <c r="K47" s="31">
        <v>539.79999999999995</v>
      </c>
      <c r="L47" s="31">
        <v>524.70000000000005</v>
      </c>
      <c r="M47" s="31">
        <v>1.0791599999999999</v>
      </c>
      <c r="N47" s="1"/>
      <c r="O47" s="1"/>
    </row>
    <row r="48" spans="1:15" ht="12.75" customHeight="1">
      <c r="A48" s="33">
        <v>38</v>
      </c>
      <c r="B48" s="58" t="s">
        <v>58</v>
      </c>
      <c r="C48" s="31">
        <v>173.2</v>
      </c>
      <c r="D48" s="38">
        <v>173.43333333333331</v>
      </c>
      <c r="E48" s="38">
        <v>171.96666666666661</v>
      </c>
      <c r="F48" s="38">
        <v>170.73333333333329</v>
      </c>
      <c r="G48" s="38">
        <v>169.26666666666659</v>
      </c>
      <c r="H48" s="38">
        <v>174.66666666666663</v>
      </c>
      <c r="I48" s="38">
        <v>176.13333333333333</v>
      </c>
      <c r="J48" s="38">
        <v>177.36666666666665</v>
      </c>
      <c r="K48" s="31">
        <v>174.9</v>
      </c>
      <c r="L48" s="31">
        <v>172.2</v>
      </c>
      <c r="M48" s="31">
        <v>73.314679999999996</v>
      </c>
      <c r="N48" s="1"/>
      <c r="O48" s="1"/>
    </row>
    <row r="49" spans="1:15" ht="12.75" customHeight="1">
      <c r="A49" s="33">
        <v>39</v>
      </c>
      <c r="B49" s="58" t="s">
        <v>60</v>
      </c>
      <c r="C49" s="31">
        <v>3514.65</v>
      </c>
      <c r="D49" s="38">
        <v>3509.0499999999997</v>
      </c>
      <c r="E49" s="38">
        <v>3488.0999999999995</v>
      </c>
      <c r="F49" s="38">
        <v>3461.5499999999997</v>
      </c>
      <c r="G49" s="38">
        <v>3440.5999999999995</v>
      </c>
      <c r="H49" s="38">
        <v>3535.5999999999995</v>
      </c>
      <c r="I49" s="38">
        <v>3556.5499999999993</v>
      </c>
      <c r="J49" s="38">
        <v>3583.0999999999995</v>
      </c>
      <c r="K49" s="31">
        <v>3530</v>
      </c>
      <c r="L49" s="31">
        <v>3482.5</v>
      </c>
      <c r="M49" s="31">
        <v>6.20289</v>
      </c>
      <c r="N49" s="1"/>
      <c r="O49" s="1"/>
    </row>
    <row r="50" spans="1:15" ht="12.75" customHeight="1">
      <c r="A50" s="33">
        <v>40</v>
      </c>
      <c r="B50" s="58" t="s">
        <v>331</v>
      </c>
      <c r="C50" s="31">
        <v>309.5</v>
      </c>
      <c r="D50" s="38">
        <v>310.59999999999997</v>
      </c>
      <c r="E50" s="38">
        <v>307.14999999999992</v>
      </c>
      <c r="F50" s="38">
        <v>304.79999999999995</v>
      </c>
      <c r="G50" s="38">
        <v>301.34999999999991</v>
      </c>
      <c r="H50" s="38">
        <v>312.94999999999993</v>
      </c>
      <c r="I50" s="38">
        <v>316.39999999999998</v>
      </c>
      <c r="J50" s="38">
        <v>318.74999999999994</v>
      </c>
      <c r="K50" s="31">
        <v>314.05</v>
      </c>
      <c r="L50" s="31">
        <v>308.25</v>
      </c>
      <c r="M50" s="31">
        <v>2.01545</v>
      </c>
      <c r="N50" s="1"/>
      <c r="O50" s="1"/>
    </row>
    <row r="51" spans="1:15" ht="12.75" customHeight="1">
      <c r="A51" s="33">
        <v>41</v>
      </c>
      <c r="B51" s="58" t="s">
        <v>61</v>
      </c>
      <c r="C51" s="31">
        <v>1908.7</v>
      </c>
      <c r="D51" s="38">
        <v>1887.8000000000002</v>
      </c>
      <c r="E51" s="38">
        <v>1860.9500000000003</v>
      </c>
      <c r="F51" s="38">
        <v>1813.2</v>
      </c>
      <c r="G51" s="38">
        <v>1786.3500000000001</v>
      </c>
      <c r="H51" s="38">
        <v>1935.5500000000004</v>
      </c>
      <c r="I51" s="38">
        <v>1962.4000000000003</v>
      </c>
      <c r="J51" s="38">
        <v>2010.1500000000005</v>
      </c>
      <c r="K51" s="31">
        <v>1914.65</v>
      </c>
      <c r="L51" s="31">
        <v>1840.05</v>
      </c>
      <c r="M51" s="31">
        <v>11.43323</v>
      </c>
      <c r="N51" s="1"/>
      <c r="O51" s="1"/>
    </row>
    <row r="52" spans="1:15" ht="12.75" customHeight="1">
      <c r="A52" s="33">
        <v>42</v>
      </c>
      <c r="B52" s="58" t="s">
        <v>62</v>
      </c>
      <c r="C52" s="31">
        <v>6608.75</v>
      </c>
      <c r="D52" s="38">
        <v>6604.25</v>
      </c>
      <c r="E52" s="38">
        <v>6563.5</v>
      </c>
      <c r="F52" s="38">
        <v>6518.25</v>
      </c>
      <c r="G52" s="38">
        <v>6477.5</v>
      </c>
      <c r="H52" s="38">
        <v>6649.5</v>
      </c>
      <c r="I52" s="38">
        <v>6690.25</v>
      </c>
      <c r="J52" s="38">
        <v>6735.5</v>
      </c>
      <c r="K52" s="31">
        <v>6645</v>
      </c>
      <c r="L52" s="31">
        <v>6559</v>
      </c>
      <c r="M52" s="31">
        <v>0.21179000000000001</v>
      </c>
      <c r="N52" s="1"/>
      <c r="O52" s="1"/>
    </row>
    <row r="53" spans="1:15" ht="12.75" customHeight="1">
      <c r="A53" s="33">
        <v>43</v>
      </c>
      <c r="B53" s="58" t="s">
        <v>64</v>
      </c>
      <c r="C53" s="31">
        <v>769.35</v>
      </c>
      <c r="D53" s="38">
        <v>768.80000000000007</v>
      </c>
      <c r="E53" s="38">
        <v>762.20000000000016</v>
      </c>
      <c r="F53" s="38">
        <v>755.05000000000007</v>
      </c>
      <c r="G53" s="38">
        <v>748.45000000000016</v>
      </c>
      <c r="H53" s="38">
        <v>775.95000000000016</v>
      </c>
      <c r="I53" s="38">
        <v>782.55000000000007</v>
      </c>
      <c r="J53" s="38">
        <v>789.70000000000016</v>
      </c>
      <c r="K53" s="31">
        <v>775.4</v>
      </c>
      <c r="L53" s="31">
        <v>761.65</v>
      </c>
      <c r="M53" s="31">
        <v>11.19253</v>
      </c>
      <c r="N53" s="1"/>
      <c r="O53" s="1"/>
    </row>
    <row r="54" spans="1:15" ht="12.75" customHeight="1">
      <c r="A54" s="33">
        <v>44</v>
      </c>
      <c r="B54" s="58" t="s">
        <v>65</v>
      </c>
      <c r="C54" s="31">
        <v>751.1</v>
      </c>
      <c r="D54" s="38">
        <v>756.98333333333323</v>
      </c>
      <c r="E54" s="38">
        <v>740.16666666666652</v>
      </c>
      <c r="F54" s="38">
        <v>729.23333333333323</v>
      </c>
      <c r="G54" s="38">
        <v>712.41666666666652</v>
      </c>
      <c r="H54" s="38">
        <v>767.91666666666652</v>
      </c>
      <c r="I54" s="38">
        <v>784.73333333333335</v>
      </c>
      <c r="J54" s="38">
        <v>795.66666666666652</v>
      </c>
      <c r="K54" s="31">
        <v>773.8</v>
      </c>
      <c r="L54" s="31">
        <v>746.05</v>
      </c>
      <c r="M54" s="31">
        <v>32.690010000000001</v>
      </c>
      <c r="N54" s="1"/>
      <c r="O54" s="1"/>
    </row>
    <row r="55" spans="1:15" ht="12.75" customHeight="1">
      <c r="A55" s="33">
        <v>45</v>
      </c>
      <c r="B55" s="58" t="s">
        <v>332</v>
      </c>
      <c r="C55" s="31">
        <v>405.7</v>
      </c>
      <c r="D55" s="38">
        <v>408.7</v>
      </c>
      <c r="E55" s="38">
        <v>400</v>
      </c>
      <c r="F55" s="38">
        <v>394.3</v>
      </c>
      <c r="G55" s="38">
        <v>385.6</v>
      </c>
      <c r="H55" s="38">
        <v>414.4</v>
      </c>
      <c r="I55" s="38">
        <v>423.09999999999991</v>
      </c>
      <c r="J55" s="38">
        <v>428.79999999999995</v>
      </c>
      <c r="K55" s="31">
        <v>417.4</v>
      </c>
      <c r="L55" s="31">
        <v>403</v>
      </c>
      <c r="M55" s="31">
        <v>5.3139399999999997</v>
      </c>
      <c r="N55" s="1"/>
      <c r="O55" s="1"/>
    </row>
    <row r="56" spans="1:15" ht="12.75" customHeight="1">
      <c r="A56" s="33">
        <v>46</v>
      </c>
      <c r="B56" s="58" t="s">
        <v>270</v>
      </c>
      <c r="C56" s="31">
        <v>3705.85</v>
      </c>
      <c r="D56" s="38">
        <v>3701.4666666666672</v>
      </c>
      <c r="E56" s="38">
        <v>3682.9333333333343</v>
      </c>
      <c r="F56" s="38">
        <v>3660.0166666666673</v>
      </c>
      <c r="G56" s="38">
        <v>3641.4833333333345</v>
      </c>
      <c r="H56" s="38">
        <v>3724.3833333333341</v>
      </c>
      <c r="I56" s="38">
        <v>3742.916666666667</v>
      </c>
      <c r="J56" s="38">
        <v>3765.8333333333339</v>
      </c>
      <c r="K56" s="31">
        <v>3720</v>
      </c>
      <c r="L56" s="31">
        <v>3678.55</v>
      </c>
      <c r="M56" s="31">
        <v>2.7741699999999998</v>
      </c>
      <c r="N56" s="1"/>
      <c r="O56" s="1"/>
    </row>
    <row r="57" spans="1:15" ht="12" customHeight="1">
      <c r="A57" s="33">
        <v>47</v>
      </c>
      <c r="B57" s="58" t="s">
        <v>66</v>
      </c>
      <c r="C57" s="31">
        <v>964.3</v>
      </c>
      <c r="D57" s="38">
        <v>963.56666666666661</v>
      </c>
      <c r="E57" s="38">
        <v>957.23333333333323</v>
      </c>
      <c r="F57" s="38">
        <v>950.16666666666663</v>
      </c>
      <c r="G57" s="38">
        <v>943.83333333333326</v>
      </c>
      <c r="H57" s="38">
        <v>970.63333333333321</v>
      </c>
      <c r="I57" s="38">
        <v>976.9666666666667</v>
      </c>
      <c r="J57" s="38">
        <v>984.03333333333319</v>
      </c>
      <c r="K57" s="31">
        <v>969.9</v>
      </c>
      <c r="L57" s="31">
        <v>956.5</v>
      </c>
      <c r="M57" s="31">
        <v>75.745440000000002</v>
      </c>
      <c r="N57" s="1"/>
      <c r="O57" s="1"/>
    </row>
    <row r="58" spans="1:15" ht="12.75" customHeight="1">
      <c r="A58" s="33">
        <v>48</v>
      </c>
      <c r="B58" s="58" t="s">
        <v>67</v>
      </c>
      <c r="C58" s="31">
        <v>4823.6499999999996</v>
      </c>
      <c r="D58" s="38">
        <v>4850.333333333333</v>
      </c>
      <c r="E58" s="38">
        <v>4791.5166666666664</v>
      </c>
      <c r="F58" s="38">
        <v>4759.3833333333332</v>
      </c>
      <c r="G58" s="38">
        <v>4700.5666666666666</v>
      </c>
      <c r="H58" s="38">
        <v>4882.4666666666662</v>
      </c>
      <c r="I58" s="38">
        <v>4941.2833333333338</v>
      </c>
      <c r="J58" s="38">
        <v>4973.4166666666661</v>
      </c>
      <c r="K58" s="31">
        <v>4909.1499999999996</v>
      </c>
      <c r="L58" s="31">
        <v>4818.2</v>
      </c>
      <c r="M58" s="31">
        <v>2.4732500000000002</v>
      </c>
      <c r="N58" s="1"/>
      <c r="O58" s="1"/>
    </row>
    <row r="59" spans="1:15" ht="12.75" customHeight="1">
      <c r="A59" s="33">
        <v>49</v>
      </c>
      <c r="B59" s="58" t="s">
        <v>70</v>
      </c>
      <c r="C59" s="31">
        <v>7584.7</v>
      </c>
      <c r="D59" s="38">
        <v>7537.9000000000005</v>
      </c>
      <c r="E59" s="38">
        <v>7476.8000000000011</v>
      </c>
      <c r="F59" s="38">
        <v>7368.9000000000005</v>
      </c>
      <c r="G59" s="38">
        <v>7307.8000000000011</v>
      </c>
      <c r="H59" s="38">
        <v>7645.8000000000011</v>
      </c>
      <c r="I59" s="38">
        <v>7706.9000000000015</v>
      </c>
      <c r="J59" s="38">
        <v>7814.8000000000011</v>
      </c>
      <c r="K59" s="31">
        <v>7599</v>
      </c>
      <c r="L59" s="31">
        <v>7430</v>
      </c>
      <c r="M59" s="31">
        <v>9.75943</v>
      </c>
      <c r="N59" s="1"/>
      <c r="O59" s="1"/>
    </row>
    <row r="60" spans="1:15" ht="12.75" customHeight="1">
      <c r="A60" s="33">
        <v>50</v>
      </c>
      <c r="B60" s="58" t="s">
        <v>69</v>
      </c>
      <c r="C60" s="31">
        <v>1644.1</v>
      </c>
      <c r="D60" s="38">
        <v>1635.9666666666665</v>
      </c>
      <c r="E60" s="38">
        <v>1622.133333333333</v>
      </c>
      <c r="F60" s="38">
        <v>1600.1666666666665</v>
      </c>
      <c r="G60" s="38">
        <v>1586.333333333333</v>
      </c>
      <c r="H60" s="38">
        <v>1657.9333333333329</v>
      </c>
      <c r="I60" s="38">
        <v>1671.7666666666664</v>
      </c>
      <c r="J60" s="38">
        <v>1693.7333333333329</v>
      </c>
      <c r="K60" s="31">
        <v>1649.8</v>
      </c>
      <c r="L60" s="31">
        <v>1614</v>
      </c>
      <c r="M60" s="31">
        <v>19.205010000000001</v>
      </c>
      <c r="N60" s="1"/>
      <c r="O60" s="1"/>
    </row>
    <row r="61" spans="1:15" ht="12.75" customHeight="1">
      <c r="A61" s="33">
        <v>51</v>
      </c>
      <c r="B61" s="58" t="s">
        <v>271</v>
      </c>
      <c r="C61" s="31">
        <v>7456.65</v>
      </c>
      <c r="D61" s="38">
        <v>7432.2333333333336</v>
      </c>
      <c r="E61" s="38">
        <v>7384.4666666666672</v>
      </c>
      <c r="F61" s="38">
        <v>7312.2833333333338</v>
      </c>
      <c r="G61" s="38">
        <v>7264.5166666666673</v>
      </c>
      <c r="H61" s="38">
        <v>7504.416666666667</v>
      </c>
      <c r="I61" s="38">
        <v>7552.1833333333334</v>
      </c>
      <c r="J61" s="38">
        <v>7624.3666666666668</v>
      </c>
      <c r="K61" s="31">
        <v>7480</v>
      </c>
      <c r="L61" s="31">
        <v>7360.05</v>
      </c>
      <c r="M61" s="31">
        <v>0.31590000000000001</v>
      </c>
      <c r="N61" s="1"/>
      <c r="O61" s="1"/>
    </row>
    <row r="62" spans="1:15" ht="12.75" customHeight="1">
      <c r="A62" s="33">
        <v>52</v>
      </c>
      <c r="B62" s="58" t="s">
        <v>336</v>
      </c>
      <c r="C62" s="31">
        <v>2207.5500000000002</v>
      </c>
      <c r="D62" s="38">
        <v>2215.8833333333332</v>
      </c>
      <c r="E62" s="38">
        <v>2196.6666666666665</v>
      </c>
      <c r="F62" s="38">
        <v>2185.7833333333333</v>
      </c>
      <c r="G62" s="38">
        <v>2166.5666666666666</v>
      </c>
      <c r="H62" s="38">
        <v>2226.7666666666664</v>
      </c>
      <c r="I62" s="38">
        <v>2245.9833333333336</v>
      </c>
      <c r="J62" s="38">
        <v>2256.8666666666663</v>
      </c>
      <c r="K62" s="31">
        <v>2235.1</v>
      </c>
      <c r="L62" s="31">
        <v>2205</v>
      </c>
      <c r="M62" s="31">
        <v>0.25980999999999999</v>
      </c>
      <c r="N62" s="1"/>
      <c r="O62" s="1"/>
    </row>
    <row r="63" spans="1:15" ht="12.75" customHeight="1">
      <c r="A63" s="33">
        <v>53</v>
      </c>
      <c r="B63" s="58" t="s">
        <v>71</v>
      </c>
      <c r="C63" s="31">
        <v>2430.1999999999998</v>
      </c>
      <c r="D63" s="38">
        <v>2419.4166666666665</v>
      </c>
      <c r="E63" s="38">
        <v>2400.833333333333</v>
      </c>
      <c r="F63" s="38">
        <v>2371.4666666666667</v>
      </c>
      <c r="G63" s="38">
        <v>2352.8833333333332</v>
      </c>
      <c r="H63" s="38">
        <v>2448.7833333333328</v>
      </c>
      <c r="I63" s="38">
        <v>2467.3666666666659</v>
      </c>
      <c r="J63" s="38">
        <v>2496.7333333333327</v>
      </c>
      <c r="K63" s="31">
        <v>2438</v>
      </c>
      <c r="L63" s="31">
        <v>2390.0500000000002</v>
      </c>
      <c r="M63" s="31">
        <v>1.75193</v>
      </c>
      <c r="N63" s="1"/>
      <c r="O63" s="1"/>
    </row>
    <row r="64" spans="1:15" ht="12.75" customHeight="1">
      <c r="A64" s="33">
        <v>54</v>
      </c>
      <c r="B64" s="58" t="s">
        <v>72</v>
      </c>
      <c r="C64" s="31">
        <v>380.2</v>
      </c>
      <c r="D64" s="38">
        <v>381.08333333333331</v>
      </c>
      <c r="E64" s="38">
        <v>377.86666666666662</v>
      </c>
      <c r="F64" s="38">
        <v>375.5333333333333</v>
      </c>
      <c r="G64" s="38">
        <v>372.31666666666661</v>
      </c>
      <c r="H64" s="38">
        <v>383.41666666666663</v>
      </c>
      <c r="I64" s="38">
        <v>386.63333333333333</v>
      </c>
      <c r="J64" s="38">
        <v>388.96666666666664</v>
      </c>
      <c r="K64" s="31">
        <v>384.3</v>
      </c>
      <c r="L64" s="31">
        <v>378.75</v>
      </c>
      <c r="M64" s="31">
        <v>7.2564299999999999</v>
      </c>
      <c r="N64" s="1"/>
      <c r="O64" s="1"/>
    </row>
    <row r="65" spans="1:15" ht="12.75" customHeight="1">
      <c r="A65" s="33">
        <v>55</v>
      </c>
      <c r="B65" s="58" t="s">
        <v>73</v>
      </c>
      <c r="C65" s="31">
        <v>214.55</v>
      </c>
      <c r="D65" s="38">
        <v>214.98333333333335</v>
      </c>
      <c r="E65" s="38">
        <v>212.8666666666667</v>
      </c>
      <c r="F65" s="38">
        <v>211.18333333333337</v>
      </c>
      <c r="G65" s="38">
        <v>209.06666666666672</v>
      </c>
      <c r="H65" s="38">
        <v>216.66666666666669</v>
      </c>
      <c r="I65" s="38">
        <v>218.78333333333336</v>
      </c>
      <c r="J65" s="38">
        <v>220.46666666666667</v>
      </c>
      <c r="K65" s="31">
        <v>217.1</v>
      </c>
      <c r="L65" s="31">
        <v>213.3</v>
      </c>
      <c r="M65" s="31">
        <v>97.567239999999998</v>
      </c>
      <c r="N65" s="1"/>
      <c r="O65" s="1"/>
    </row>
    <row r="66" spans="1:15" ht="12.75" customHeight="1">
      <c r="A66" s="33">
        <v>56</v>
      </c>
      <c r="B66" s="58" t="s">
        <v>74</v>
      </c>
      <c r="C66" s="31">
        <v>200</v>
      </c>
      <c r="D66" s="38">
        <v>199.06666666666669</v>
      </c>
      <c r="E66" s="38">
        <v>197.43333333333339</v>
      </c>
      <c r="F66" s="38">
        <v>194.8666666666667</v>
      </c>
      <c r="G66" s="38">
        <v>193.23333333333341</v>
      </c>
      <c r="H66" s="38">
        <v>201.63333333333338</v>
      </c>
      <c r="I66" s="38">
        <v>203.26666666666665</v>
      </c>
      <c r="J66" s="38">
        <v>205.83333333333337</v>
      </c>
      <c r="K66" s="31">
        <v>200.7</v>
      </c>
      <c r="L66" s="31">
        <v>196.5</v>
      </c>
      <c r="M66" s="31">
        <v>159.94698</v>
      </c>
      <c r="N66" s="1"/>
      <c r="O66" s="1"/>
    </row>
    <row r="67" spans="1:15" ht="12.75" customHeight="1">
      <c r="A67" s="33">
        <v>57</v>
      </c>
      <c r="B67" s="58" t="s">
        <v>272</v>
      </c>
      <c r="C67" s="31">
        <v>80.25</v>
      </c>
      <c r="D67" s="38">
        <v>79.766666666666666</v>
      </c>
      <c r="E67" s="38">
        <v>79.083333333333329</v>
      </c>
      <c r="F67" s="38">
        <v>77.916666666666657</v>
      </c>
      <c r="G67" s="38">
        <v>77.23333333333332</v>
      </c>
      <c r="H67" s="38">
        <v>80.933333333333337</v>
      </c>
      <c r="I67" s="38">
        <v>81.616666666666674</v>
      </c>
      <c r="J67" s="38">
        <v>82.783333333333346</v>
      </c>
      <c r="K67" s="31">
        <v>80.45</v>
      </c>
      <c r="L67" s="31">
        <v>78.599999999999994</v>
      </c>
      <c r="M67" s="31">
        <v>89.721879999999999</v>
      </c>
      <c r="N67" s="1"/>
      <c r="O67" s="1"/>
    </row>
    <row r="68" spans="1:15" ht="12.75" customHeight="1">
      <c r="A68" s="33">
        <v>58</v>
      </c>
      <c r="B68" s="58" t="s">
        <v>337</v>
      </c>
      <c r="C68" s="31">
        <v>33.299999999999997</v>
      </c>
      <c r="D68" s="38">
        <v>32.883333333333333</v>
      </c>
      <c r="E68" s="38">
        <v>32.266666666666666</v>
      </c>
      <c r="F68" s="38">
        <v>31.233333333333334</v>
      </c>
      <c r="G68" s="38">
        <v>30.616666666666667</v>
      </c>
      <c r="H68" s="38">
        <v>33.916666666666664</v>
      </c>
      <c r="I68" s="38">
        <v>34.533333333333324</v>
      </c>
      <c r="J68" s="38">
        <v>35.566666666666663</v>
      </c>
      <c r="K68" s="31">
        <v>33.5</v>
      </c>
      <c r="L68" s="31">
        <v>31.85</v>
      </c>
      <c r="M68" s="31">
        <v>1647.1704099999999</v>
      </c>
      <c r="N68" s="1"/>
      <c r="O68" s="1"/>
    </row>
    <row r="69" spans="1:15" ht="12.75" customHeight="1">
      <c r="A69" s="33">
        <v>59</v>
      </c>
      <c r="B69" s="58" t="s">
        <v>333</v>
      </c>
      <c r="C69" s="31">
        <v>2637.95</v>
      </c>
      <c r="D69" s="38">
        <v>2626</v>
      </c>
      <c r="E69" s="38">
        <v>2607.0500000000002</v>
      </c>
      <c r="F69" s="38">
        <v>2576.15</v>
      </c>
      <c r="G69" s="38">
        <v>2557.2000000000003</v>
      </c>
      <c r="H69" s="38">
        <v>2656.9</v>
      </c>
      <c r="I69" s="38">
        <v>2675.85</v>
      </c>
      <c r="J69" s="38">
        <v>2706.75</v>
      </c>
      <c r="K69" s="31">
        <v>2644.95</v>
      </c>
      <c r="L69" s="31">
        <v>2595.1</v>
      </c>
      <c r="M69" s="31">
        <v>0.24704999999999999</v>
      </c>
      <c r="N69" s="1"/>
      <c r="O69" s="1"/>
    </row>
    <row r="70" spans="1:15" ht="12.75" customHeight="1">
      <c r="A70" s="33">
        <v>60</v>
      </c>
      <c r="B70" s="58" t="s">
        <v>75</v>
      </c>
      <c r="C70" s="31">
        <v>1700.3</v>
      </c>
      <c r="D70" s="38">
        <v>1698.8833333333332</v>
      </c>
      <c r="E70" s="38">
        <v>1689.8666666666663</v>
      </c>
      <c r="F70" s="38">
        <v>1679.4333333333332</v>
      </c>
      <c r="G70" s="38">
        <v>1670.4166666666663</v>
      </c>
      <c r="H70" s="38">
        <v>1709.3166666666664</v>
      </c>
      <c r="I70" s="38">
        <v>1718.3333333333333</v>
      </c>
      <c r="J70" s="38">
        <v>1728.7666666666664</v>
      </c>
      <c r="K70" s="31">
        <v>1707.9</v>
      </c>
      <c r="L70" s="31">
        <v>1688.45</v>
      </c>
      <c r="M70" s="31">
        <v>2.69198</v>
      </c>
      <c r="N70" s="1"/>
      <c r="O70" s="1"/>
    </row>
    <row r="71" spans="1:15" ht="12.75" customHeight="1">
      <c r="A71" s="33">
        <v>61</v>
      </c>
      <c r="B71" s="58" t="s">
        <v>338</v>
      </c>
      <c r="C71" s="31">
        <v>4677.8999999999996</v>
      </c>
      <c r="D71" s="38">
        <v>4683.0333333333328</v>
      </c>
      <c r="E71" s="38">
        <v>4655.8666666666659</v>
      </c>
      <c r="F71" s="38">
        <v>4633.833333333333</v>
      </c>
      <c r="G71" s="38">
        <v>4606.6666666666661</v>
      </c>
      <c r="H71" s="38">
        <v>4705.0666666666657</v>
      </c>
      <c r="I71" s="38">
        <v>4732.2333333333336</v>
      </c>
      <c r="J71" s="38">
        <v>4754.2666666666655</v>
      </c>
      <c r="K71" s="31">
        <v>4710.2</v>
      </c>
      <c r="L71" s="31">
        <v>4661</v>
      </c>
      <c r="M71" s="31">
        <v>8.9959999999999998E-2</v>
      </c>
      <c r="N71" s="1"/>
      <c r="O71" s="1"/>
    </row>
    <row r="72" spans="1:15" ht="12.75" customHeight="1">
      <c r="A72" s="33">
        <v>62</v>
      </c>
      <c r="B72" s="58" t="s">
        <v>334</v>
      </c>
      <c r="C72" s="31">
        <v>1610.9</v>
      </c>
      <c r="D72" s="38">
        <v>1608.3333333333333</v>
      </c>
      <c r="E72" s="38">
        <v>1594.6666666666665</v>
      </c>
      <c r="F72" s="38">
        <v>1578.4333333333332</v>
      </c>
      <c r="G72" s="38">
        <v>1564.7666666666664</v>
      </c>
      <c r="H72" s="38">
        <v>1624.5666666666666</v>
      </c>
      <c r="I72" s="38">
        <v>1638.2333333333331</v>
      </c>
      <c r="J72" s="38">
        <v>1654.4666666666667</v>
      </c>
      <c r="K72" s="31">
        <v>1622</v>
      </c>
      <c r="L72" s="31">
        <v>1592.1</v>
      </c>
      <c r="M72" s="31">
        <v>1.07779</v>
      </c>
      <c r="N72" s="1"/>
      <c r="O72" s="1"/>
    </row>
    <row r="73" spans="1:15" ht="12.75" customHeight="1">
      <c r="A73" s="33">
        <v>63</v>
      </c>
      <c r="B73" s="58" t="s">
        <v>77</v>
      </c>
      <c r="C73" s="31">
        <v>683.55</v>
      </c>
      <c r="D73" s="38">
        <v>681.0333333333333</v>
      </c>
      <c r="E73" s="38">
        <v>677.06666666666661</v>
      </c>
      <c r="F73" s="38">
        <v>670.58333333333326</v>
      </c>
      <c r="G73" s="38">
        <v>666.61666666666656</v>
      </c>
      <c r="H73" s="38">
        <v>687.51666666666665</v>
      </c>
      <c r="I73" s="38">
        <v>691.48333333333335</v>
      </c>
      <c r="J73" s="38">
        <v>697.9666666666667</v>
      </c>
      <c r="K73" s="31">
        <v>685</v>
      </c>
      <c r="L73" s="31">
        <v>674.55</v>
      </c>
      <c r="M73" s="31">
        <v>5.48733</v>
      </c>
      <c r="N73" s="1"/>
      <c r="O73" s="1"/>
    </row>
    <row r="74" spans="1:15" ht="12.75" customHeight="1">
      <c r="A74" s="33">
        <v>64</v>
      </c>
      <c r="B74" s="58" t="s">
        <v>339</v>
      </c>
      <c r="C74" s="31">
        <v>1168.55</v>
      </c>
      <c r="D74" s="38">
        <v>1165.5166666666667</v>
      </c>
      <c r="E74" s="38">
        <v>1148.1333333333332</v>
      </c>
      <c r="F74" s="38">
        <v>1127.7166666666665</v>
      </c>
      <c r="G74" s="38">
        <v>1110.333333333333</v>
      </c>
      <c r="H74" s="38">
        <v>1185.9333333333334</v>
      </c>
      <c r="I74" s="38">
        <v>1203.3166666666671</v>
      </c>
      <c r="J74" s="38">
        <v>1223.7333333333336</v>
      </c>
      <c r="K74" s="31">
        <v>1182.9000000000001</v>
      </c>
      <c r="L74" s="31">
        <v>1145.0999999999999</v>
      </c>
      <c r="M74" s="31">
        <v>4.6239600000000003</v>
      </c>
      <c r="N74" s="1"/>
      <c r="O74" s="1"/>
    </row>
    <row r="75" spans="1:15" ht="12.75" customHeight="1">
      <c r="A75" s="33">
        <v>65</v>
      </c>
      <c r="B75" s="58" t="s">
        <v>76</v>
      </c>
      <c r="C75" s="31">
        <v>126.9</v>
      </c>
      <c r="D75" s="38">
        <v>127.11666666666667</v>
      </c>
      <c r="E75" s="38">
        <v>126.48333333333335</v>
      </c>
      <c r="F75" s="38">
        <v>126.06666666666668</v>
      </c>
      <c r="G75" s="38">
        <v>125.43333333333335</v>
      </c>
      <c r="H75" s="38">
        <v>127.53333333333335</v>
      </c>
      <c r="I75" s="38">
        <v>128.16666666666669</v>
      </c>
      <c r="J75" s="38">
        <v>128.58333333333334</v>
      </c>
      <c r="K75" s="31">
        <v>127.75</v>
      </c>
      <c r="L75" s="31">
        <v>126.7</v>
      </c>
      <c r="M75" s="31">
        <v>89.757180000000005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855.55</v>
      </c>
      <c r="D76" s="38">
        <v>860.41666666666663</v>
      </c>
      <c r="E76" s="38">
        <v>848.13333333333321</v>
      </c>
      <c r="F76" s="38">
        <v>840.71666666666658</v>
      </c>
      <c r="G76" s="38">
        <v>828.43333333333317</v>
      </c>
      <c r="H76" s="38">
        <v>867.83333333333326</v>
      </c>
      <c r="I76" s="38">
        <v>880.11666666666679</v>
      </c>
      <c r="J76" s="38">
        <v>887.5333333333333</v>
      </c>
      <c r="K76" s="31">
        <v>872.7</v>
      </c>
      <c r="L76" s="31">
        <v>853</v>
      </c>
      <c r="M76" s="31">
        <v>13.53387</v>
      </c>
      <c r="N76" s="1"/>
      <c r="O76" s="1"/>
    </row>
    <row r="77" spans="1:15" ht="12.75" customHeight="1">
      <c r="A77" s="33">
        <v>67</v>
      </c>
      <c r="B77" s="58" t="s">
        <v>81</v>
      </c>
      <c r="C77" s="31">
        <v>94.95</v>
      </c>
      <c r="D77" s="38">
        <v>95.2</v>
      </c>
      <c r="E77" s="38">
        <v>94.100000000000009</v>
      </c>
      <c r="F77" s="38">
        <v>93.25</v>
      </c>
      <c r="G77" s="38">
        <v>92.15</v>
      </c>
      <c r="H77" s="38">
        <v>96.050000000000011</v>
      </c>
      <c r="I77" s="38">
        <v>97.15</v>
      </c>
      <c r="J77" s="38">
        <v>98.000000000000014</v>
      </c>
      <c r="K77" s="31">
        <v>96.3</v>
      </c>
      <c r="L77" s="31">
        <v>94.35</v>
      </c>
      <c r="M77" s="31">
        <v>209.77208999999999</v>
      </c>
      <c r="N77" s="1"/>
      <c r="O77" s="1"/>
    </row>
    <row r="78" spans="1:15" ht="12.75" customHeight="1">
      <c r="A78" s="33">
        <v>68</v>
      </c>
      <c r="B78" s="58" t="s">
        <v>85</v>
      </c>
      <c r="C78" s="31">
        <v>384.55</v>
      </c>
      <c r="D78" s="38">
        <v>382.86666666666662</v>
      </c>
      <c r="E78" s="38">
        <v>380.23333333333323</v>
      </c>
      <c r="F78" s="38">
        <v>375.91666666666663</v>
      </c>
      <c r="G78" s="38">
        <v>373.28333333333325</v>
      </c>
      <c r="H78" s="38">
        <v>387.18333333333322</v>
      </c>
      <c r="I78" s="38">
        <v>389.81666666666655</v>
      </c>
      <c r="J78" s="38">
        <v>394.13333333333321</v>
      </c>
      <c r="K78" s="31">
        <v>385.5</v>
      </c>
      <c r="L78" s="31">
        <v>378.55</v>
      </c>
      <c r="M78" s="31">
        <v>24.474309999999999</v>
      </c>
      <c r="N78" s="1"/>
      <c r="O78" s="1"/>
    </row>
    <row r="79" spans="1:15" ht="12.75" customHeight="1">
      <c r="A79" s="33">
        <v>69</v>
      </c>
      <c r="B79" s="58" t="s">
        <v>80</v>
      </c>
      <c r="C79" s="31">
        <v>870.75</v>
      </c>
      <c r="D79" s="38">
        <v>871.65</v>
      </c>
      <c r="E79" s="38">
        <v>866.3</v>
      </c>
      <c r="F79" s="38">
        <v>861.85</v>
      </c>
      <c r="G79" s="38">
        <v>856.5</v>
      </c>
      <c r="H79" s="38">
        <v>876.09999999999991</v>
      </c>
      <c r="I79" s="38">
        <v>881.45</v>
      </c>
      <c r="J79" s="38">
        <v>885.89999999999986</v>
      </c>
      <c r="K79" s="31">
        <v>877</v>
      </c>
      <c r="L79" s="31">
        <v>867.2</v>
      </c>
      <c r="M79" s="31">
        <v>66.41825</v>
      </c>
      <c r="N79" s="1"/>
      <c r="O79" s="1"/>
    </row>
    <row r="80" spans="1:15" ht="12.75" customHeight="1">
      <c r="A80" s="33">
        <v>70</v>
      </c>
      <c r="B80" s="58" t="s">
        <v>877</v>
      </c>
      <c r="C80" s="31">
        <v>448.65</v>
      </c>
      <c r="D80" s="38">
        <v>448.05</v>
      </c>
      <c r="E80" s="38">
        <v>427.20000000000005</v>
      </c>
      <c r="F80" s="38">
        <v>405.75000000000006</v>
      </c>
      <c r="G80" s="38">
        <v>384.90000000000009</v>
      </c>
      <c r="H80" s="38">
        <v>469.5</v>
      </c>
      <c r="I80" s="38">
        <v>490.35</v>
      </c>
      <c r="J80" s="38">
        <v>511.79999999999995</v>
      </c>
      <c r="K80" s="31">
        <v>468.9</v>
      </c>
      <c r="L80" s="31">
        <v>426.6</v>
      </c>
      <c r="M80" s="31">
        <v>46.59498</v>
      </c>
      <c r="N80" s="1"/>
      <c r="O80" s="1"/>
    </row>
    <row r="81" spans="1:15" ht="12.75" customHeight="1">
      <c r="A81" s="33">
        <v>71</v>
      </c>
      <c r="B81" s="58" t="s">
        <v>82</v>
      </c>
      <c r="C81" s="31">
        <v>266.8</v>
      </c>
      <c r="D81" s="38">
        <v>266.75</v>
      </c>
      <c r="E81" s="38">
        <v>265.3</v>
      </c>
      <c r="F81" s="38">
        <v>263.8</v>
      </c>
      <c r="G81" s="38">
        <v>262.35000000000002</v>
      </c>
      <c r="H81" s="38">
        <v>268.25</v>
      </c>
      <c r="I81" s="38">
        <v>269.70000000000005</v>
      </c>
      <c r="J81" s="38">
        <v>271.2</v>
      </c>
      <c r="K81" s="31">
        <v>268.2</v>
      </c>
      <c r="L81" s="31">
        <v>265.25</v>
      </c>
      <c r="M81" s="31">
        <v>37.085859999999997</v>
      </c>
      <c r="N81" s="1"/>
      <c r="O81" s="1"/>
    </row>
    <row r="82" spans="1:15" ht="12.75" customHeight="1">
      <c r="A82" s="33">
        <v>72</v>
      </c>
      <c r="B82" s="58" t="s">
        <v>340</v>
      </c>
      <c r="C82" s="31">
        <v>1219.3</v>
      </c>
      <c r="D82" s="38">
        <v>1222.6499999999999</v>
      </c>
      <c r="E82" s="38">
        <v>1203.1999999999998</v>
      </c>
      <c r="F82" s="38">
        <v>1187.0999999999999</v>
      </c>
      <c r="G82" s="38">
        <v>1167.6499999999999</v>
      </c>
      <c r="H82" s="38">
        <v>1238.7499999999998</v>
      </c>
      <c r="I82" s="38">
        <v>1258.2</v>
      </c>
      <c r="J82" s="38">
        <v>1274.2999999999997</v>
      </c>
      <c r="K82" s="31">
        <v>1242.0999999999999</v>
      </c>
      <c r="L82" s="31">
        <v>1206.55</v>
      </c>
      <c r="M82" s="31">
        <v>1.2584900000000001</v>
      </c>
      <c r="N82" s="1"/>
      <c r="O82" s="1"/>
    </row>
    <row r="83" spans="1:15" ht="12.75" customHeight="1">
      <c r="A83" s="33">
        <v>73</v>
      </c>
      <c r="B83" s="58" t="s">
        <v>88</v>
      </c>
      <c r="C83" s="31">
        <v>393.5</v>
      </c>
      <c r="D83" s="38">
        <v>393.8</v>
      </c>
      <c r="E83" s="38">
        <v>389.70000000000005</v>
      </c>
      <c r="F83" s="38">
        <v>385.90000000000003</v>
      </c>
      <c r="G83" s="38">
        <v>381.80000000000007</v>
      </c>
      <c r="H83" s="38">
        <v>397.6</v>
      </c>
      <c r="I83" s="38">
        <v>401.70000000000005</v>
      </c>
      <c r="J83" s="38">
        <v>405.5</v>
      </c>
      <c r="K83" s="31">
        <v>397.9</v>
      </c>
      <c r="L83" s="31">
        <v>390</v>
      </c>
      <c r="M83" s="31">
        <v>34.530540000000002</v>
      </c>
      <c r="N83" s="1"/>
      <c r="O83" s="1"/>
    </row>
    <row r="84" spans="1:15" ht="12.75" customHeight="1">
      <c r="A84" s="33">
        <v>74</v>
      </c>
      <c r="B84" s="58" t="s">
        <v>878</v>
      </c>
      <c r="C84" s="31">
        <v>219.25</v>
      </c>
      <c r="D84" s="38">
        <v>219.48333333333335</v>
      </c>
      <c r="E84" s="38">
        <v>216.76666666666671</v>
      </c>
      <c r="F84" s="38">
        <v>214.28333333333336</v>
      </c>
      <c r="G84" s="38">
        <v>211.56666666666672</v>
      </c>
      <c r="H84" s="38">
        <v>221.9666666666667</v>
      </c>
      <c r="I84" s="38">
        <v>224.68333333333334</v>
      </c>
      <c r="J84" s="38">
        <v>227.16666666666669</v>
      </c>
      <c r="K84" s="31">
        <v>222.2</v>
      </c>
      <c r="L84" s="31">
        <v>217</v>
      </c>
      <c r="M84" s="31">
        <v>23.54533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7308.5</v>
      </c>
      <c r="D85" s="38">
        <v>7338.2666666666664</v>
      </c>
      <c r="E85" s="38">
        <v>7246.5333333333328</v>
      </c>
      <c r="F85" s="38">
        <v>7184.5666666666666</v>
      </c>
      <c r="G85" s="38">
        <v>7092.833333333333</v>
      </c>
      <c r="H85" s="38">
        <v>7400.2333333333327</v>
      </c>
      <c r="I85" s="38">
        <v>7491.9666666666662</v>
      </c>
      <c r="J85" s="38">
        <v>7553.9333333333325</v>
      </c>
      <c r="K85" s="31">
        <v>7430</v>
      </c>
      <c r="L85" s="31">
        <v>7276.3</v>
      </c>
      <c r="M85" s="31">
        <v>6.7949999999999997E-2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793.85</v>
      </c>
      <c r="D86" s="38">
        <v>792.94999999999993</v>
      </c>
      <c r="E86" s="38">
        <v>786.89999999999986</v>
      </c>
      <c r="F86" s="38">
        <v>779.94999999999993</v>
      </c>
      <c r="G86" s="38">
        <v>773.89999999999986</v>
      </c>
      <c r="H86" s="38">
        <v>799.89999999999986</v>
      </c>
      <c r="I86" s="38">
        <v>805.94999999999982</v>
      </c>
      <c r="J86" s="38">
        <v>812.89999999999986</v>
      </c>
      <c r="K86" s="31">
        <v>799</v>
      </c>
      <c r="L86" s="31">
        <v>786</v>
      </c>
      <c r="M86" s="31">
        <v>0.67961000000000005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1109.1500000000001</v>
      </c>
      <c r="D87" s="38">
        <v>1109.0166666666667</v>
      </c>
      <c r="E87" s="38">
        <v>1095.1833333333334</v>
      </c>
      <c r="F87" s="38">
        <v>1081.2166666666667</v>
      </c>
      <c r="G87" s="38">
        <v>1067.3833333333334</v>
      </c>
      <c r="H87" s="38">
        <v>1122.9833333333333</v>
      </c>
      <c r="I87" s="38">
        <v>1136.8166666666668</v>
      </c>
      <c r="J87" s="38">
        <v>1150.7833333333333</v>
      </c>
      <c r="K87" s="31">
        <v>1122.8499999999999</v>
      </c>
      <c r="L87" s="31">
        <v>1095.05</v>
      </c>
      <c r="M87" s="31">
        <v>0.33074999999999999</v>
      </c>
      <c r="N87" s="1"/>
      <c r="O87" s="1"/>
    </row>
    <row r="88" spans="1:15" ht="12.75" customHeight="1">
      <c r="A88" s="33">
        <v>78</v>
      </c>
      <c r="B88" s="58" t="s">
        <v>344</v>
      </c>
      <c r="C88" s="31">
        <v>471.25</v>
      </c>
      <c r="D88" s="38">
        <v>474.2</v>
      </c>
      <c r="E88" s="38">
        <v>467.04999999999995</v>
      </c>
      <c r="F88" s="38">
        <v>462.84999999999997</v>
      </c>
      <c r="G88" s="38">
        <v>455.69999999999993</v>
      </c>
      <c r="H88" s="38">
        <v>478.4</v>
      </c>
      <c r="I88" s="38">
        <v>485.54999999999995</v>
      </c>
      <c r="J88" s="38">
        <v>489.75</v>
      </c>
      <c r="K88" s="31">
        <v>481.35</v>
      </c>
      <c r="L88" s="31">
        <v>470</v>
      </c>
      <c r="M88" s="31">
        <v>2.2831100000000002</v>
      </c>
      <c r="N88" s="1"/>
      <c r="O88" s="1"/>
    </row>
    <row r="89" spans="1:15" ht="12.75" customHeight="1">
      <c r="A89" s="33">
        <v>79</v>
      </c>
      <c r="B89" s="58" t="s">
        <v>83</v>
      </c>
      <c r="C89" s="31">
        <v>19101.2</v>
      </c>
      <c r="D89" s="38">
        <v>19151.750000000004</v>
      </c>
      <c r="E89" s="38">
        <v>18944.850000000006</v>
      </c>
      <c r="F89" s="38">
        <v>18788.500000000004</v>
      </c>
      <c r="G89" s="38">
        <v>18581.600000000006</v>
      </c>
      <c r="H89" s="38">
        <v>19308.100000000006</v>
      </c>
      <c r="I89" s="38">
        <v>19515.000000000007</v>
      </c>
      <c r="J89" s="38">
        <v>19671.350000000006</v>
      </c>
      <c r="K89" s="31">
        <v>19358.650000000001</v>
      </c>
      <c r="L89" s="31">
        <v>18995.400000000001</v>
      </c>
      <c r="M89" s="31">
        <v>0.23022999999999999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590.65</v>
      </c>
      <c r="D90" s="38">
        <v>591.5333333333333</v>
      </c>
      <c r="E90" s="38">
        <v>584.16666666666663</v>
      </c>
      <c r="F90" s="38">
        <v>577.68333333333328</v>
      </c>
      <c r="G90" s="38">
        <v>570.31666666666661</v>
      </c>
      <c r="H90" s="38">
        <v>598.01666666666665</v>
      </c>
      <c r="I90" s="38">
        <v>605.38333333333344</v>
      </c>
      <c r="J90" s="38">
        <v>611.86666666666667</v>
      </c>
      <c r="K90" s="31">
        <v>598.9</v>
      </c>
      <c r="L90" s="31">
        <v>585.04999999999995</v>
      </c>
      <c r="M90" s="31">
        <v>2.3200400000000001</v>
      </c>
      <c r="N90" s="1"/>
      <c r="O90" s="1"/>
    </row>
    <row r="91" spans="1:15" ht="12.75" customHeight="1">
      <c r="A91" s="33">
        <v>81</v>
      </c>
      <c r="B91" s="58" t="s">
        <v>346</v>
      </c>
      <c r="C91" s="31">
        <v>26.2</v>
      </c>
      <c r="D91" s="38">
        <v>26.483333333333334</v>
      </c>
      <c r="E91" s="38">
        <v>25.416666666666668</v>
      </c>
      <c r="F91" s="38">
        <v>24.633333333333333</v>
      </c>
      <c r="G91" s="38">
        <v>23.566666666666666</v>
      </c>
      <c r="H91" s="38">
        <v>27.266666666666669</v>
      </c>
      <c r="I91" s="38">
        <v>28.333333333333332</v>
      </c>
      <c r="J91" s="38">
        <v>29.116666666666671</v>
      </c>
      <c r="K91" s="31">
        <v>27.55</v>
      </c>
      <c r="L91" s="31">
        <v>25.7</v>
      </c>
      <c r="M91" s="31">
        <v>186.11019999999999</v>
      </c>
      <c r="N91" s="1"/>
      <c r="O91" s="1"/>
    </row>
    <row r="92" spans="1:15" ht="12.75" customHeight="1">
      <c r="A92" s="33">
        <v>82</v>
      </c>
      <c r="B92" s="58" t="s">
        <v>86</v>
      </c>
      <c r="C92" s="31">
        <v>5065.8999999999996</v>
      </c>
      <c r="D92" s="38">
        <v>5086.666666666667</v>
      </c>
      <c r="E92" s="38">
        <v>5029.3333333333339</v>
      </c>
      <c r="F92" s="38">
        <v>4992.7666666666673</v>
      </c>
      <c r="G92" s="38">
        <v>4935.4333333333343</v>
      </c>
      <c r="H92" s="38">
        <v>5123.2333333333336</v>
      </c>
      <c r="I92" s="38">
        <v>5180.5666666666675</v>
      </c>
      <c r="J92" s="38">
        <v>5217.1333333333332</v>
      </c>
      <c r="K92" s="31">
        <v>5144</v>
      </c>
      <c r="L92" s="31">
        <v>5050.1000000000004</v>
      </c>
      <c r="M92" s="31">
        <v>3.5352800000000002</v>
      </c>
      <c r="N92" s="1"/>
      <c r="O92" s="1"/>
    </row>
    <row r="93" spans="1:15" ht="12.75" customHeight="1">
      <c r="A93" s="33">
        <v>83</v>
      </c>
      <c r="B93" s="58" t="s">
        <v>335</v>
      </c>
      <c r="C93" s="31">
        <v>737.3</v>
      </c>
      <c r="D93" s="38">
        <v>738.44999999999993</v>
      </c>
      <c r="E93" s="38">
        <v>728.89999999999986</v>
      </c>
      <c r="F93" s="38">
        <v>720.49999999999989</v>
      </c>
      <c r="G93" s="38">
        <v>710.94999999999982</v>
      </c>
      <c r="H93" s="38">
        <v>746.84999999999991</v>
      </c>
      <c r="I93" s="38">
        <v>756.39999999999986</v>
      </c>
      <c r="J93" s="38">
        <v>764.8</v>
      </c>
      <c r="K93" s="31">
        <v>748</v>
      </c>
      <c r="L93" s="31">
        <v>730.05</v>
      </c>
      <c r="M93" s="31">
        <v>9.4295600000000004</v>
      </c>
      <c r="N93" s="1"/>
      <c r="O93" s="1"/>
    </row>
    <row r="94" spans="1:15" ht="12.75" customHeight="1">
      <c r="A94" s="33">
        <v>84</v>
      </c>
      <c r="B94" s="58" t="s">
        <v>347</v>
      </c>
      <c r="C94" s="31">
        <v>1455.65</v>
      </c>
      <c r="D94" s="38">
        <v>1456.3666666666668</v>
      </c>
      <c r="E94" s="38">
        <v>1439.2833333333335</v>
      </c>
      <c r="F94" s="38">
        <v>1422.9166666666667</v>
      </c>
      <c r="G94" s="38">
        <v>1405.8333333333335</v>
      </c>
      <c r="H94" s="38">
        <v>1472.7333333333336</v>
      </c>
      <c r="I94" s="38">
        <v>1489.8166666666666</v>
      </c>
      <c r="J94" s="38">
        <v>1506.1833333333336</v>
      </c>
      <c r="K94" s="31">
        <v>1473.45</v>
      </c>
      <c r="L94" s="31">
        <v>1440</v>
      </c>
      <c r="M94" s="31">
        <v>1.1898599999999999</v>
      </c>
      <c r="N94" s="1"/>
      <c r="O94" s="1"/>
    </row>
    <row r="95" spans="1:15" ht="12.75" customHeight="1">
      <c r="A95" s="33">
        <v>85</v>
      </c>
      <c r="B95" s="58" t="s">
        <v>353</v>
      </c>
      <c r="C95" s="31">
        <v>309.55</v>
      </c>
      <c r="D95" s="38">
        <v>312.81666666666666</v>
      </c>
      <c r="E95" s="38">
        <v>305.63333333333333</v>
      </c>
      <c r="F95" s="38">
        <v>301.71666666666664</v>
      </c>
      <c r="G95" s="38">
        <v>294.5333333333333</v>
      </c>
      <c r="H95" s="38">
        <v>316.73333333333335</v>
      </c>
      <c r="I95" s="38">
        <v>323.91666666666663</v>
      </c>
      <c r="J95" s="38">
        <v>327.83333333333337</v>
      </c>
      <c r="K95" s="31">
        <v>320</v>
      </c>
      <c r="L95" s="31">
        <v>308.89999999999998</v>
      </c>
      <c r="M95" s="31">
        <v>10.14974</v>
      </c>
      <c r="N95" s="1"/>
      <c r="O95" s="1"/>
    </row>
    <row r="96" spans="1:15" ht="12.75" customHeight="1">
      <c r="A96" s="33">
        <v>86</v>
      </c>
      <c r="B96" s="58" t="s">
        <v>90</v>
      </c>
      <c r="C96" s="31">
        <v>818.3</v>
      </c>
      <c r="D96" s="38">
        <v>814.15</v>
      </c>
      <c r="E96" s="38">
        <v>804.4</v>
      </c>
      <c r="F96" s="38">
        <v>790.5</v>
      </c>
      <c r="G96" s="38">
        <v>780.75</v>
      </c>
      <c r="H96" s="38">
        <v>828.05</v>
      </c>
      <c r="I96" s="38">
        <v>837.8</v>
      </c>
      <c r="J96" s="38">
        <v>851.69999999999993</v>
      </c>
      <c r="K96" s="31">
        <v>823.9</v>
      </c>
      <c r="L96" s="31">
        <v>800.25</v>
      </c>
      <c r="M96" s="31">
        <v>10.75146</v>
      </c>
      <c r="N96" s="1"/>
      <c r="O96" s="1"/>
    </row>
    <row r="97" spans="1:15" ht="12.75" customHeight="1">
      <c r="A97" s="33">
        <v>87</v>
      </c>
      <c r="B97" s="58" t="s">
        <v>89</v>
      </c>
      <c r="C97" s="31">
        <v>338.45</v>
      </c>
      <c r="D97" s="38">
        <v>335.16666666666669</v>
      </c>
      <c r="E97" s="38">
        <v>331.03333333333336</v>
      </c>
      <c r="F97" s="38">
        <v>323.61666666666667</v>
      </c>
      <c r="G97" s="38">
        <v>319.48333333333335</v>
      </c>
      <c r="H97" s="38">
        <v>342.58333333333337</v>
      </c>
      <c r="I97" s="38">
        <v>346.7166666666667</v>
      </c>
      <c r="J97" s="38">
        <v>354.13333333333338</v>
      </c>
      <c r="K97" s="31">
        <v>339.3</v>
      </c>
      <c r="L97" s="31">
        <v>327.75</v>
      </c>
      <c r="M97" s="31">
        <v>119.25138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804.5</v>
      </c>
      <c r="D98" s="38">
        <v>803.86666666666667</v>
      </c>
      <c r="E98" s="38">
        <v>787.73333333333335</v>
      </c>
      <c r="F98" s="38">
        <v>770.9666666666667</v>
      </c>
      <c r="G98" s="38">
        <v>754.83333333333337</v>
      </c>
      <c r="H98" s="38">
        <v>820.63333333333333</v>
      </c>
      <c r="I98" s="38">
        <v>836.76666666666677</v>
      </c>
      <c r="J98" s="38">
        <v>853.5333333333333</v>
      </c>
      <c r="K98" s="31">
        <v>820</v>
      </c>
      <c r="L98" s="31">
        <v>787.1</v>
      </c>
      <c r="M98" s="31">
        <v>2.4900600000000002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1218.3499999999999</v>
      </c>
      <c r="D99" s="38">
        <v>1211.9666666666667</v>
      </c>
      <c r="E99" s="38">
        <v>1190.2833333333333</v>
      </c>
      <c r="F99" s="38">
        <v>1162.2166666666667</v>
      </c>
      <c r="G99" s="38">
        <v>1140.5333333333333</v>
      </c>
      <c r="H99" s="38">
        <v>1240.0333333333333</v>
      </c>
      <c r="I99" s="38">
        <v>1261.7166666666667</v>
      </c>
      <c r="J99" s="38">
        <v>1289.7833333333333</v>
      </c>
      <c r="K99" s="31">
        <v>1233.6500000000001</v>
      </c>
      <c r="L99" s="31">
        <v>1183.9000000000001</v>
      </c>
      <c r="M99" s="31">
        <v>1.7689600000000001</v>
      </c>
      <c r="N99" s="1"/>
      <c r="O99" s="1"/>
    </row>
    <row r="100" spans="1:15" ht="12.75" customHeight="1">
      <c r="A100" s="33">
        <v>90</v>
      </c>
      <c r="B100" s="58" t="s">
        <v>356</v>
      </c>
      <c r="C100" s="31">
        <v>132</v>
      </c>
      <c r="D100" s="38">
        <v>131.96666666666667</v>
      </c>
      <c r="E100" s="38">
        <v>129.03333333333333</v>
      </c>
      <c r="F100" s="38">
        <v>126.06666666666666</v>
      </c>
      <c r="G100" s="38">
        <v>123.13333333333333</v>
      </c>
      <c r="H100" s="38">
        <v>134.93333333333334</v>
      </c>
      <c r="I100" s="38">
        <v>137.86666666666667</v>
      </c>
      <c r="J100" s="38">
        <v>140.83333333333334</v>
      </c>
      <c r="K100" s="31">
        <v>134.9</v>
      </c>
      <c r="L100" s="31">
        <v>129</v>
      </c>
      <c r="M100" s="31">
        <v>17.42736</v>
      </c>
      <c r="N100" s="1"/>
      <c r="O100" s="1"/>
    </row>
    <row r="101" spans="1:15" ht="12.75" customHeight="1">
      <c r="A101" s="33">
        <v>91</v>
      </c>
      <c r="B101" s="58" t="s">
        <v>348</v>
      </c>
      <c r="C101" s="31">
        <v>619.6</v>
      </c>
      <c r="D101" s="38">
        <v>621.80000000000007</v>
      </c>
      <c r="E101" s="38">
        <v>609.65000000000009</v>
      </c>
      <c r="F101" s="38">
        <v>599.70000000000005</v>
      </c>
      <c r="G101" s="38">
        <v>587.55000000000007</v>
      </c>
      <c r="H101" s="38">
        <v>631.75000000000011</v>
      </c>
      <c r="I101" s="38">
        <v>643.9</v>
      </c>
      <c r="J101" s="38">
        <v>653.85000000000014</v>
      </c>
      <c r="K101" s="31">
        <v>633.95000000000005</v>
      </c>
      <c r="L101" s="31">
        <v>611.85</v>
      </c>
      <c r="M101" s="31">
        <v>5.6382199999999996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2383.0500000000002</v>
      </c>
      <c r="D102" s="38">
        <v>2389.8833333333332</v>
      </c>
      <c r="E102" s="38">
        <v>2356.1666666666665</v>
      </c>
      <c r="F102" s="38">
        <v>2329.2833333333333</v>
      </c>
      <c r="G102" s="38">
        <v>2295.5666666666666</v>
      </c>
      <c r="H102" s="38">
        <v>2416.7666666666664</v>
      </c>
      <c r="I102" s="38">
        <v>2450.4833333333336</v>
      </c>
      <c r="J102" s="38">
        <v>2477.3666666666663</v>
      </c>
      <c r="K102" s="31">
        <v>2423.6</v>
      </c>
      <c r="L102" s="31">
        <v>2363</v>
      </c>
      <c r="M102" s="31">
        <v>2.5718000000000001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31</v>
      </c>
      <c r="D103" s="38">
        <v>30.916666666666668</v>
      </c>
      <c r="E103" s="38">
        <v>30.633333333333336</v>
      </c>
      <c r="F103" s="38">
        <v>30.266666666666669</v>
      </c>
      <c r="G103" s="38">
        <v>29.983333333333338</v>
      </c>
      <c r="H103" s="38">
        <v>31.283333333333335</v>
      </c>
      <c r="I103" s="38">
        <v>31.566666666666666</v>
      </c>
      <c r="J103" s="38">
        <v>31.933333333333334</v>
      </c>
      <c r="K103" s="31">
        <v>31.2</v>
      </c>
      <c r="L103" s="31">
        <v>30.55</v>
      </c>
      <c r="M103" s="31">
        <v>129.52808999999999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1209.4000000000001</v>
      </c>
      <c r="D104" s="38">
        <v>1209.9000000000001</v>
      </c>
      <c r="E104" s="38">
        <v>1200.1000000000001</v>
      </c>
      <c r="F104" s="38">
        <v>1190.8</v>
      </c>
      <c r="G104" s="38">
        <v>1181</v>
      </c>
      <c r="H104" s="38">
        <v>1219.2000000000003</v>
      </c>
      <c r="I104" s="38">
        <v>1229.0000000000005</v>
      </c>
      <c r="J104" s="38">
        <v>1238.3000000000004</v>
      </c>
      <c r="K104" s="31">
        <v>1219.7</v>
      </c>
      <c r="L104" s="31">
        <v>1200.5999999999999</v>
      </c>
      <c r="M104" s="31">
        <v>2.9619499999999999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679.35</v>
      </c>
      <c r="D105" s="38">
        <v>678.41666666666663</v>
      </c>
      <c r="E105" s="38">
        <v>668.98333333333323</v>
      </c>
      <c r="F105" s="38">
        <v>658.61666666666656</v>
      </c>
      <c r="G105" s="38">
        <v>649.18333333333317</v>
      </c>
      <c r="H105" s="38">
        <v>688.7833333333333</v>
      </c>
      <c r="I105" s="38">
        <v>698.2166666666667</v>
      </c>
      <c r="J105" s="38">
        <v>708.58333333333337</v>
      </c>
      <c r="K105" s="31">
        <v>687.85</v>
      </c>
      <c r="L105" s="31">
        <v>668.05</v>
      </c>
      <c r="M105" s="31">
        <v>2.2476600000000002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943.4</v>
      </c>
      <c r="D106" s="38">
        <v>945.80000000000007</v>
      </c>
      <c r="E106" s="38">
        <v>902.70000000000016</v>
      </c>
      <c r="F106" s="38">
        <v>862.00000000000011</v>
      </c>
      <c r="G106" s="38">
        <v>818.9000000000002</v>
      </c>
      <c r="H106" s="38">
        <v>986.50000000000011</v>
      </c>
      <c r="I106" s="38">
        <v>1029.5999999999999</v>
      </c>
      <c r="J106" s="38">
        <v>1070.3000000000002</v>
      </c>
      <c r="K106" s="31">
        <v>988.9</v>
      </c>
      <c r="L106" s="31">
        <v>905.1</v>
      </c>
      <c r="M106" s="31">
        <v>23.588380000000001</v>
      </c>
      <c r="N106" s="1"/>
      <c r="O106" s="1"/>
    </row>
    <row r="107" spans="1:15" ht="12.75" customHeight="1">
      <c r="A107" s="33">
        <v>97</v>
      </c>
      <c r="B107" s="58" t="s">
        <v>362</v>
      </c>
      <c r="C107" s="31">
        <v>7687.9</v>
      </c>
      <c r="D107" s="38">
        <v>7638.8833333333341</v>
      </c>
      <c r="E107" s="38">
        <v>7429.7666666666682</v>
      </c>
      <c r="F107" s="38">
        <v>7171.6333333333341</v>
      </c>
      <c r="G107" s="38">
        <v>6962.5166666666682</v>
      </c>
      <c r="H107" s="38">
        <v>7897.0166666666682</v>
      </c>
      <c r="I107" s="38">
        <v>8106.133333333335</v>
      </c>
      <c r="J107" s="38">
        <v>8364.2666666666682</v>
      </c>
      <c r="K107" s="31">
        <v>7848</v>
      </c>
      <c r="L107" s="31">
        <v>7380.75</v>
      </c>
      <c r="M107" s="31">
        <v>0.69615000000000005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75</v>
      </c>
      <c r="D108" s="38">
        <v>75.433333333333337</v>
      </c>
      <c r="E108" s="38">
        <v>74.366666666666674</v>
      </c>
      <c r="F108" s="38">
        <v>73.733333333333334</v>
      </c>
      <c r="G108" s="38">
        <v>72.666666666666671</v>
      </c>
      <c r="H108" s="38">
        <v>76.066666666666677</v>
      </c>
      <c r="I108" s="38">
        <v>77.13333333333334</v>
      </c>
      <c r="J108" s="38">
        <v>77.76666666666668</v>
      </c>
      <c r="K108" s="31">
        <v>76.5</v>
      </c>
      <c r="L108" s="31">
        <v>74.8</v>
      </c>
      <c r="M108" s="31">
        <v>37.333069999999999</v>
      </c>
      <c r="N108" s="1"/>
      <c r="O108" s="1"/>
    </row>
    <row r="109" spans="1:15" ht="12.75" customHeight="1">
      <c r="A109" s="33">
        <v>99</v>
      </c>
      <c r="B109" s="58" t="s">
        <v>350</v>
      </c>
      <c r="C109" s="31">
        <v>417.4</v>
      </c>
      <c r="D109" s="38">
        <v>418.7166666666667</v>
      </c>
      <c r="E109" s="38">
        <v>412.78333333333342</v>
      </c>
      <c r="F109" s="38">
        <v>408.16666666666674</v>
      </c>
      <c r="G109" s="38">
        <v>402.23333333333346</v>
      </c>
      <c r="H109" s="38">
        <v>423.33333333333337</v>
      </c>
      <c r="I109" s="38">
        <v>429.26666666666665</v>
      </c>
      <c r="J109" s="38">
        <v>433.88333333333333</v>
      </c>
      <c r="K109" s="31">
        <v>424.65</v>
      </c>
      <c r="L109" s="31">
        <v>414.1</v>
      </c>
      <c r="M109" s="31">
        <v>15.702540000000001</v>
      </c>
      <c r="N109" s="1"/>
      <c r="O109" s="1"/>
    </row>
    <row r="110" spans="1:15" ht="12.75" customHeight="1">
      <c r="A110" s="33">
        <v>100</v>
      </c>
      <c r="B110" s="58" t="s">
        <v>363</v>
      </c>
      <c r="C110" s="31">
        <v>461.3</v>
      </c>
      <c r="D110" s="38">
        <v>462.88333333333338</v>
      </c>
      <c r="E110" s="38">
        <v>455.76666666666677</v>
      </c>
      <c r="F110" s="38">
        <v>450.23333333333341</v>
      </c>
      <c r="G110" s="38">
        <v>443.11666666666679</v>
      </c>
      <c r="H110" s="38">
        <v>468.41666666666674</v>
      </c>
      <c r="I110" s="38">
        <v>475.53333333333342</v>
      </c>
      <c r="J110" s="38">
        <v>481.06666666666672</v>
      </c>
      <c r="K110" s="31">
        <v>470</v>
      </c>
      <c r="L110" s="31">
        <v>457.35</v>
      </c>
      <c r="M110" s="31">
        <v>0.85001000000000004</v>
      </c>
      <c r="N110" s="1"/>
      <c r="O110" s="1"/>
    </row>
    <row r="111" spans="1:15" ht="12.75" customHeight="1">
      <c r="A111" s="33">
        <v>101</v>
      </c>
      <c r="B111" s="58" t="s">
        <v>91</v>
      </c>
      <c r="C111" s="31">
        <v>265.85000000000002</v>
      </c>
      <c r="D111" s="38">
        <v>266.26666666666665</v>
      </c>
      <c r="E111" s="38">
        <v>264.58333333333331</v>
      </c>
      <c r="F111" s="38">
        <v>263.31666666666666</v>
      </c>
      <c r="G111" s="38">
        <v>261.63333333333333</v>
      </c>
      <c r="H111" s="38">
        <v>267.5333333333333</v>
      </c>
      <c r="I111" s="38">
        <v>269.2166666666667</v>
      </c>
      <c r="J111" s="38">
        <v>270.48333333333329</v>
      </c>
      <c r="K111" s="31">
        <v>267.95</v>
      </c>
      <c r="L111" s="31">
        <v>265</v>
      </c>
      <c r="M111" s="31">
        <v>14.310890000000001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431.25</v>
      </c>
      <c r="D112" s="38">
        <v>433.05</v>
      </c>
      <c r="E112" s="38">
        <v>427.70000000000005</v>
      </c>
      <c r="F112" s="38">
        <v>424.15000000000003</v>
      </c>
      <c r="G112" s="38">
        <v>418.80000000000007</v>
      </c>
      <c r="H112" s="38">
        <v>436.6</v>
      </c>
      <c r="I112" s="38">
        <v>441.95000000000005</v>
      </c>
      <c r="J112" s="38">
        <v>445.5</v>
      </c>
      <c r="K112" s="31">
        <v>438.4</v>
      </c>
      <c r="L112" s="31">
        <v>429.5</v>
      </c>
      <c r="M112" s="31">
        <v>0.85111000000000003</v>
      </c>
      <c r="N112" s="1"/>
      <c r="O112" s="1"/>
    </row>
    <row r="113" spans="1:15" ht="12.75" customHeight="1">
      <c r="A113" s="33">
        <v>103</v>
      </c>
      <c r="B113" s="58" t="s">
        <v>365</v>
      </c>
      <c r="C113" s="31">
        <v>925</v>
      </c>
      <c r="D113" s="38">
        <v>925.85</v>
      </c>
      <c r="E113" s="38">
        <v>911.7</v>
      </c>
      <c r="F113" s="38">
        <v>898.4</v>
      </c>
      <c r="G113" s="38">
        <v>884.25</v>
      </c>
      <c r="H113" s="38">
        <v>939.15000000000009</v>
      </c>
      <c r="I113" s="38">
        <v>953.3</v>
      </c>
      <c r="J113" s="38">
        <v>966.60000000000014</v>
      </c>
      <c r="K113" s="31">
        <v>940</v>
      </c>
      <c r="L113" s="31">
        <v>912.55</v>
      </c>
      <c r="M113" s="31">
        <v>1.6340300000000001</v>
      </c>
      <c r="N113" s="1"/>
      <c r="O113" s="1"/>
    </row>
    <row r="114" spans="1:15" ht="12.75" customHeight="1">
      <c r="A114" s="33">
        <v>104</v>
      </c>
      <c r="B114" s="58" t="s">
        <v>92</v>
      </c>
      <c r="C114" s="31">
        <v>1170.3</v>
      </c>
      <c r="D114" s="38">
        <v>1162.5333333333335</v>
      </c>
      <c r="E114" s="38">
        <v>1151.3166666666671</v>
      </c>
      <c r="F114" s="38">
        <v>1132.3333333333335</v>
      </c>
      <c r="G114" s="38">
        <v>1121.116666666667</v>
      </c>
      <c r="H114" s="38">
        <v>1181.5166666666671</v>
      </c>
      <c r="I114" s="38">
        <v>1192.7333333333338</v>
      </c>
      <c r="J114" s="38">
        <v>1211.7166666666672</v>
      </c>
      <c r="K114" s="31">
        <v>1173.75</v>
      </c>
      <c r="L114" s="31">
        <v>1143.55</v>
      </c>
      <c r="M114" s="31">
        <v>8.5577299999999994</v>
      </c>
      <c r="N114" s="1"/>
      <c r="O114" s="1"/>
    </row>
    <row r="115" spans="1:15" ht="12.75" customHeight="1">
      <c r="A115" s="33">
        <v>105</v>
      </c>
      <c r="B115" s="58" t="s">
        <v>873</v>
      </c>
      <c r="C115" s="31">
        <v>517.85</v>
      </c>
      <c r="D115" s="38">
        <v>535.44999999999993</v>
      </c>
      <c r="E115" s="38">
        <v>491.14999999999986</v>
      </c>
      <c r="F115" s="38">
        <v>464.44999999999993</v>
      </c>
      <c r="G115" s="38">
        <v>420.14999999999986</v>
      </c>
      <c r="H115" s="38">
        <v>562.14999999999986</v>
      </c>
      <c r="I115" s="38">
        <v>606.44999999999982</v>
      </c>
      <c r="J115" s="38">
        <v>633.14999999999986</v>
      </c>
      <c r="K115" s="31">
        <v>579.75</v>
      </c>
      <c r="L115" s="31">
        <v>508.75</v>
      </c>
      <c r="M115" s="31">
        <v>44.686660000000003</v>
      </c>
      <c r="N115" s="1"/>
      <c r="O115" s="1"/>
    </row>
    <row r="116" spans="1:15" ht="12.75" customHeight="1">
      <c r="A116" s="33">
        <v>106</v>
      </c>
      <c r="B116" s="58" t="s">
        <v>93</v>
      </c>
      <c r="C116" s="31">
        <v>1035.8</v>
      </c>
      <c r="D116" s="38">
        <v>1033.5</v>
      </c>
      <c r="E116" s="38">
        <v>1025</v>
      </c>
      <c r="F116" s="38">
        <v>1014.2</v>
      </c>
      <c r="G116" s="38">
        <v>1005.7</v>
      </c>
      <c r="H116" s="38">
        <v>1044.3</v>
      </c>
      <c r="I116" s="38">
        <v>1052.8</v>
      </c>
      <c r="J116" s="38">
        <v>1063.5999999999999</v>
      </c>
      <c r="K116" s="31">
        <v>1042</v>
      </c>
      <c r="L116" s="31">
        <v>1022.7</v>
      </c>
      <c r="M116" s="31">
        <v>10.69988</v>
      </c>
      <c r="N116" s="1"/>
      <c r="O116" s="1"/>
    </row>
    <row r="117" spans="1:15" ht="12.75" customHeight="1">
      <c r="A117" s="33">
        <v>107</v>
      </c>
      <c r="B117" s="58" t="s">
        <v>100</v>
      </c>
      <c r="C117" s="31">
        <v>129.80000000000001</v>
      </c>
      <c r="D117" s="38">
        <v>130.20000000000002</v>
      </c>
      <c r="E117" s="38">
        <v>129.20000000000005</v>
      </c>
      <c r="F117" s="38">
        <v>128.60000000000002</v>
      </c>
      <c r="G117" s="38">
        <v>127.60000000000005</v>
      </c>
      <c r="H117" s="38">
        <v>130.80000000000004</v>
      </c>
      <c r="I117" s="38">
        <v>131.79999999999998</v>
      </c>
      <c r="J117" s="38">
        <v>132.40000000000003</v>
      </c>
      <c r="K117" s="31">
        <v>131.19999999999999</v>
      </c>
      <c r="L117" s="31">
        <v>129.6</v>
      </c>
      <c r="M117" s="31">
        <v>12.49428</v>
      </c>
      <c r="N117" s="1"/>
      <c r="O117" s="1"/>
    </row>
    <row r="118" spans="1:15" ht="12.75" customHeight="1">
      <c r="A118" s="33">
        <v>108</v>
      </c>
      <c r="B118" s="58" t="s">
        <v>273</v>
      </c>
      <c r="C118" s="31">
        <v>1315.45</v>
      </c>
      <c r="D118" s="38">
        <v>1320</v>
      </c>
      <c r="E118" s="38">
        <v>1307</v>
      </c>
      <c r="F118" s="38">
        <v>1298.55</v>
      </c>
      <c r="G118" s="38">
        <v>1285.55</v>
      </c>
      <c r="H118" s="38">
        <v>1328.45</v>
      </c>
      <c r="I118" s="38">
        <v>1341.45</v>
      </c>
      <c r="J118" s="38">
        <v>1349.9</v>
      </c>
      <c r="K118" s="31">
        <v>1333</v>
      </c>
      <c r="L118" s="31">
        <v>1311.55</v>
      </c>
      <c r="M118" s="31">
        <v>0.65519000000000005</v>
      </c>
      <c r="N118" s="1"/>
      <c r="O118" s="1"/>
    </row>
    <row r="119" spans="1:15" ht="12.75" customHeight="1">
      <c r="A119" s="33">
        <v>109</v>
      </c>
      <c r="B119" s="58" t="s">
        <v>94</v>
      </c>
      <c r="C119" s="31">
        <v>228.6</v>
      </c>
      <c r="D119" s="38">
        <v>228.9</v>
      </c>
      <c r="E119" s="38">
        <v>227.9</v>
      </c>
      <c r="F119" s="38">
        <v>227.2</v>
      </c>
      <c r="G119" s="38">
        <v>226.2</v>
      </c>
      <c r="H119" s="38">
        <v>229.60000000000002</v>
      </c>
      <c r="I119" s="38">
        <v>230.60000000000002</v>
      </c>
      <c r="J119" s="38">
        <v>231.30000000000004</v>
      </c>
      <c r="K119" s="31">
        <v>229.9</v>
      </c>
      <c r="L119" s="31">
        <v>228.2</v>
      </c>
      <c r="M119" s="31">
        <v>52.47533</v>
      </c>
      <c r="N119" s="1"/>
      <c r="O119" s="1"/>
    </row>
    <row r="120" spans="1:15" ht="12.75" customHeight="1">
      <c r="A120" s="33">
        <v>110</v>
      </c>
      <c r="B120" s="58" t="s">
        <v>366</v>
      </c>
      <c r="C120" s="31">
        <v>655.65</v>
      </c>
      <c r="D120" s="38">
        <v>657.93333333333328</v>
      </c>
      <c r="E120" s="38">
        <v>648.76666666666654</v>
      </c>
      <c r="F120" s="38">
        <v>641.88333333333321</v>
      </c>
      <c r="G120" s="38">
        <v>632.71666666666647</v>
      </c>
      <c r="H120" s="38">
        <v>664.81666666666661</v>
      </c>
      <c r="I120" s="38">
        <v>673.98333333333335</v>
      </c>
      <c r="J120" s="38">
        <v>680.86666666666667</v>
      </c>
      <c r="K120" s="31">
        <v>667.1</v>
      </c>
      <c r="L120" s="31">
        <v>651.04999999999995</v>
      </c>
      <c r="M120" s="31">
        <v>9.6363199999999996</v>
      </c>
      <c r="N120" s="1"/>
      <c r="O120" s="1"/>
    </row>
    <row r="121" spans="1:15" ht="12.75" customHeight="1">
      <c r="A121" s="33">
        <v>111</v>
      </c>
      <c r="B121" s="58" t="s">
        <v>95</v>
      </c>
      <c r="C121" s="31">
        <v>4875.95</v>
      </c>
      <c r="D121" s="38">
        <v>4900.5999999999995</v>
      </c>
      <c r="E121" s="38">
        <v>4835.3499999999985</v>
      </c>
      <c r="F121" s="38">
        <v>4794.7499999999991</v>
      </c>
      <c r="G121" s="38">
        <v>4729.4999999999982</v>
      </c>
      <c r="H121" s="38">
        <v>4941.1999999999989</v>
      </c>
      <c r="I121" s="38">
        <v>5006.4500000000007</v>
      </c>
      <c r="J121" s="38">
        <v>5047.0499999999993</v>
      </c>
      <c r="K121" s="31">
        <v>4965.8500000000004</v>
      </c>
      <c r="L121" s="31">
        <v>4860</v>
      </c>
      <c r="M121" s="31">
        <v>3.82389</v>
      </c>
      <c r="N121" s="1"/>
      <c r="O121" s="1"/>
    </row>
    <row r="122" spans="1:15" ht="12.75" customHeight="1">
      <c r="A122" s="33">
        <v>112</v>
      </c>
      <c r="B122" s="58" t="s">
        <v>96</v>
      </c>
      <c r="C122" s="31">
        <v>1828.85</v>
      </c>
      <c r="D122" s="38">
        <v>1834.3333333333333</v>
      </c>
      <c r="E122" s="38">
        <v>1819.8666666666666</v>
      </c>
      <c r="F122" s="38">
        <v>1810.8833333333332</v>
      </c>
      <c r="G122" s="38">
        <v>1796.4166666666665</v>
      </c>
      <c r="H122" s="38">
        <v>1843.3166666666666</v>
      </c>
      <c r="I122" s="38">
        <v>1857.7833333333333</v>
      </c>
      <c r="J122" s="38">
        <v>1866.7666666666667</v>
      </c>
      <c r="K122" s="31">
        <v>1848.8</v>
      </c>
      <c r="L122" s="31">
        <v>1825.35</v>
      </c>
      <c r="M122" s="31">
        <v>1.27206</v>
      </c>
      <c r="N122" s="1"/>
      <c r="O122" s="1"/>
    </row>
    <row r="123" spans="1:15" ht="12.75" customHeight="1">
      <c r="A123" s="33">
        <v>113</v>
      </c>
      <c r="B123" s="58" t="s">
        <v>367</v>
      </c>
      <c r="C123" s="31">
        <v>2280.35</v>
      </c>
      <c r="D123" s="38">
        <v>2281.4666666666667</v>
      </c>
      <c r="E123" s="38">
        <v>2265.8833333333332</v>
      </c>
      <c r="F123" s="38">
        <v>2251.4166666666665</v>
      </c>
      <c r="G123" s="38">
        <v>2235.833333333333</v>
      </c>
      <c r="H123" s="38">
        <v>2295.9333333333334</v>
      </c>
      <c r="I123" s="38">
        <v>2311.5166666666664</v>
      </c>
      <c r="J123" s="38">
        <v>2325.9833333333336</v>
      </c>
      <c r="K123" s="31">
        <v>2297.0500000000002</v>
      </c>
      <c r="L123" s="31">
        <v>2267</v>
      </c>
      <c r="M123" s="31">
        <v>0.84358</v>
      </c>
      <c r="N123" s="1"/>
      <c r="O123" s="1"/>
    </row>
    <row r="124" spans="1:15" ht="12.75" customHeight="1">
      <c r="A124" s="33">
        <v>114</v>
      </c>
      <c r="B124" s="58" t="s">
        <v>97</v>
      </c>
      <c r="C124" s="31">
        <v>685.9</v>
      </c>
      <c r="D124" s="38">
        <v>682.05000000000007</v>
      </c>
      <c r="E124" s="38">
        <v>674.10000000000014</v>
      </c>
      <c r="F124" s="38">
        <v>662.30000000000007</v>
      </c>
      <c r="G124" s="38">
        <v>654.35000000000014</v>
      </c>
      <c r="H124" s="38">
        <v>693.85000000000014</v>
      </c>
      <c r="I124" s="38">
        <v>701.80000000000018</v>
      </c>
      <c r="J124" s="38">
        <v>713.60000000000014</v>
      </c>
      <c r="K124" s="31">
        <v>690</v>
      </c>
      <c r="L124" s="31">
        <v>670.25</v>
      </c>
      <c r="M124" s="31">
        <v>8.3212700000000002</v>
      </c>
      <c r="N124" s="1"/>
      <c r="O124" s="1"/>
    </row>
    <row r="125" spans="1:15" ht="12.75" customHeight="1">
      <c r="A125" s="33">
        <v>115</v>
      </c>
      <c r="B125" s="58" t="s">
        <v>98</v>
      </c>
      <c r="C125" s="31">
        <v>951</v>
      </c>
      <c r="D125" s="38">
        <v>953.26666666666677</v>
      </c>
      <c r="E125" s="38">
        <v>946.53333333333353</v>
      </c>
      <c r="F125" s="38">
        <v>942.06666666666672</v>
      </c>
      <c r="G125" s="38">
        <v>935.33333333333348</v>
      </c>
      <c r="H125" s="38">
        <v>957.73333333333358</v>
      </c>
      <c r="I125" s="38">
        <v>964.46666666666692</v>
      </c>
      <c r="J125" s="38">
        <v>968.93333333333362</v>
      </c>
      <c r="K125" s="31">
        <v>960</v>
      </c>
      <c r="L125" s="31">
        <v>948.8</v>
      </c>
      <c r="M125" s="31">
        <v>2.16858</v>
      </c>
      <c r="N125" s="1"/>
      <c r="O125" s="1"/>
    </row>
    <row r="126" spans="1:15" ht="12.75" customHeight="1">
      <c r="A126" s="33">
        <v>116</v>
      </c>
      <c r="B126" s="58" t="s">
        <v>879</v>
      </c>
      <c r="C126" s="31">
        <v>4637.45</v>
      </c>
      <c r="D126" s="38">
        <v>4579.166666666667</v>
      </c>
      <c r="E126" s="38">
        <v>4468.3333333333339</v>
      </c>
      <c r="F126" s="38">
        <v>4299.2166666666672</v>
      </c>
      <c r="G126" s="38">
        <v>4188.3833333333341</v>
      </c>
      <c r="H126" s="38">
        <v>4748.2833333333338</v>
      </c>
      <c r="I126" s="38">
        <v>4859.1166666666677</v>
      </c>
      <c r="J126" s="38">
        <v>5028.2333333333336</v>
      </c>
      <c r="K126" s="31">
        <v>4690</v>
      </c>
      <c r="L126" s="31">
        <v>4410.05</v>
      </c>
      <c r="M126" s="31">
        <v>1.0821799999999999</v>
      </c>
      <c r="N126" s="1"/>
      <c r="O126" s="1"/>
    </row>
    <row r="127" spans="1:15" ht="12.75" customHeight="1">
      <c r="A127" s="33">
        <v>117</v>
      </c>
      <c r="B127" s="58" t="s">
        <v>368</v>
      </c>
      <c r="C127" s="31">
        <v>1306.95</v>
      </c>
      <c r="D127" s="38">
        <v>1311.7</v>
      </c>
      <c r="E127" s="38">
        <v>1288.5</v>
      </c>
      <c r="F127" s="38">
        <v>1270.05</v>
      </c>
      <c r="G127" s="38">
        <v>1246.8499999999999</v>
      </c>
      <c r="H127" s="38">
        <v>1330.15</v>
      </c>
      <c r="I127" s="38">
        <v>1353.3500000000004</v>
      </c>
      <c r="J127" s="38">
        <v>1371.8000000000002</v>
      </c>
      <c r="K127" s="31">
        <v>1334.9</v>
      </c>
      <c r="L127" s="31">
        <v>1293.25</v>
      </c>
      <c r="M127" s="31">
        <v>3.3035999999999999</v>
      </c>
      <c r="N127" s="1"/>
      <c r="O127" s="1"/>
    </row>
    <row r="128" spans="1:15" ht="12.75" customHeight="1">
      <c r="A128" s="33">
        <v>118</v>
      </c>
      <c r="B128" s="58" t="s">
        <v>351</v>
      </c>
      <c r="C128" s="31">
        <v>3867.4</v>
      </c>
      <c r="D128" s="38">
        <v>3900.6333333333332</v>
      </c>
      <c r="E128" s="38">
        <v>3818.2666666666664</v>
      </c>
      <c r="F128" s="38">
        <v>3769.1333333333332</v>
      </c>
      <c r="G128" s="38">
        <v>3686.7666666666664</v>
      </c>
      <c r="H128" s="38">
        <v>3949.7666666666664</v>
      </c>
      <c r="I128" s="38">
        <v>4032.1333333333332</v>
      </c>
      <c r="J128" s="38">
        <v>4081.2666666666664</v>
      </c>
      <c r="K128" s="31">
        <v>3983</v>
      </c>
      <c r="L128" s="31">
        <v>3851.5</v>
      </c>
      <c r="M128" s="31">
        <v>0.46872000000000003</v>
      </c>
      <c r="N128" s="1"/>
      <c r="O128" s="1"/>
    </row>
    <row r="129" spans="1:15" ht="12.75" customHeight="1">
      <c r="A129" s="33">
        <v>119</v>
      </c>
      <c r="B129" s="58" t="s">
        <v>99</v>
      </c>
      <c r="C129" s="31">
        <v>293.45</v>
      </c>
      <c r="D129" s="38">
        <v>293.18333333333334</v>
      </c>
      <c r="E129" s="38">
        <v>289.61666666666667</v>
      </c>
      <c r="F129" s="38">
        <v>285.78333333333336</v>
      </c>
      <c r="G129" s="38">
        <v>282.2166666666667</v>
      </c>
      <c r="H129" s="38">
        <v>297.01666666666665</v>
      </c>
      <c r="I129" s="38">
        <v>300.58333333333337</v>
      </c>
      <c r="J129" s="38">
        <v>304.41666666666663</v>
      </c>
      <c r="K129" s="31">
        <v>296.75</v>
      </c>
      <c r="L129" s="31">
        <v>289.35000000000002</v>
      </c>
      <c r="M129" s="31">
        <v>47.160850000000003</v>
      </c>
      <c r="N129" s="1"/>
      <c r="O129" s="1"/>
    </row>
    <row r="130" spans="1:15" ht="12.75" customHeight="1">
      <c r="A130" s="33">
        <v>120</v>
      </c>
      <c r="B130" s="58" t="s">
        <v>352</v>
      </c>
      <c r="C130" s="31">
        <v>289.3</v>
      </c>
      <c r="D130" s="38">
        <v>289.65000000000003</v>
      </c>
      <c r="E130" s="38">
        <v>287.25000000000006</v>
      </c>
      <c r="F130" s="38">
        <v>285.20000000000005</v>
      </c>
      <c r="G130" s="38">
        <v>282.80000000000007</v>
      </c>
      <c r="H130" s="38">
        <v>291.70000000000005</v>
      </c>
      <c r="I130" s="38">
        <v>294.10000000000002</v>
      </c>
      <c r="J130" s="38">
        <v>296.15000000000003</v>
      </c>
      <c r="K130" s="31">
        <v>292.05</v>
      </c>
      <c r="L130" s="31">
        <v>287.60000000000002</v>
      </c>
      <c r="M130" s="31">
        <v>1.3136000000000001</v>
      </c>
      <c r="N130" s="1"/>
      <c r="O130" s="1"/>
    </row>
    <row r="131" spans="1:15" ht="12.75" customHeight="1">
      <c r="A131" s="33">
        <v>121</v>
      </c>
      <c r="B131" s="58" t="s">
        <v>101</v>
      </c>
      <c r="C131" s="31">
        <v>1941</v>
      </c>
      <c r="D131" s="38">
        <v>1931.6833333333334</v>
      </c>
      <c r="E131" s="38">
        <v>1917.3666666666668</v>
      </c>
      <c r="F131" s="38">
        <v>1893.7333333333333</v>
      </c>
      <c r="G131" s="38">
        <v>1879.4166666666667</v>
      </c>
      <c r="H131" s="38">
        <v>1955.3166666666668</v>
      </c>
      <c r="I131" s="38">
        <v>1969.6333333333334</v>
      </c>
      <c r="J131" s="38">
        <v>1993.2666666666669</v>
      </c>
      <c r="K131" s="31">
        <v>1946</v>
      </c>
      <c r="L131" s="31">
        <v>1908.05</v>
      </c>
      <c r="M131" s="31">
        <v>5.62127</v>
      </c>
      <c r="N131" s="1"/>
      <c r="O131" s="1"/>
    </row>
    <row r="132" spans="1:15" ht="12.75" customHeight="1">
      <c r="A132" s="33">
        <v>122</v>
      </c>
      <c r="B132" s="58" t="s">
        <v>369</v>
      </c>
      <c r="C132" s="31">
        <v>1486.1</v>
      </c>
      <c r="D132" s="38">
        <v>1480.7</v>
      </c>
      <c r="E132" s="38">
        <v>1463.4</v>
      </c>
      <c r="F132" s="38">
        <v>1440.7</v>
      </c>
      <c r="G132" s="38">
        <v>1423.4</v>
      </c>
      <c r="H132" s="38">
        <v>1503.4</v>
      </c>
      <c r="I132" s="38">
        <v>1520.6999999999998</v>
      </c>
      <c r="J132" s="38">
        <v>1543.4</v>
      </c>
      <c r="K132" s="31">
        <v>1498</v>
      </c>
      <c r="L132" s="31">
        <v>1458</v>
      </c>
      <c r="M132" s="31">
        <v>4.2517699999999996</v>
      </c>
      <c r="N132" s="1"/>
      <c r="O132" s="1"/>
    </row>
    <row r="133" spans="1:15" ht="12.75" customHeight="1">
      <c r="A133" s="33">
        <v>123</v>
      </c>
      <c r="B133" s="58" t="s">
        <v>102</v>
      </c>
      <c r="C133" s="31">
        <v>574.54999999999995</v>
      </c>
      <c r="D133" s="38">
        <v>576.41666666666663</v>
      </c>
      <c r="E133" s="38">
        <v>571.7833333333333</v>
      </c>
      <c r="F133" s="38">
        <v>569.01666666666665</v>
      </c>
      <c r="G133" s="38">
        <v>564.38333333333333</v>
      </c>
      <c r="H133" s="38">
        <v>579.18333333333328</v>
      </c>
      <c r="I133" s="38">
        <v>583.81666666666672</v>
      </c>
      <c r="J133" s="38">
        <v>586.58333333333326</v>
      </c>
      <c r="K133" s="31">
        <v>581.04999999999995</v>
      </c>
      <c r="L133" s="31">
        <v>573.65</v>
      </c>
      <c r="M133" s="31">
        <v>6.0776700000000003</v>
      </c>
      <c r="N133" s="1"/>
      <c r="O133" s="1"/>
    </row>
    <row r="134" spans="1:15" ht="12.75" customHeight="1">
      <c r="A134" s="33">
        <v>124</v>
      </c>
      <c r="B134" s="58" t="s">
        <v>103</v>
      </c>
      <c r="C134" s="31">
        <v>2037.7</v>
      </c>
      <c r="D134" s="38">
        <v>2038.5999999999997</v>
      </c>
      <c r="E134" s="38">
        <v>2027.1999999999994</v>
      </c>
      <c r="F134" s="38">
        <v>2016.6999999999996</v>
      </c>
      <c r="G134" s="38">
        <v>2005.2999999999993</v>
      </c>
      <c r="H134" s="38">
        <v>2049.0999999999995</v>
      </c>
      <c r="I134" s="38">
        <v>2060.4999999999995</v>
      </c>
      <c r="J134" s="38">
        <v>2070.9999999999995</v>
      </c>
      <c r="K134" s="31">
        <v>2050</v>
      </c>
      <c r="L134" s="31">
        <v>2028.1</v>
      </c>
      <c r="M134" s="31">
        <v>0.99617</v>
      </c>
      <c r="N134" s="1"/>
      <c r="O134" s="1"/>
    </row>
    <row r="135" spans="1:15" ht="12.75" customHeight="1">
      <c r="A135" s="33">
        <v>125</v>
      </c>
      <c r="B135" s="58" t="s">
        <v>880</v>
      </c>
      <c r="C135" s="31">
        <v>2052.3000000000002</v>
      </c>
      <c r="D135" s="38">
        <v>2058.65</v>
      </c>
      <c r="E135" s="38">
        <v>2034.4500000000003</v>
      </c>
      <c r="F135" s="38">
        <v>2016.6000000000001</v>
      </c>
      <c r="G135" s="38">
        <v>1992.4000000000003</v>
      </c>
      <c r="H135" s="38">
        <v>2076.5</v>
      </c>
      <c r="I135" s="38">
        <v>2100.6999999999998</v>
      </c>
      <c r="J135" s="38">
        <v>2118.5500000000002</v>
      </c>
      <c r="K135" s="31">
        <v>2082.85</v>
      </c>
      <c r="L135" s="31">
        <v>2040.8</v>
      </c>
      <c r="M135" s="31">
        <v>0.95801999999999998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901.35</v>
      </c>
      <c r="D136" s="38">
        <v>905.76666666666677</v>
      </c>
      <c r="E136" s="38">
        <v>892.53333333333353</v>
      </c>
      <c r="F136" s="38">
        <v>883.71666666666681</v>
      </c>
      <c r="G136" s="38">
        <v>870.48333333333358</v>
      </c>
      <c r="H136" s="38">
        <v>914.58333333333348</v>
      </c>
      <c r="I136" s="38">
        <v>927.81666666666683</v>
      </c>
      <c r="J136" s="38">
        <v>936.63333333333344</v>
      </c>
      <c r="K136" s="31">
        <v>919</v>
      </c>
      <c r="L136" s="31">
        <v>896.95</v>
      </c>
      <c r="M136" s="31">
        <v>0.61934</v>
      </c>
      <c r="N136" s="1"/>
      <c r="O136" s="1"/>
    </row>
    <row r="137" spans="1:15" ht="12.75" customHeight="1">
      <c r="A137" s="33">
        <v>127</v>
      </c>
      <c r="B137" s="58" t="s">
        <v>371</v>
      </c>
      <c r="C137" s="31">
        <v>604.54999999999995</v>
      </c>
      <c r="D137" s="38">
        <v>605.30000000000007</v>
      </c>
      <c r="E137" s="38">
        <v>601.35000000000014</v>
      </c>
      <c r="F137" s="38">
        <v>598.15000000000009</v>
      </c>
      <c r="G137" s="38">
        <v>594.20000000000016</v>
      </c>
      <c r="H137" s="38">
        <v>608.50000000000011</v>
      </c>
      <c r="I137" s="38">
        <v>612.45000000000016</v>
      </c>
      <c r="J137" s="38">
        <v>615.65000000000009</v>
      </c>
      <c r="K137" s="31">
        <v>609.25</v>
      </c>
      <c r="L137" s="31">
        <v>602.1</v>
      </c>
      <c r="M137" s="31">
        <v>3.1173600000000001</v>
      </c>
      <c r="N137" s="1"/>
      <c r="O137" s="1"/>
    </row>
    <row r="138" spans="1:15" ht="12.75" customHeight="1">
      <c r="A138" s="33">
        <v>128</v>
      </c>
      <c r="B138" s="58" t="s">
        <v>104</v>
      </c>
      <c r="C138" s="31">
        <v>1992.35</v>
      </c>
      <c r="D138" s="38">
        <v>1988.5</v>
      </c>
      <c r="E138" s="38">
        <v>1980.4</v>
      </c>
      <c r="F138" s="38">
        <v>1968.45</v>
      </c>
      <c r="G138" s="38">
        <v>1960.3500000000001</v>
      </c>
      <c r="H138" s="38">
        <v>2000.45</v>
      </c>
      <c r="I138" s="38">
        <v>2008.55</v>
      </c>
      <c r="J138" s="38">
        <v>2020.5</v>
      </c>
      <c r="K138" s="31">
        <v>1996.6</v>
      </c>
      <c r="L138" s="31">
        <v>1976.55</v>
      </c>
      <c r="M138" s="31">
        <v>3.3955099999999998</v>
      </c>
      <c r="N138" s="1"/>
      <c r="O138" s="1"/>
    </row>
    <row r="139" spans="1:15" ht="12.75" customHeight="1">
      <c r="A139" s="33">
        <v>129</v>
      </c>
      <c r="B139" s="58" t="s">
        <v>274</v>
      </c>
      <c r="C139" s="31">
        <v>404.4</v>
      </c>
      <c r="D139" s="38">
        <v>404.96666666666664</v>
      </c>
      <c r="E139" s="38">
        <v>401.23333333333329</v>
      </c>
      <c r="F139" s="38">
        <v>398.06666666666666</v>
      </c>
      <c r="G139" s="38">
        <v>394.33333333333331</v>
      </c>
      <c r="H139" s="38">
        <v>408.13333333333327</v>
      </c>
      <c r="I139" s="38">
        <v>411.86666666666662</v>
      </c>
      <c r="J139" s="38">
        <v>415.03333333333325</v>
      </c>
      <c r="K139" s="31">
        <v>408.7</v>
      </c>
      <c r="L139" s="31">
        <v>401.8</v>
      </c>
      <c r="M139" s="31">
        <v>5.75068</v>
      </c>
      <c r="N139" s="1"/>
      <c r="O139" s="1"/>
    </row>
    <row r="140" spans="1:15" ht="12.75" customHeight="1">
      <c r="A140" s="33">
        <v>130</v>
      </c>
      <c r="B140" s="58" t="s">
        <v>105</v>
      </c>
      <c r="C140" s="31">
        <v>188.35</v>
      </c>
      <c r="D140" s="38">
        <v>188.51666666666665</v>
      </c>
      <c r="E140" s="38">
        <v>186.23333333333329</v>
      </c>
      <c r="F140" s="38">
        <v>184.11666666666665</v>
      </c>
      <c r="G140" s="38">
        <v>181.83333333333329</v>
      </c>
      <c r="H140" s="38">
        <v>190.6333333333333</v>
      </c>
      <c r="I140" s="38">
        <v>192.91666666666666</v>
      </c>
      <c r="J140" s="38">
        <v>195.0333333333333</v>
      </c>
      <c r="K140" s="31">
        <v>190.8</v>
      </c>
      <c r="L140" s="31">
        <v>186.4</v>
      </c>
      <c r="M140" s="31">
        <v>77.105890000000002</v>
      </c>
      <c r="N140" s="1"/>
      <c r="O140" s="1"/>
    </row>
    <row r="141" spans="1:15" ht="12.75" customHeight="1">
      <c r="A141" s="33">
        <v>131</v>
      </c>
      <c r="B141" s="58" t="s">
        <v>372</v>
      </c>
      <c r="C141" s="31">
        <v>199.9</v>
      </c>
      <c r="D141" s="38">
        <v>199.36666666666665</v>
      </c>
      <c r="E141" s="38">
        <v>196.98333333333329</v>
      </c>
      <c r="F141" s="38">
        <v>194.06666666666663</v>
      </c>
      <c r="G141" s="38">
        <v>191.68333333333328</v>
      </c>
      <c r="H141" s="38">
        <v>202.2833333333333</v>
      </c>
      <c r="I141" s="38">
        <v>204.66666666666669</v>
      </c>
      <c r="J141" s="38">
        <v>207.58333333333331</v>
      </c>
      <c r="K141" s="31">
        <v>201.75</v>
      </c>
      <c r="L141" s="31">
        <v>196.45</v>
      </c>
      <c r="M141" s="31">
        <v>68.356849999999994</v>
      </c>
      <c r="N141" s="1"/>
      <c r="O141" s="1"/>
    </row>
    <row r="142" spans="1:15" ht="12.75" customHeight="1">
      <c r="A142" s="33">
        <v>132</v>
      </c>
      <c r="B142" s="58" t="s">
        <v>106</v>
      </c>
      <c r="C142" s="31">
        <v>3638.05</v>
      </c>
      <c r="D142" s="38">
        <v>3646.0166666666664</v>
      </c>
      <c r="E142" s="38">
        <v>3617.0333333333328</v>
      </c>
      <c r="F142" s="38">
        <v>3596.0166666666664</v>
      </c>
      <c r="G142" s="38">
        <v>3567.0333333333328</v>
      </c>
      <c r="H142" s="38">
        <v>3667.0333333333328</v>
      </c>
      <c r="I142" s="38">
        <v>3696.0166666666664</v>
      </c>
      <c r="J142" s="38">
        <v>3717.0333333333328</v>
      </c>
      <c r="K142" s="31">
        <v>3675</v>
      </c>
      <c r="L142" s="31">
        <v>3625</v>
      </c>
      <c r="M142" s="31">
        <v>3.28518</v>
      </c>
      <c r="N142" s="1"/>
      <c r="O142" s="1"/>
    </row>
    <row r="143" spans="1:15" ht="12.75" customHeight="1">
      <c r="A143" s="33">
        <v>133</v>
      </c>
      <c r="B143" s="58" t="s">
        <v>107</v>
      </c>
      <c r="C143" s="31">
        <v>4330.5</v>
      </c>
      <c r="D143" s="38">
        <v>4331.7666666666664</v>
      </c>
      <c r="E143" s="38">
        <v>4299.7333333333327</v>
      </c>
      <c r="F143" s="38">
        <v>4268.9666666666662</v>
      </c>
      <c r="G143" s="38">
        <v>4236.9333333333325</v>
      </c>
      <c r="H143" s="38">
        <v>4362.5333333333328</v>
      </c>
      <c r="I143" s="38">
        <v>4394.5666666666657</v>
      </c>
      <c r="J143" s="38">
        <v>4425.333333333333</v>
      </c>
      <c r="K143" s="31">
        <v>4363.8</v>
      </c>
      <c r="L143" s="31">
        <v>4301</v>
      </c>
      <c r="M143" s="31">
        <v>1.70391</v>
      </c>
      <c r="N143" s="1"/>
      <c r="O143" s="1"/>
    </row>
    <row r="144" spans="1:15" ht="12.75" customHeight="1">
      <c r="A144" s="33">
        <v>134</v>
      </c>
      <c r="B144" s="58" t="s">
        <v>109</v>
      </c>
      <c r="C144" s="31">
        <v>501</v>
      </c>
      <c r="D144" s="38">
        <v>499.7833333333333</v>
      </c>
      <c r="E144" s="38">
        <v>495.36666666666662</v>
      </c>
      <c r="F144" s="38">
        <v>489.73333333333329</v>
      </c>
      <c r="G144" s="38">
        <v>485.31666666666661</v>
      </c>
      <c r="H144" s="38">
        <v>505.41666666666663</v>
      </c>
      <c r="I144" s="38">
        <v>509.83333333333337</v>
      </c>
      <c r="J144" s="38">
        <v>515.4666666666667</v>
      </c>
      <c r="K144" s="31">
        <v>504.2</v>
      </c>
      <c r="L144" s="31">
        <v>494.15</v>
      </c>
      <c r="M144" s="31">
        <v>28.327110000000001</v>
      </c>
      <c r="N144" s="1"/>
      <c r="O144" s="1"/>
    </row>
    <row r="145" spans="1:15" ht="12.75" customHeight="1">
      <c r="A145" s="33">
        <v>135</v>
      </c>
      <c r="B145" s="58" t="s">
        <v>164</v>
      </c>
      <c r="C145" s="31">
        <v>2345.5500000000002</v>
      </c>
      <c r="D145" s="38">
        <v>2355.4500000000003</v>
      </c>
      <c r="E145" s="38">
        <v>2327.1500000000005</v>
      </c>
      <c r="F145" s="38">
        <v>2308.7500000000005</v>
      </c>
      <c r="G145" s="38">
        <v>2280.4500000000007</v>
      </c>
      <c r="H145" s="38">
        <v>2373.8500000000004</v>
      </c>
      <c r="I145" s="38">
        <v>2402.1500000000005</v>
      </c>
      <c r="J145" s="38">
        <v>2420.5500000000002</v>
      </c>
      <c r="K145" s="31">
        <v>2383.75</v>
      </c>
      <c r="L145" s="31">
        <v>2337.0500000000002</v>
      </c>
      <c r="M145" s="31">
        <v>1.3027899999999999</v>
      </c>
      <c r="N145" s="1"/>
      <c r="O145" s="1"/>
    </row>
    <row r="146" spans="1:15" ht="12.75" customHeight="1">
      <c r="A146" s="33">
        <v>136</v>
      </c>
      <c r="B146" s="58" t="s">
        <v>110</v>
      </c>
      <c r="C146" s="31">
        <v>5221.3500000000004</v>
      </c>
      <c r="D146" s="38">
        <v>5217.6500000000005</v>
      </c>
      <c r="E146" s="38">
        <v>5165.3000000000011</v>
      </c>
      <c r="F146" s="38">
        <v>5109.2500000000009</v>
      </c>
      <c r="G146" s="38">
        <v>5056.9000000000015</v>
      </c>
      <c r="H146" s="38">
        <v>5273.7000000000007</v>
      </c>
      <c r="I146" s="38">
        <v>5326.0500000000011</v>
      </c>
      <c r="J146" s="38">
        <v>5382.1</v>
      </c>
      <c r="K146" s="31">
        <v>5270</v>
      </c>
      <c r="L146" s="31">
        <v>5161.6000000000004</v>
      </c>
      <c r="M146" s="31">
        <v>3.9231699999999998</v>
      </c>
      <c r="N146" s="1"/>
      <c r="O146" s="1"/>
    </row>
    <row r="147" spans="1:15" ht="12.75" customHeight="1">
      <c r="A147" s="33">
        <v>137</v>
      </c>
      <c r="B147" s="58" t="s">
        <v>373</v>
      </c>
      <c r="C147" s="31">
        <v>453.95</v>
      </c>
      <c r="D147" s="38">
        <v>455.88333333333338</v>
      </c>
      <c r="E147" s="38">
        <v>451.31666666666678</v>
      </c>
      <c r="F147" s="38">
        <v>448.68333333333339</v>
      </c>
      <c r="G147" s="38">
        <v>444.11666666666679</v>
      </c>
      <c r="H147" s="38">
        <v>458.51666666666677</v>
      </c>
      <c r="I147" s="38">
        <v>463.08333333333337</v>
      </c>
      <c r="J147" s="38">
        <v>465.71666666666675</v>
      </c>
      <c r="K147" s="31">
        <v>460.45</v>
      </c>
      <c r="L147" s="31">
        <v>453.25</v>
      </c>
      <c r="M147" s="31">
        <v>3.0791900000000001</v>
      </c>
      <c r="N147" s="1"/>
      <c r="O147" s="1"/>
    </row>
    <row r="148" spans="1:15" ht="12.75" customHeight="1">
      <c r="A148" s="33">
        <v>138</v>
      </c>
      <c r="B148" s="58" t="s">
        <v>376</v>
      </c>
      <c r="C148" s="31">
        <v>42.55</v>
      </c>
      <c r="D148" s="38">
        <v>42.916666666666664</v>
      </c>
      <c r="E148" s="38">
        <v>42.083333333333329</v>
      </c>
      <c r="F148" s="38">
        <v>41.616666666666667</v>
      </c>
      <c r="G148" s="38">
        <v>40.783333333333331</v>
      </c>
      <c r="H148" s="38">
        <v>43.383333333333326</v>
      </c>
      <c r="I148" s="38">
        <v>44.216666666666654</v>
      </c>
      <c r="J148" s="38">
        <v>44.683333333333323</v>
      </c>
      <c r="K148" s="31">
        <v>43.75</v>
      </c>
      <c r="L148" s="31">
        <v>42.45</v>
      </c>
      <c r="M148" s="31">
        <v>182.33695</v>
      </c>
      <c r="N148" s="1"/>
      <c r="O148" s="1"/>
    </row>
    <row r="149" spans="1:15" ht="12.75" customHeight="1">
      <c r="A149" s="33">
        <v>139</v>
      </c>
      <c r="B149" s="58" t="s">
        <v>564</v>
      </c>
      <c r="C149" s="31">
        <v>1791.4</v>
      </c>
      <c r="D149" s="38">
        <v>1795.4166666666667</v>
      </c>
      <c r="E149" s="38">
        <v>1764.0333333333335</v>
      </c>
      <c r="F149" s="38">
        <v>1736.6666666666667</v>
      </c>
      <c r="G149" s="38">
        <v>1705.2833333333335</v>
      </c>
      <c r="H149" s="38">
        <v>1822.7833333333335</v>
      </c>
      <c r="I149" s="38">
        <v>1854.1666666666667</v>
      </c>
      <c r="J149" s="38">
        <v>1881.5333333333335</v>
      </c>
      <c r="K149" s="31">
        <v>1826.8</v>
      </c>
      <c r="L149" s="31">
        <v>1768.05</v>
      </c>
      <c r="M149" s="31">
        <v>0.58586000000000005</v>
      </c>
      <c r="N149" s="1"/>
      <c r="O149" s="1"/>
    </row>
    <row r="150" spans="1:15" ht="12.75" customHeight="1">
      <c r="A150" s="33">
        <v>140</v>
      </c>
      <c r="B150" s="58" t="s">
        <v>111</v>
      </c>
      <c r="C150" s="31">
        <v>3330.15</v>
      </c>
      <c r="D150" s="38">
        <v>3335.5833333333335</v>
      </c>
      <c r="E150" s="38">
        <v>3314.6166666666668</v>
      </c>
      <c r="F150" s="38">
        <v>3299.0833333333335</v>
      </c>
      <c r="G150" s="38">
        <v>3278.1166666666668</v>
      </c>
      <c r="H150" s="38">
        <v>3351.1166666666668</v>
      </c>
      <c r="I150" s="38">
        <v>3372.083333333333</v>
      </c>
      <c r="J150" s="38">
        <v>3387.6166666666668</v>
      </c>
      <c r="K150" s="31">
        <v>3356.55</v>
      </c>
      <c r="L150" s="31">
        <v>3320.05</v>
      </c>
      <c r="M150" s="31">
        <v>6.5875500000000002</v>
      </c>
      <c r="N150" s="1"/>
      <c r="O150" s="1"/>
    </row>
    <row r="151" spans="1:15" ht="12.75" customHeight="1">
      <c r="A151" s="33">
        <v>141</v>
      </c>
      <c r="B151" s="58" t="s">
        <v>374</v>
      </c>
      <c r="C151" s="31">
        <v>218.25</v>
      </c>
      <c r="D151" s="38">
        <v>217.15</v>
      </c>
      <c r="E151" s="38">
        <v>214.3</v>
      </c>
      <c r="F151" s="38">
        <v>210.35</v>
      </c>
      <c r="G151" s="38">
        <v>207.5</v>
      </c>
      <c r="H151" s="38">
        <v>221.10000000000002</v>
      </c>
      <c r="I151" s="38">
        <v>223.95</v>
      </c>
      <c r="J151" s="38">
        <v>227.90000000000003</v>
      </c>
      <c r="K151" s="31">
        <v>220</v>
      </c>
      <c r="L151" s="31">
        <v>213.2</v>
      </c>
      <c r="M151" s="31">
        <v>6.1384800000000004</v>
      </c>
      <c r="N151" s="1"/>
      <c r="O151" s="1"/>
    </row>
    <row r="152" spans="1:15" ht="12.75" customHeight="1">
      <c r="A152" s="33">
        <v>142</v>
      </c>
      <c r="B152" s="58" t="s">
        <v>377</v>
      </c>
      <c r="C152" s="31">
        <v>569.1</v>
      </c>
      <c r="D152" s="38">
        <v>565.23333333333335</v>
      </c>
      <c r="E152" s="38">
        <v>556.86666666666667</v>
      </c>
      <c r="F152" s="38">
        <v>544.63333333333333</v>
      </c>
      <c r="G152" s="38">
        <v>536.26666666666665</v>
      </c>
      <c r="H152" s="38">
        <v>577.4666666666667</v>
      </c>
      <c r="I152" s="38">
        <v>585.83333333333348</v>
      </c>
      <c r="J152" s="38">
        <v>598.06666666666672</v>
      </c>
      <c r="K152" s="31">
        <v>573.6</v>
      </c>
      <c r="L152" s="31">
        <v>553</v>
      </c>
      <c r="M152" s="31">
        <v>3.9207900000000002</v>
      </c>
      <c r="N152" s="1"/>
      <c r="O152" s="1"/>
    </row>
    <row r="153" spans="1:15" ht="12.75" customHeight="1">
      <c r="A153" s="33">
        <v>143</v>
      </c>
      <c r="B153" s="58" t="s">
        <v>275</v>
      </c>
      <c r="C153" s="31">
        <v>413.5</v>
      </c>
      <c r="D153" s="38">
        <v>414.13333333333338</v>
      </c>
      <c r="E153" s="38">
        <v>411.91666666666674</v>
      </c>
      <c r="F153" s="38">
        <v>410.33333333333337</v>
      </c>
      <c r="G153" s="38">
        <v>408.11666666666673</v>
      </c>
      <c r="H153" s="38">
        <v>415.71666666666675</v>
      </c>
      <c r="I153" s="38">
        <v>417.93333333333334</v>
      </c>
      <c r="J153" s="38">
        <v>419.51666666666677</v>
      </c>
      <c r="K153" s="31">
        <v>416.35</v>
      </c>
      <c r="L153" s="31">
        <v>412.55</v>
      </c>
      <c r="M153" s="31">
        <v>5.6714399999999996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1674.35</v>
      </c>
      <c r="D154" s="38">
        <v>1677.9666666666665</v>
      </c>
      <c r="E154" s="38">
        <v>1647.4833333333329</v>
      </c>
      <c r="F154" s="38">
        <v>1620.6166666666663</v>
      </c>
      <c r="G154" s="38">
        <v>1590.1333333333328</v>
      </c>
      <c r="H154" s="38">
        <v>1704.833333333333</v>
      </c>
      <c r="I154" s="38">
        <v>1735.3166666666666</v>
      </c>
      <c r="J154" s="38">
        <v>1762.1833333333332</v>
      </c>
      <c r="K154" s="31">
        <v>1708.45</v>
      </c>
      <c r="L154" s="31">
        <v>1651.1</v>
      </c>
      <c r="M154" s="31">
        <v>1.53589</v>
      </c>
      <c r="N154" s="1"/>
      <c r="O154" s="1"/>
    </row>
    <row r="155" spans="1:15" ht="12.75" customHeight="1">
      <c r="A155" s="33">
        <v>145</v>
      </c>
      <c r="B155" s="58" t="s">
        <v>379</v>
      </c>
      <c r="C155" s="31">
        <v>130.85</v>
      </c>
      <c r="D155" s="38">
        <v>131.21666666666667</v>
      </c>
      <c r="E155" s="38">
        <v>129.63333333333333</v>
      </c>
      <c r="F155" s="38">
        <v>128.41666666666666</v>
      </c>
      <c r="G155" s="38">
        <v>126.83333333333331</v>
      </c>
      <c r="H155" s="38">
        <v>132.43333333333334</v>
      </c>
      <c r="I155" s="38">
        <v>134.01666666666665</v>
      </c>
      <c r="J155" s="38">
        <v>135.23333333333335</v>
      </c>
      <c r="K155" s="31">
        <v>132.80000000000001</v>
      </c>
      <c r="L155" s="31">
        <v>130</v>
      </c>
      <c r="M155" s="31">
        <v>44.54486</v>
      </c>
      <c r="N155" s="1"/>
      <c r="O155" s="1"/>
    </row>
    <row r="156" spans="1:15" ht="12.75" customHeight="1">
      <c r="A156" s="33">
        <v>146</v>
      </c>
      <c r="B156" s="58" t="s">
        <v>375</v>
      </c>
      <c r="C156" s="31">
        <v>220.3</v>
      </c>
      <c r="D156" s="38">
        <v>221.48333333333335</v>
      </c>
      <c r="E156" s="38">
        <v>218.1166666666667</v>
      </c>
      <c r="F156" s="38">
        <v>215.93333333333337</v>
      </c>
      <c r="G156" s="38">
        <v>212.56666666666672</v>
      </c>
      <c r="H156" s="38">
        <v>223.66666666666669</v>
      </c>
      <c r="I156" s="38">
        <v>227.03333333333336</v>
      </c>
      <c r="J156" s="38">
        <v>229.21666666666667</v>
      </c>
      <c r="K156" s="31">
        <v>224.85</v>
      </c>
      <c r="L156" s="31">
        <v>219.3</v>
      </c>
      <c r="M156" s="31">
        <v>6.1092000000000004</v>
      </c>
      <c r="N156" s="1"/>
      <c r="O156" s="1"/>
    </row>
    <row r="157" spans="1:15" ht="12.75" customHeight="1">
      <c r="A157" s="33">
        <v>147</v>
      </c>
      <c r="B157" s="58" t="s">
        <v>380</v>
      </c>
      <c r="C157" s="31">
        <v>96.2</v>
      </c>
      <c r="D157" s="38">
        <v>96.433333333333337</v>
      </c>
      <c r="E157" s="38">
        <v>95.566666666666677</v>
      </c>
      <c r="F157" s="38">
        <v>94.933333333333337</v>
      </c>
      <c r="G157" s="38">
        <v>94.066666666666677</v>
      </c>
      <c r="H157" s="38">
        <v>97.066666666666677</v>
      </c>
      <c r="I157" s="38">
        <v>97.933333333333351</v>
      </c>
      <c r="J157" s="38">
        <v>98.566666666666677</v>
      </c>
      <c r="K157" s="31">
        <v>97.3</v>
      </c>
      <c r="L157" s="31">
        <v>95.8</v>
      </c>
      <c r="M157" s="31">
        <v>34.401789999999998</v>
      </c>
      <c r="N157" s="1"/>
      <c r="O157" s="1"/>
    </row>
    <row r="158" spans="1:15" ht="12.75" customHeight="1">
      <c r="A158" s="33">
        <v>148</v>
      </c>
      <c r="B158" s="58" t="s">
        <v>881</v>
      </c>
      <c r="C158" s="31">
        <v>735.6</v>
      </c>
      <c r="D158" s="38">
        <v>737.05000000000007</v>
      </c>
      <c r="E158" s="38">
        <v>729.80000000000018</v>
      </c>
      <c r="F158" s="38">
        <v>724.00000000000011</v>
      </c>
      <c r="G158" s="38">
        <v>716.75000000000023</v>
      </c>
      <c r="H158" s="38">
        <v>742.85000000000014</v>
      </c>
      <c r="I158" s="38">
        <v>750.09999999999991</v>
      </c>
      <c r="J158" s="38">
        <v>755.90000000000009</v>
      </c>
      <c r="K158" s="31">
        <v>744.3</v>
      </c>
      <c r="L158" s="31">
        <v>731.25</v>
      </c>
      <c r="M158" s="31">
        <v>6.7178699999999996</v>
      </c>
      <c r="N158" s="1"/>
      <c r="O158" s="1"/>
    </row>
    <row r="159" spans="1:15" ht="12.75" customHeight="1">
      <c r="A159" s="33">
        <v>149</v>
      </c>
      <c r="B159" s="58" t="s">
        <v>112</v>
      </c>
      <c r="C159" s="31">
        <v>2329.9</v>
      </c>
      <c r="D159" s="38">
        <v>2332.4</v>
      </c>
      <c r="E159" s="38">
        <v>2310</v>
      </c>
      <c r="F159" s="38">
        <v>2290.1</v>
      </c>
      <c r="G159" s="38">
        <v>2267.6999999999998</v>
      </c>
      <c r="H159" s="38">
        <v>2352.3000000000002</v>
      </c>
      <c r="I159" s="38">
        <v>2374.7000000000007</v>
      </c>
      <c r="J159" s="38">
        <v>2394.6000000000004</v>
      </c>
      <c r="K159" s="31">
        <v>2354.8000000000002</v>
      </c>
      <c r="L159" s="31">
        <v>2312.5</v>
      </c>
      <c r="M159" s="31">
        <v>1.37019</v>
      </c>
      <c r="N159" s="1"/>
      <c r="O159" s="1"/>
    </row>
    <row r="160" spans="1:15" ht="12.75" customHeight="1">
      <c r="A160" s="33">
        <v>150</v>
      </c>
      <c r="B160" s="58" t="s">
        <v>113</v>
      </c>
      <c r="C160" s="31">
        <v>248.7</v>
      </c>
      <c r="D160" s="38">
        <v>248.16666666666666</v>
      </c>
      <c r="E160" s="38">
        <v>246.48333333333332</v>
      </c>
      <c r="F160" s="38">
        <v>244.26666666666665</v>
      </c>
      <c r="G160" s="38">
        <v>242.58333333333331</v>
      </c>
      <c r="H160" s="38">
        <v>250.38333333333333</v>
      </c>
      <c r="I160" s="38">
        <v>252.06666666666666</v>
      </c>
      <c r="J160" s="38">
        <v>254.28333333333333</v>
      </c>
      <c r="K160" s="31">
        <v>249.85</v>
      </c>
      <c r="L160" s="31">
        <v>245.95</v>
      </c>
      <c r="M160" s="31">
        <v>17.467749999999999</v>
      </c>
      <c r="N160" s="1"/>
      <c r="O160" s="1"/>
    </row>
    <row r="161" spans="1:15" ht="12.75" customHeight="1">
      <c r="A161" s="33">
        <v>151</v>
      </c>
      <c r="B161" s="58" t="s">
        <v>381</v>
      </c>
      <c r="C161" s="31">
        <v>327</v>
      </c>
      <c r="D161" s="38">
        <v>329.0333333333333</v>
      </c>
      <c r="E161" s="38">
        <v>324.01666666666659</v>
      </c>
      <c r="F161" s="38">
        <v>321.0333333333333</v>
      </c>
      <c r="G161" s="38">
        <v>316.01666666666659</v>
      </c>
      <c r="H161" s="38">
        <v>332.01666666666659</v>
      </c>
      <c r="I161" s="38">
        <v>337.03333333333325</v>
      </c>
      <c r="J161" s="38">
        <v>340.01666666666659</v>
      </c>
      <c r="K161" s="31">
        <v>334.05</v>
      </c>
      <c r="L161" s="31">
        <v>326.05</v>
      </c>
      <c r="M161" s="31">
        <v>0.63466</v>
      </c>
      <c r="N161" s="1"/>
      <c r="O161" s="1"/>
    </row>
    <row r="162" spans="1:15" ht="12.75" customHeight="1">
      <c r="A162" s="33">
        <v>152</v>
      </c>
      <c r="B162" s="58" t="s">
        <v>114</v>
      </c>
      <c r="C162" s="31">
        <v>135.75</v>
      </c>
      <c r="D162" s="38">
        <v>135.35</v>
      </c>
      <c r="E162" s="38">
        <v>133.85</v>
      </c>
      <c r="F162" s="38">
        <v>131.94999999999999</v>
      </c>
      <c r="G162" s="38">
        <v>130.44999999999999</v>
      </c>
      <c r="H162" s="38">
        <v>137.25</v>
      </c>
      <c r="I162" s="38">
        <v>138.75</v>
      </c>
      <c r="J162" s="38">
        <v>140.65</v>
      </c>
      <c r="K162" s="31">
        <v>136.85</v>
      </c>
      <c r="L162" s="31">
        <v>133.44999999999999</v>
      </c>
      <c r="M162" s="31">
        <v>243.779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490.55</v>
      </c>
      <c r="D163" s="38">
        <v>490.26666666666665</v>
      </c>
      <c r="E163" s="38">
        <v>476.73333333333329</v>
      </c>
      <c r="F163" s="38">
        <v>462.91666666666663</v>
      </c>
      <c r="G163" s="38">
        <v>449.38333333333327</v>
      </c>
      <c r="H163" s="38">
        <v>504.08333333333331</v>
      </c>
      <c r="I163" s="38">
        <v>517.61666666666656</v>
      </c>
      <c r="J163" s="38">
        <v>531.43333333333339</v>
      </c>
      <c r="K163" s="31">
        <v>503.8</v>
      </c>
      <c r="L163" s="31">
        <v>476.45</v>
      </c>
      <c r="M163" s="31">
        <v>24.289090000000002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4771.3999999999996</v>
      </c>
      <c r="D164" s="38">
        <v>4779.45</v>
      </c>
      <c r="E164" s="38">
        <v>4734.2</v>
      </c>
      <c r="F164" s="38">
        <v>4697</v>
      </c>
      <c r="G164" s="38">
        <v>4651.75</v>
      </c>
      <c r="H164" s="38">
        <v>4816.6499999999996</v>
      </c>
      <c r="I164" s="38">
        <v>4861.8999999999996</v>
      </c>
      <c r="J164" s="38">
        <v>4899.0999999999995</v>
      </c>
      <c r="K164" s="31">
        <v>4824.7</v>
      </c>
      <c r="L164" s="31">
        <v>4742.25</v>
      </c>
      <c r="M164" s="31">
        <v>0.13174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977.65</v>
      </c>
      <c r="D165" s="38">
        <v>954.53333333333342</v>
      </c>
      <c r="E165" s="38">
        <v>923.06666666666683</v>
      </c>
      <c r="F165" s="38">
        <v>868.48333333333346</v>
      </c>
      <c r="G165" s="38">
        <v>837.01666666666688</v>
      </c>
      <c r="H165" s="38">
        <v>1009.1166666666668</v>
      </c>
      <c r="I165" s="38">
        <v>1040.5833333333333</v>
      </c>
      <c r="J165" s="38">
        <v>1095.1666666666667</v>
      </c>
      <c r="K165" s="31">
        <v>986</v>
      </c>
      <c r="L165" s="31">
        <v>899.95</v>
      </c>
      <c r="M165" s="31">
        <v>44.733969999999999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180.85</v>
      </c>
      <c r="D166" s="38">
        <v>181.2833333333333</v>
      </c>
      <c r="E166" s="38">
        <v>178.61666666666662</v>
      </c>
      <c r="F166" s="38">
        <v>176.38333333333333</v>
      </c>
      <c r="G166" s="38">
        <v>173.71666666666664</v>
      </c>
      <c r="H166" s="38">
        <v>183.51666666666659</v>
      </c>
      <c r="I166" s="38">
        <v>186.18333333333328</v>
      </c>
      <c r="J166" s="38">
        <v>188.41666666666657</v>
      </c>
      <c r="K166" s="31">
        <v>183.95</v>
      </c>
      <c r="L166" s="31">
        <v>179.05</v>
      </c>
      <c r="M166" s="31">
        <v>7.61334</v>
      </c>
      <c r="N166" s="1"/>
      <c r="O166" s="1"/>
    </row>
    <row r="167" spans="1:15" ht="12.75" customHeight="1">
      <c r="A167" s="33">
        <v>157</v>
      </c>
      <c r="B167" s="58" t="s">
        <v>386</v>
      </c>
      <c r="C167" s="31">
        <v>137.9</v>
      </c>
      <c r="D167" s="38">
        <v>138.81666666666666</v>
      </c>
      <c r="E167" s="38">
        <v>136.38333333333333</v>
      </c>
      <c r="F167" s="38">
        <v>134.86666666666667</v>
      </c>
      <c r="G167" s="38">
        <v>132.43333333333334</v>
      </c>
      <c r="H167" s="38">
        <v>140.33333333333331</v>
      </c>
      <c r="I167" s="38">
        <v>142.76666666666665</v>
      </c>
      <c r="J167" s="38">
        <v>144.2833333333333</v>
      </c>
      <c r="K167" s="31">
        <v>141.25</v>
      </c>
      <c r="L167" s="31">
        <v>137.30000000000001</v>
      </c>
      <c r="M167" s="31">
        <v>34.524760000000001</v>
      </c>
      <c r="N167" s="1"/>
      <c r="O167" s="1"/>
    </row>
    <row r="168" spans="1:15" ht="12.75" customHeight="1">
      <c r="A168" s="33">
        <v>158</v>
      </c>
      <c r="B168" s="58" t="s">
        <v>882</v>
      </c>
      <c r="C168" s="31">
        <v>646.95000000000005</v>
      </c>
      <c r="D168" s="38">
        <v>649.56666666666672</v>
      </c>
      <c r="E168" s="38">
        <v>635.78333333333342</v>
      </c>
      <c r="F168" s="38">
        <v>624.61666666666667</v>
      </c>
      <c r="G168" s="38">
        <v>610.83333333333337</v>
      </c>
      <c r="H168" s="38">
        <v>660.73333333333346</v>
      </c>
      <c r="I168" s="38">
        <v>674.51666666666677</v>
      </c>
      <c r="J168" s="38">
        <v>685.68333333333351</v>
      </c>
      <c r="K168" s="31">
        <v>663.35</v>
      </c>
      <c r="L168" s="31">
        <v>638.4</v>
      </c>
      <c r="M168" s="31">
        <v>2.40937</v>
      </c>
      <c r="N168" s="1"/>
      <c r="O168" s="1"/>
    </row>
    <row r="169" spans="1:15" ht="12.75" customHeight="1">
      <c r="A169" s="33">
        <v>159</v>
      </c>
      <c r="B169" s="58" t="s">
        <v>277</v>
      </c>
      <c r="C169" s="31">
        <v>329.05</v>
      </c>
      <c r="D169" s="38">
        <v>327.75</v>
      </c>
      <c r="E169" s="38">
        <v>324.5</v>
      </c>
      <c r="F169" s="38">
        <v>319.95</v>
      </c>
      <c r="G169" s="38">
        <v>316.7</v>
      </c>
      <c r="H169" s="38">
        <v>332.3</v>
      </c>
      <c r="I169" s="38">
        <v>335.55</v>
      </c>
      <c r="J169" s="38">
        <v>340.1</v>
      </c>
      <c r="K169" s="31">
        <v>331</v>
      </c>
      <c r="L169" s="31">
        <v>323.2</v>
      </c>
      <c r="M169" s="31">
        <v>9.8732000000000006</v>
      </c>
      <c r="N169" s="1"/>
      <c r="O169" s="1"/>
    </row>
    <row r="170" spans="1:15" ht="12.75" customHeight="1">
      <c r="A170" s="33">
        <v>160</v>
      </c>
      <c r="B170" s="58" t="s">
        <v>276</v>
      </c>
      <c r="C170" s="31">
        <v>146.19999999999999</v>
      </c>
      <c r="D170" s="38">
        <v>145.20000000000002</v>
      </c>
      <c r="E170" s="38">
        <v>143.40000000000003</v>
      </c>
      <c r="F170" s="38">
        <v>140.60000000000002</v>
      </c>
      <c r="G170" s="38">
        <v>138.80000000000004</v>
      </c>
      <c r="H170" s="38">
        <v>148.00000000000003</v>
      </c>
      <c r="I170" s="38">
        <v>149.80000000000004</v>
      </c>
      <c r="J170" s="38">
        <v>152.60000000000002</v>
      </c>
      <c r="K170" s="31">
        <v>147</v>
      </c>
      <c r="L170" s="31">
        <v>142.4</v>
      </c>
      <c r="M170" s="31">
        <v>43.82058</v>
      </c>
      <c r="N170" s="1"/>
      <c r="O170" s="1"/>
    </row>
    <row r="171" spans="1:15" ht="12.75" customHeight="1">
      <c r="A171" s="33">
        <v>161</v>
      </c>
      <c r="B171" s="58" t="s">
        <v>387</v>
      </c>
      <c r="C171" s="31">
        <v>1305.7</v>
      </c>
      <c r="D171" s="38">
        <v>1305.6000000000001</v>
      </c>
      <c r="E171" s="38">
        <v>1293.8000000000002</v>
      </c>
      <c r="F171" s="38">
        <v>1281.9000000000001</v>
      </c>
      <c r="G171" s="38">
        <v>1270.1000000000001</v>
      </c>
      <c r="H171" s="38">
        <v>1317.5000000000002</v>
      </c>
      <c r="I171" s="38">
        <v>1329.3</v>
      </c>
      <c r="J171" s="38">
        <v>1341.2000000000003</v>
      </c>
      <c r="K171" s="31">
        <v>1317.4</v>
      </c>
      <c r="L171" s="31">
        <v>1293.7</v>
      </c>
      <c r="M171" s="31">
        <v>0.17724000000000001</v>
      </c>
      <c r="N171" s="1"/>
      <c r="O171" s="1"/>
    </row>
    <row r="172" spans="1:15" ht="12.75" customHeight="1">
      <c r="A172" s="33">
        <v>162</v>
      </c>
      <c r="B172" s="58" t="s">
        <v>115</v>
      </c>
      <c r="C172" s="31">
        <v>109.5</v>
      </c>
      <c r="D172" s="38">
        <v>109.75</v>
      </c>
      <c r="E172" s="38">
        <v>108.6</v>
      </c>
      <c r="F172" s="38">
        <v>107.69999999999999</v>
      </c>
      <c r="G172" s="38">
        <v>106.54999999999998</v>
      </c>
      <c r="H172" s="38">
        <v>110.65</v>
      </c>
      <c r="I172" s="38">
        <v>111.80000000000001</v>
      </c>
      <c r="J172" s="38">
        <v>112.70000000000002</v>
      </c>
      <c r="K172" s="31">
        <v>110.9</v>
      </c>
      <c r="L172" s="31">
        <v>108.85</v>
      </c>
      <c r="M172" s="31">
        <v>99.389600000000002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2668.5</v>
      </c>
      <c r="D173" s="38">
        <v>2649.7333333333331</v>
      </c>
      <c r="E173" s="38">
        <v>2616.7666666666664</v>
      </c>
      <c r="F173" s="38">
        <v>2565.0333333333333</v>
      </c>
      <c r="G173" s="38">
        <v>2532.0666666666666</v>
      </c>
      <c r="H173" s="38">
        <v>2701.4666666666662</v>
      </c>
      <c r="I173" s="38">
        <v>2734.4333333333325</v>
      </c>
      <c r="J173" s="38">
        <v>2786.1666666666661</v>
      </c>
      <c r="K173" s="31">
        <v>2682.7</v>
      </c>
      <c r="L173" s="31">
        <v>2598</v>
      </c>
      <c r="M173" s="31">
        <v>0.19403999999999999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3147.5</v>
      </c>
      <c r="D174" s="38">
        <v>3136.2666666666664</v>
      </c>
      <c r="E174" s="38">
        <v>3113.583333333333</v>
      </c>
      <c r="F174" s="38">
        <v>3079.6666666666665</v>
      </c>
      <c r="G174" s="38">
        <v>3056.9833333333331</v>
      </c>
      <c r="H174" s="38">
        <v>3170.1833333333329</v>
      </c>
      <c r="I174" s="38">
        <v>3192.8666666666663</v>
      </c>
      <c r="J174" s="38">
        <v>3226.7833333333328</v>
      </c>
      <c r="K174" s="31">
        <v>3158.95</v>
      </c>
      <c r="L174" s="31">
        <v>3102.35</v>
      </c>
      <c r="M174" s="31">
        <v>8.0049999999999996E-2</v>
      </c>
      <c r="N174" s="1"/>
      <c r="O174" s="1"/>
    </row>
    <row r="175" spans="1:15" ht="12.75" customHeight="1">
      <c r="A175" s="33">
        <v>165</v>
      </c>
      <c r="B175" s="58" t="s">
        <v>391</v>
      </c>
      <c r="C175" s="31">
        <v>187.3</v>
      </c>
      <c r="D175" s="38">
        <v>187.41666666666666</v>
      </c>
      <c r="E175" s="38">
        <v>185.13333333333333</v>
      </c>
      <c r="F175" s="38">
        <v>182.96666666666667</v>
      </c>
      <c r="G175" s="38">
        <v>180.68333333333334</v>
      </c>
      <c r="H175" s="38">
        <v>189.58333333333331</v>
      </c>
      <c r="I175" s="38">
        <v>191.86666666666667</v>
      </c>
      <c r="J175" s="38">
        <v>194.0333333333333</v>
      </c>
      <c r="K175" s="31">
        <v>189.7</v>
      </c>
      <c r="L175" s="31">
        <v>185.25</v>
      </c>
      <c r="M175" s="31">
        <v>4.5890000000000004</v>
      </c>
      <c r="N175" s="1"/>
      <c r="O175" s="1"/>
    </row>
    <row r="176" spans="1:15" ht="12.75" customHeight="1">
      <c r="A176" s="33">
        <v>166</v>
      </c>
      <c r="B176" s="58" t="s">
        <v>278</v>
      </c>
      <c r="C176" s="31">
        <v>1191.1500000000001</v>
      </c>
      <c r="D176" s="38">
        <v>1188.3833333333334</v>
      </c>
      <c r="E176" s="38">
        <v>1160.7666666666669</v>
      </c>
      <c r="F176" s="38">
        <v>1130.3833333333334</v>
      </c>
      <c r="G176" s="38">
        <v>1102.7666666666669</v>
      </c>
      <c r="H176" s="38">
        <v>1218.7666666666669</v>
      </c>
      <c r="I176" s="38">
        <v>1246.3833333333332</v>
      </c>
      <c r="J176" s="38">
        <v>1276.7666666666669</v>
      </c>
      <c r="K176" s="31">
        <v>1216</v>
      </c>
      <c r="L176" s="31">
        <v>1158</v>
      </c>
      <c r="M176" s="31">
        <v>11.367470000000001</v>
      </c>
      <c r="N176" s="1"/>
      <c r="O176" s="1"/>
    </row>
    <row r="177" spans="1:15" ht="12.75" customHeight="1">
      <c r="A177" s="33">
        <v>167</v>
      </c>
      <c r="B177" s="58" t="s">
        <v>392</v>
      </c>
      <c r="C177" s="31">
        <v>1401.85</v>
      </c>
      <c r="D177" s="38">
        <v>1406.4333333333334</v>
      </c>
      <c r="E177" s="38">
        <v>1392.8666666666668</v>
      </c>
      <c r="F177" s="38">
        <v>1383.8833333333334</v>
      </c>
      <c r="G177" s="38">
        <v>1370.3166666666668</v>
      </c>
      <c r="H177" s="38">
        <v>1415.4166666666667</v>
      </c>
      <c r="I177" s="38">
        <v>1428.9833333333333</v>
      </c>
      <c r="J177" s="38">
        <v>1437.9666666666667</v>
      </c>
      <c r="K177" s="31">
        <v>1420</v>
      </c>
      <c r="L177" s="31">
        <v>1397.45</v>
      </c>
      <c r="M177" s="31">
        <v>1.2496799999999999</v>
      </c>
      <c r="N177" s="1"/>
      <c r="O177" s="1"/>
    </row>
    <row r="178" spans="1:15" ht="12.75" customHeight="1">
      <c r="A178" s="33">
        <v>168</v>
      </c>
      <c r="B178" s="58" t="s">
        <v>116</v>
      </c>
      <c r="C178" s="31">
        <v>720.1</v>
      </c>
      <c r="D178" s="38">
        <v>719.98333333333323</v>
      </c>
      <c r="E178" s="38">
        <v>711.21666666666647</v>
      </c>
      <c r="F178" s="38">
        <v>702.33333333333326</v>
      </c>
      <c r="G178" s="38">
        <v>693.56666666666649</v>
      </c>
      <c r="H178" s="38">
        <v>728.86666666666645</v>
      </c>
      <c r="I178" s="38">
        <v>737.6333333333331</v>
      </c>
      <c r="J178" s="38">
        <v>746.51666666666642</v>
      </c>
      <c r="K178" s="31">
        <v>728.75</v>
      </c>
      <c r="L178" s="31">
        <v>711.1</v>
      </c>
      <c r="M178" s="31">
        <v>7.7514799999999999</v>
      </c>
      <c r="N178" s="1"/>
      <c r="O178" s="1"/>
    </row>
    <row r="179" spans="1:15" ht="12.75" customHeight="1">
      <c r="A179" s="33">
        <v>169</v>
      </c>
      <c r="B179" s="58" t="s">
        <v>888</v>
      </c>
      <c r="C179" s="31">
        <v>703.05</v>
      </c>
      <c r="D179" s="38">
        <v>703.18333333333339</v>
      </c>
      <c r="E179" s="38">
        <v>698.86666666666679</v>
      </c>
      <c r="F179" s="38">
        <v>694.68333333333339</v>
      </c>
      <c r="G179" s="38">
        <v>690.36666666666679</v>
      </c>
      <c r="H179" s="38">
        <v>707.36666666666679</v>
      </c>
      <c r="I179" s="38">
        <v>711.68333333333339</v>
      </c>
      <c r="J179" s="38">
        <v>715.86666666666679</v>
      </c>
      <c r="K179" s="31">
        <v>707.5</v>
      </c>
      <c r="L179" s="31">
        <v>699</v>
      </c>
      <c r="M179" s="31">
        <v>1.67228</v>
      </c>
      <c r="N179" s="1"/>
      <c r="O179" s="1"/>
    </row>
    <row r="180" spans="1:15" ht="12.75" customHeight="1">
      <c r="A180" s="33">
        <v>170</v>
      </c>
      <c r="B180" s="58" t="s">
        <v>388</v>
      </c>
      <c r="C180" s="31">
        <v>1460.9</v>
      </c>
      <c r="D180" s="38">
        <v>1465.9666666666665</v>
      </c>
      <c r="E180" s="38">
        <v>1442.9333333333329</v>
      </c>
      <c r="F180" s="38">
        <v>1424.9666666666665</v>
      </c>
      <c r="G180" s="38">
        <v>1401.9333333333329</v>
      </c>
      <c r="H180" s="38">
        <v>1483.9333333333329</v>
      </c>
      <c r="I180" s="38">
        <v>1506.9666666666662</v>
      </c>
      <c r="J180" s="38">
        <v>1524.9333333333329</v>
      </c>
      <c r="K180" s="31">
        <v>1489</v>
      </c>
      <c r="L180" s="31">
        <v>1448</v>
      </c>
      <c r="M180" s="31">
        <v>1.16408</v>
      </c>
      <c r="N180" s="1"/>
      <c r="O180" s="1"/>
    </row>
    <row r="181" spans="1:15" ht="12.75" customHeight="1">
      <c r="A181" s="33">
        <v>171</v>
      </c>
      <c r="B181" s="58" t="s">
        <v>118</v>
      </c>
      <c r="C181" s="31">
        <v>44.75</v>
      </c>
      <c r="D181" s="38">
        <v>44.716666666666669</v>
      </c>
      <c r="E181" s="38">
        <v>44.533333333333339</v>
      </c>
      <c r="F181" s="38">
        <v>44.31666666666667</v>
      </c>
      <c r="G181" s="38">
        <v>44.13333333333334</v>
      </c>
      <c r="H181" s="38">
        <v>44.933333333333337</v>
      </c>
      <c r="I181" s="38">
        <v>45.116666666666674</v>
      </c>
      <c r="J181" s="38">
        <v>45.333333333333336</v>
      </c>
      <c r="K181" s="31">
        <v>44.9</v>
      </c>
      <c r="L181" s="31">
        <v>44.5</v>
      </c>
      <c r="M181" s="31">
        <v>23.992909999999998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1148.1500000000001</v>
      </c>
      <c r="D182" s="38">
        <v>1141.9166666666667</v>
      </c>
      <c r="E182" s="38">
        <v>1131.2333333333336</v>
      </c>
      <c r="F182" s="38">
        <v>1114.3166666666668</v>
      </c>
      <c r="G182" s="38">
        <v>1103.6333333333337</v>
      </c>
      <c r="H182" s="38">
        <v>1158.8333333333335</v>
      </c>
      <c r="I182" s="38">
        <v>1169.5166666666664</v>
      </c>
      <c r="J182" s="38">
        <v>1186.4333333333334</v>
      </c>
      <c r="K182" s="31">
        <v>1152.5999999999999</v>
      </c>
      <c r="L182" s="31">
        <v>1125</v>
      </c>
      <c r="M182" s="31">
        <v>0.43786000000000003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1633.9</v>
      </c>
      <c r="D183" s="38">
        <v>1636.7833333333335</v>
      </c>
      <c r="E183" s="38">
        <v>1625.116666666667</v>
      </c>
      <c r="F183" s="38">
        <v>1616.3333333333335</v>
      </c>
      <c r="G183" s="38">
        <v>1604.666666666667</v>
      </c>
      <c r="H183" s="38">
        <v>1645.5666666666671</v>
      </c>
      <c r="I183" s="38">
        <v>1657.2333333333336</v>
      </c>
      <c r="J183" s="38">
        <v>1666.0166666666671</v>
      </c>
      <c r="K183" s="31">
        <v>1648.45</v>
      </c>
      <c r="L183" s="31">
        <v>1628</v>
      </c>
      <c r="M183" s="31">
        <v>0.44451000000000002</v>
      </c>
      <c r="N183" s="1"/>
      <c r="O183" s="1"/>
    </row>
    <row r="184" spans="1:15" ht="12.75" customHeight="1">
      <c r="A184" s="33">
        <v>174</v>
      </c>
      <c r="B184" s="58" t="s">
        <v>395</v>
      </c>
      <c r="C184" s="31">
        <v>505</v>
      </c>
      <c r="D184" s="38">
        <v>501.73333333333335</v>
      </c>
      <c r="E184" s="38">
        <v>495.4666666666667</v>
      </c>
      <c r="F184" s="38">
        <v>485.93333333333334</v>
      </c>
      <c r="G184" s="38">
        <v>479.66666666666669</v>
      </c>
      <c r="H184" s="38">
        <v>511.26666666666671</v>
      </c>
      <c r="I184" s="38">
        <v>517.5333333333333</v>
      </c>
      <c r="J184" s="38">
        <v>527.06666666666672</v>
      </c>
      <c r="K184" s="31">
        <v>508</v>
      </c>
      <c r="L184" s="31">
        <v>492.2</v>
      </c>
      <c r="M184" s="31">
        <v>7.9786900000000003</v>
      </c>
      <c r="N184" s="1"/>
      <c r="O184" s="1"/>
    </row>
    <row r="185" spans="1:15" ht="12.75" customHeight="1">
      <c r="A185" s="33">
        <v>175</v>
      </c>
      <c r="B185" s="58" t="s">
        <v>120</v>
      </c>
      <c r="C185" s="31">
        <v>1043.9000000000001</v>
      </c>
      <c r="D185" s="38">
        <v>1044.2</v>
      </c>
      <c r="E185" s="38">
        <v>1037.75</v>
      </c>
      <c r="F185" s="38">
        <v>1031.5999999999999</v>
      </c>
      <c r="G185" s="38">
        <v>1025.1499999999999</v>
      </c>
      <c r="H185" s="38">
        <v>1050.3500000000001</v>
      </c>
      <c r="I185" s="38">
        <v>1056.8000000000004</v>
      </c>
      <c r="J185" s="38">
        <v>1062.9500000000003</v>
      </c>
      <c r="K185" s="31">
        <v>1050.6500000000001</v>
      </c>
      <c r="L185" s="31">
        <v>1038.05</v>
      </c>
      <c r="M185" s="31">
        <v>3.6052900000000001</v>
      </c>
      <c r="N185" s="1"/>
      <c r="O185" s="1"/>
    </row>
    <row r="186" spans="1:15" ht="12.75" customHeight="1">
      <c r="A186" s="33">
        <v>176</v>
      </c>
      <c r="B186" s="58" t="s">
        <v>396</v>
      </c>
      <c r="C186" s="31">
        <v>480.95</v>
      </c>
      <c r="D186" s="38">
        <v>483.5333333333333</v>
      </c>
      <c r="E186" s="38">
        <v>476.66666666666663</v>
      </c>
      <c r="F186" s="38">
        <v>472.38333333333333</v>
      </c>
      <c r="G186" s="38">
        <v>465.51666666666665</v>
      </c>
      <c r="H186" s="38">
        <v>487.81666666666661</v>
      </c>
      <c r="I186" s="38">
        <v>494.68333333333328</v>
      </c>
      <c r="J186" s="38">
        <v>498.96666666666658</v>
      </c>
      <c r="K186" s="31">
        <v>490.4</v>
      </c>
      <c r="L186" s="31">
        <v>479.25</v>
      </c>
      <c r="M186" s="31">
        <v>1.67272</v>
      </c>
      <c r="N186" s="1"/>
      <c r="O186" s="1"/>
    </row>
    <row r="187" spans="1:15" ht="12.75" customHeight="1">
      <c r="A187" s="33">
        <v>177</v>
      </c>
      <c r="B187" s="58" t="s">
        <v>121</v>
      </c>
      <c r="C187" s="31">
        <v>1607.5</v>
      </c>
      <c r="D187" s="38">
        <v>1615.6166666666668</v>
      </c>
      <c r="E187" s="38">
        <v>1597.2833333333335</v>
      </c>
      <c r="F187" s="38">
        <v>1587.0666666666668</v>
      </c>
      <c r="G187" s="38">
        <v>1568.7333333333336</v>
      </c>
      <c r="H187" s="38">
        <v>1625.8333333333335</v>
      </c>
      <c r="I187" s="38">
        <v>1644.1666666666665</v>
      </c>
      <c r="J187" s="38">
        <v>1654.3833333333334</v>
      </c>
      <c r="K187" s="31">
        <v>1633.95</v>
      </c>
      <c r="L187" s="31">
        <v>1605.4</v>
      </c>
      <c r="M187" s="31">
        <v>3.4681500000000001</v>
      </c>
      <c r="N187" s="1"/>
      <c r="O187" s="1"/>
    </row>
    <row r="188" spans="1:15" ht="12.75" customHeight="1">
      <c r="A188" s="33">
        <v>178</v>
      </c>
      <c r="B188" s="58" t="s">
        <v>122</v>
      </c>
      <c r="C188" s="31">
        <v>313.45</v>
      </c>
      <c r="D188" s="38">
        <v>313.81666666666666</v>
      </c>
      <c r="E188" s="38">
        <v>309.68333333333334</v>
      </c>
      <c r="F188" s="38">
        <v>305.91666666666669</v>
      </c>
      <c r="G188" s="38">
        <v>301.78333333333336</v>
      </c>
      <c r="H188" s="38">
        <v>317.58333333333331</v>
      </c>
      <c r="I188" s="38">
        <v>321.71666666666664</v>
      </c>
      <c r="J188" s="38">
        <v>325.48333333333329</v>
      </c>
      <c r="K188" s="31">
        <v>317.95</v>
      </c>
      <c r="L188" s="31">
        <v>310.05</v>
      </c>
      <c r="M188" s="31">
        <v>25.780740000000002</v>
      </c>
      <c r="N188" s="1"/>
      <c r="O188" s="1"/>
    </row>
    <row r="189" spans="1:15" ht="12.75" customHeight="1">
      <c r="A189" s="33">
        <v>179</v>
      </c>
      <c r="B189" s="58" t="s">
        <v>397</v>
      </c>
      <c r="C189" s="31">
        <v>416.25</v>
      </c>
      <c r="D189" s="38">
        <v>416.51666666666665</v>
      </c>
      <c r="E189" s="38">
        <v>410.23333333333329</v>
      </c>
      <c r="F189" s="38">
        <v>404.21666666666664</v>
      </c>
      <c r="G189" s="38">
        <v>397.93333333333328</v>
      </c>
      <c r="H189" s="38">
        <v>422.5333333333333</v>
      </c>
      <c r="I189" s="38">
        <v>428.81666666666661</v>
      </c>
      <c r="J189" s="38">
        <v>434.83333333333331</v>
      </c>
      <c r="K189" s="31">
        <v>422.8</v>
      </c>
      <c r="L189" s="31">
        <v>410.5</v>
      </c>
      <c r="M189" s="31">
        <v>19.196179999999998</v>
      </c>
      <c r="N189" s="1"/>
      <c r="O189" s="1"/>
    </row>
    <row r="190" spans="1:15" ht="12.75" customHeight="1">
      <c r="A190" s="33">
        <v>180</v>
      </c>
      <c r="B190" s="58" t="s">
        <v>123</v>
      </c>
      <c r="C190" s="31">
        <v>1784.2</v>
      </c>
      <c r="D190" s="38">
        <v>1781.1499999999999</v>
      </c>
      <c r="E190" s="38">
        <v>1773.7499999999998</v>
      </c>
      <c r="F190" s="38">
        <v>1763.3</v>
      </c>
      <c r="G190" s="38">
        <v>1755.8999999999999</v>
      </c>
      <c r="H190" s="38">
        <v>1791.5999999999997</v>
      </c>
      <c r="I190" s="38">
        <v>1798.9999999999998</v>
      </c>
      <c r="J190" s="38">
        <v>1809.4499999999996</v>
      </c>
      <c r="K190" s="31">
        <v>1788.55</v>
      </c>
      <c r="L190" s="31">
        <v>1770.7</v>
      </c>
      <c r="M190" s="31">
        <v>4.3403200000000002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781.35</v>
      </c>
      <c r="D191" s="38">
        <v>788.9</v>
      </c>
      <c r="E191" s="38">
        <v>762.9</v>
      </c>
      <c r="F191" s="38">
        <v>744.45</v>
      </c>
      <c r="G191" s="38">
        <v>718.45</v>
      </c>
      <c r="H191" s="38">
        <v>807.34999999999991</v>
      </c>
      <c r="I191" s="38">
        <v>833.34999999999991</v>
      </c>
      <c r="J191" s="38">
        <v>851.79999999999984</v>
      </c>
      <c r="K191" s="31">
        <v>814.9</v>
      </c>
      <c r="L191" s="31">
        <v>770.45</v>
      </c>
      <c r="M191" s="31">
        <v>2.57009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360.2</v>
      </c>
      <c r="D192" s="38">
        <v>358.86666666666662</v>
      </c>
      <c r="E192" s="38">
        <v>355.98333333333323</v>
      </c>
      <c r="F192" s="38">
        <v>351.76666666666659</v>
      </c>
      <c r="G192" s="38">
        <v>348.88333333333321</v>
      </c>
      <c r="H192" s="38">
        <v>363.08333333333326</v>
      </c>
      <c r="I192" s="38">
        <v>365.96666666666658</v>
      </c>
      <c r="J192" s="38">
        <v>370.18333333333328</v>
      </c>
      <c r="K192" s="31">
        <v>361.75</v>
      </c>
      <c r="L192" s="31">
        <v>354.65</v>
      </c>
      <c r="M192" s="31">
        <v>2.2465600000000001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2171.9</v>
      </c>
      <c r="D193" s="38">
        <v>2173.0499999999997</v>
      </c>
      <c r="E193" s="38">
        <v>2158.8499999999995</v>
      </c>
      <c r="F193" s="38">
        <v>2145.7999999999997</v>
      </c>
      <c r="G193" s="38">
        <v>2131.5999999999995</v>
      </c>
      <c r="H193" s="38">
        <v>2186.0999999999995</v>
      </c>
      <c r="I193" s="38">
        <v>2200.2999999999993</v>
      </c>
      <c r="J193" s="38">
        <v>2213.3499999999995</v>
      </c>
      <c r="K193" s="31">
        <v>2187.25</v>
      </c>
      <c r="L193" s="31">
        <v>2160</v>
      </c>
      <c r="M193" s="31">
        <v>0.83137000000000005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675.05</v>
      </c>
      <c r="D194" s="38">
        <v>676.01666666666665</v>
      </c>
      <c r="E194" s="38">
        <v>671.0333333333333</v>
      </c>
      <c r="F194" s="38">
        <v>667.01666666666665</v>
      </c>
      <c r="G194" s="38">
        <v>662.0333333333333</v>
      </c>
      <c r="H194" s="38">
        <v>680.0333333333333</v>
      </c>
      <c r="I194" s="38">
        <v>685.01666666666665</v>
      </c>
      <c r="J194" s="38">
        <v>689.0333333333333</v>
      </c>
      <c r="K194" s="31">
        <v>681</v>
      </c>
      <c r="L194" s="31">
        <v>672</v>
      </c>
      <c r="M194" s="31">
        <v>0.51307000000000003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248.85</v>
      </c>
      <c r="D195" s="38">
        <v>250.01666666666665</v>
      </c>
      <c r="E195" s="38">
        <v>246.73333333333329</v>
      </c>
      <c r="F195" s="38">
        <v>244.61666666666665</v>
      </c>
      <c r="G195" s="38">
        <v>241.33333333333329</v>
      </c>
      <c r="H195" s="38">
        <v>252.1333333333333</v>
      </c>
      <c r="I195" s="38">
        <v>255.41666666666666</v>
      </c>
      <c r="J195" s="38">
        <v>257.5333333333333</v>
      </c>
      <c r="K195" s="31">
        <v>253.3</v>
      </c>
      <c r="L195" s="31">
        <v>247.9</v>
      </c>
      <c r="M195" s="31">
        <v>2.1063999999999998</v>
      </c>
      <c r="N195" s="1"/>
      <c r="O195" s="1"/>
    </row>
    <row r="196" spans="1:15" ht="12.75" customHeight="1">
      <c r="A196" s="33">
        <v>186</v>
      </c>
      <c r="B196" s="58" t="s">
        <v>403</v>
      </c>
      <c r="C196" s="31">
        <v>2815.85</v>
      </c>
      <c r="D196" s="38">
        <v>2832.1666666666665</v>
      </c>
      <c r="E196" s="38">
        <v>2785.8833333333332</v>
      </c>
      <c r="F196" s="38">
        <v>2755.9166666666665</v>
      </c>
      <c r="G196" s="38">
        <v>2709.6333333333332</v>
      </c>
      <c r="H196" s="38">
        <v>2862.1333333333332</v>
      </c>
      <c r="I196" s="38">
        <v>2908.416666666667</v>
      </c>
      <c r="J196" s="38">
        <v>2938.3833333333332</v>
      </c>
      <c r="K196" s="31">
        <v>2878.45</v>
      </c>
      <c r="L196" s="31">
        <v>2802.2</v>
      </c>
      <c r="M196" s="31">
        <v>0.99719000000000002</v>
      </c>
      <c r="N196" s="1"/>
      <c r="O196" s="1"/>
    </row>
    <row r="197" spans="1:15" ht="12.75" customHeight="1">
      <c r="A197" s="33">
        <v>187</v>
      </c>
      <c r="B197" s="58" t="s">
        <v>124</v>
      </c>
      <c r="C197" s="31">
        <v>466.6</v>
      </c>
      <c r="D197" s="38">
        <v>466.18333333333334</v>
      </c>
      <c r="E197" s="38">
        <v>463.86666666666667</v>
      </c>
      <c r="F197" s="38">
        <v>461.13333333333333</v>
      </c>
      <c r="G197" s="38">
        <v>458.81666666666666</v>
      </c>
      <c r="H197" s="38">
        <v>468.91666666666669</v>
      </c>
      <c r="I197" s="38">
        <v>471.23333333333341</v>
      </c>
      <c r="J197" s="38">
        <v>473.9666666666667</v>
      </c>
      <c r="K197" s="31">
        <v>468.5</v>
      </c>
      <c r="L197" s="31">
        <v>463.45</v>
      </c>
      <c r="M197" s="31">
        <v>8.1940000000000008</v>
      </c>
      <c r="N197" s="1"/>
      <c r="O197" s="1"/>
    </row>
    <row r="198" spans="1:15" ht="12.75" customHeight="1">
      <c r="A198" s="33">
        <v>188</v>
      </c>
      <c r="B198" s="58" t="s">
        <v>119</v>
      </c>
      <c r="C198" s="31">
        <v>597</v>
      </c>
      <c r="D198" s="38">
        <v>599.30000000000007</v>
      </c>
      <c r="E198" s="38">
        <v>592.90000000000009</v>
      </c>
      <c r="F198" s="38">
        <v>588.80000000000007</v>
      </c>
      <c r="G198" s="38">
        <v>582.40000000000009</v>
      </c>
      <c r="H198" s="38">
        <v>603.40000000000009</v>
      </c>
      <c r="I198" s="38">
        <v>609.79999999999995</v>
      </c>
      <c r="J198" s="38">
        <v>613.90000000000009</v>
      </c>
      <c r="K198" s="31">
        <v>605.70000000000005</v>
      </c>
      <c r="L198" s="31">
        <v>595.20000000000005</v>
      </c>
      <c r="M198" s="31">
        <v>6.0804200000000002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121.4</v>
      </c>
      <c r="D199" s="38">
        <v>121.56666666666666</v>
      </c>
      <c r="E199" s="38">
        <v>120.13333333333333</v>
      </c>
      <c r="F199" s="38">
        <v>118.86666666666666</v>
      </c>
      <c r="G199" s="38">
        <v>117.43333333333332</v>
      </c>
      <c r="H199" s="38">
        <v>122.83333333333333</v>
      </c>
      <c r="I199" s="38">
        <v>124.26666666666667</v>
      </c>
      <c r="J199" s="38">
        <v>125.53333333333333</v>
      </c>
      <c r="K199" s="31">
        <v>123</v>
      </c>
      <c r="L199" s="31">
        <v>120.3</v>
      </c>
      <c r="M199" s="31">
        <v>9.2950700000000008</v>
      </c>
      <c r="N199" s="1"/>
      <c r="O199" s="1"/>
    </row>
    <row r="200" spans="1:15" ht="12.75" customHeight="1">
      <c r="A200" s="33">
        <v>190</v>
      </c>
      <c r="B200" s="58" t="s">
        <v>405</v>
      </c>
      <c r="C200" s="31">
        <v>167.8</v>
      </c>
      <c r="D200" s="38">
        <v>168.5</v>
      </c>
      <c r="E200" s="38">
        <v>166.5</v>
      </c>
      <c r="F200" s="38">
        <v>165.2</v>
      </c>
      <c r="G200" s="38">
        <v>163.19999999999999</v>
      </c>
      <c r="H200" s="38">
        <v>169.8</v>
      </c>
      <c r="I200" s="38">
        <v>171.8</v>
      </c>
      <c r="J200" s="38">
        <v>173.10000000000002</v>
      </c>
      <c r="K200" s="31">
        <v>170.5</v>
      </c>
      <c r="L200" s="31">
        <v>167.2</v>
      </c>
      <c r="M200" s="31">
        <v>17.783239999999999</v>
      </c>
      <c r="N200" s="1"/>
      <c r="O200" s="1"/>
    </row>
    <row r="201" spans="1:15" ht="12.75" customHeight="1">
      <c r="A201" s="33">
        <v>191</v>
      </c>
      <c r="B201" s="58" t="s">
        <v>279</v>
      </c>
      <c r="C201" s="31">
        <v>295.05</v>
      </c>
      <c r="D201" s="38">
        <v>294.65000000000003</v>
      </c>
      <c r="E201" s="38">
        <v>293.15000000000009</v>
      </c>
      <c r="F201" s="38">
        <v>291.25000000000006</v>
      </c>
      <c r="G201" s="38">
        <v>289.75000000000011</v>
      </c>
      <c r="H201" s="38">
        <v>296.55000000000007</v>
      </c>
      <c r="I201" s="38">
        <v>298.04999999999995</v>
      </c>
      <c r="J201" s="38">
        <v>299.95000000000005</v>
      </c>
      <c r="K201" s="31">
        <v>296.14999999999998</v>
      </c>
      <c r="L201" s="31">
        <v>292.75</v>
      </c>
      <c r="M201" s="31">
        <v>3.9290500000000002</v>
      </c>
      <c r="N201" s="1"/>
      <c r="O201" s="1"/>
    </row>
    <row r="202" spans="1:15" ht="12.75" customHeight="1">
      <c r="A202" s="33">
        <v>192</v>
      </c>
      <c r="B202" s="58" t="s">
        <v>406</v>
      </c>
      <c r="C202" s="31">
        <v>1625.9</v>
      </c>
      <c r="D202" s="38">
        <v>1620.1833333333334</v>
      </c>
      <c r="E202" s="38">
        <v>1576.2166666666667</v>
      </c>
      <c r="F202" s="38">
        <v>1526.5333333333333</v>
      </c>
      <c r="G202" s="38">
        <v>1482.5666666666666</v>
      </c>
      <c r="H202" s="38">
        <v>1669.8666666666668</v>
      </c>
      <c r="I202" s="38">
        <v>1713.8333333333335</v>
      </c>
      <c r="J202" s="38">
        <v>1763.5166666666669</v>
      </c>
      <c r="K202" s="31">
        <v>1664.15</v>
      </c>
      <c r="L202" s="31">
        <v>1570.5</v>
      </c>
      <c r="M202" s="31">
        <v>9.0010100000000008</v>
      </c>
      <c r="N202" s="1"/>
      <c r="O202" s="1"/>
    </row>
    <row r="203" spans="1:15" ht="12.75" customHeight="1">
      <c r="A203" s="33">
        <v>193</v>
      </c>
      <c r="B203" s="58" t="s">
        <v>409</v>
      </c>
      <c r="C203" s="31">
        <v>943.7</v>
      </c>
      <c r="D203" s="38">
        <v>944.9</v>
      </c>
      <c r="E203" s="38">
        <v>934.8</v>
      </c>
      <c r="F203" s="38">
        <v>925.9</v>
      </c>
      <c r="G203" s="38">
        <v>915.8</v>
      </c>
      <c r="H203" s="38">
        <v>953.8</v>
      </c>
      <c r="I203" s="38">
        <v>963.90000000000009</v>
      </c>
      <c r="J203" s="38">
        <v>972.8</v>
      </c>
      <c r="K203" s="31">
        <v>955</v>
      </c>
      <c r="L203" s="31">
        <v>936</v>
      </c>
      <c r="M203" s="31">
        <v>7.1277499999999998</v>
      </c>
      <c r="N203" s="1"/>
      <c r="O203" s="1"/>
    </row>
    <row r="204" spans="1:15" ht="12.75" customHeight="1">
      <c r="A204" s="33">
        <v>194</v>
      </c>
      <c r="B204" s="58" t="s">
        <v>126</v>
      </c>
      <c r="C204" s="31">
        <v>1364</v>
      </c>
      <c r="D204" s="38">
        <v>1364</v>
      </c>
      <c r="E204" s="38">
        <v>1343</v>
      </c>
      <c r="F204" s="38">
        <v>1322</v>
      </c>
      <c r="G204" s="38">
        <v>1301</v>
      </c>
      <c r="H204" s="38">
        <v>1385</v>
      </c>
      <c r="I204" s="38">
        <v>1406</v>
      </c>
      <c r="J204" s="38">
        <v>1427</v>
      </c>
      <c r="K204" s="31">
        <v>1385</v>
      </c>
      <c r="L204" s="31">
        <v>1343</v>
      </c>
      <c r="M204" s="31">
        <v>37.175640000000001</v>
      </c>
      <c r="N204" s="1"/>
      <c r="O204" s="1"/>
    </row>
    <row r="205" spans="1:15" ht="12.75" customHeight="1">
      <c r="A205" s="33">
        <v>195</v>
      </c>
      <c r="B205" s="58" t="s">
        <v>127</v>
      </c>
      <c r="C205" s="31">
        <v>1169.05</v>
      </c>
      <c r="D205" s="38">
        <v>1166.9833333333333</v>
      </c>
      <c r="E205" s="38">
        <v>1159.0666666666666</v>
      </c>
      <c r="F205" s="38">
        <v>1149.0833333333333</v>
      </c>
      <c r="G205" s="38">
        <v>1141.1666666666665</v>
      </c>
      <c r="H205" s="38">
        <v>1176.9666666666667</v>
      </c>
      <c r="I205" s="38">
        <v>1184.8833333333332</v>
      </c>
      <c r="J205" s="38">
        <v>1194.8666666666668</v>
      </c>
      <c r="K205" s="31">
        <v>1174.9000000000001</v>
      </c>
      <c r="L205" s="31">
        <v>1157</v>
      </c>
      <c r="M205" s="31">
        <v>22.423970000000001</v>
      </c>
      <c r="N205" s="1"/>
      <c r="O205" s="1"/>
    </row>
    <row r="206" spans="1:15" ht="12.75" customHeight="1">
      <c r="A206" s="33">
        <v>196</v>
      </c>
      <c r="B206" s="58" t="s">
        <v>128</v>
      </c>
      <c r="C206" s="31">
        <v>2408.1</v>
      </c>
      <c r="D206" s="38">
        <v>2397.5166666666664</v>
      </c>
      <c r="E206" s="38">
        <v>2372.583333333333</v>
      </c>
      <c r="F206" s="38">
        <v>2337.0666666666666</v>
      </c>
      <c r="G206" s="38">
        <v>2312.1333333333332</v>
      </c>
      <c r="H206" s="38">
        <v>2433.0333333333328</v>
      </c>
      <c r="I206" s="38">
        <v>2457.9666666666662</v>
      </c>
      <c r="J206" s="38">
        <v>2493.4833333333327</v>
      </c>
      <c r="K206" s="31">
        <v>2422.4499999999998</v>
      </c>
      <c r="L206" s="31">
        <v>2362</v>
      </c>
      <c r="M206" s="31">
        <v>4.2050900000000002</v>
      </c>
      <c r="N206" s="1"/>
      <c r="O206" s="1"/>
    </row>
    <row r="207" spans="1:15" ht="12.75" customHeight="1">
      <c r="A207" s="33">
        <v>197</v>
      </c>
      <c r="B207" s="58" t="s">
        <v>129</v>
      </c>
      <c r="C207" s="31">
        <v>1685.1</v>
      </c>
      <c r="D207" s="38">
        <v>1682.95</v>
      </c>
      <c r="E207" s="38">
        <v>1677.15</v>
      </c>
      <c r="F207" s="38">
        <v>1669.2</v>
      </c>
      <c r="G207" s="38">
        <v>1663.4</v>
      </c>
      <c r="H207" s="38">
        <v>1690.9</v>
      </c>
      <c r="I207" s="38">
        <v>1696.6999999999998</v>
      </c>
      <c r="J207" s="38">
        <v>1704.65</v>
      </c>
      <c r="K207" s="31">
        <v>1688.75</v>
      </c>
      <c r="L207" s="31">
        <v>1675</v>
      </c>
      <c r="M207" s="31">
        <v>164.67567</v>
      </c>
      <c r="N207" s="1"/>
      <c r="O207" s="1"/>
    </row>
    <row r="208" spans="1:15" ht="12.75" customHeight="1">
      <c r="A208" s="33">
        <v>198</v>
      </c>
      <c r="B208" s="58" t="s">
        <v>130</v>
      </c>
      <c r="C208" s="31">
        <v>659.05</v>
      </c>
      <c r="D208" s="38">
        <v>656.18333333333328</v>
      </c>
      <c r="E208" s="38">
        <v>651.91666666666652</v>
      </c>
      <c r="F208" s="38">
        <v>644.78333333333319</v>
      </c>
      <c r="G208" s="38">
        <v>640.51666666666642</v>
      </c>
      <c r="H208" s="38">
        <v>663.31666666666661</v>
      </c>
      <c r="I208" s="38">
        <v>667.58333333333326</v>
      </c>
      <c r="J208" s="38">
        <v>674.7166666666667</v>
      </c>
      <c r="K208" s="31">
        <v>660.45</v>
      </c>
      <c r="L208" s="31">
        <v>649.04999999999995</v>
      </c>
      <c r="M208" s="31">
        <v>48.663710000000002</v>
      </c>
      <c r="N208" s="1"/>
      <c r="O208" s="1"/>
    </row>
    <row r="209" spans="1:15" ht="12.75" customHeight="1">
      <c r="A209" s="33">
        <v>199</v>
      </c>
      <c r="B209" s="58" t="s">
        <v>131</v>
      </c>
      <c r="C209" s="31">
        <v>3096.65</v>
      </c>
      <c r="D209" s="38">
        <v>3107.6</v>
      </c>
      <c r="E209" s="38">
        <v>3071.5499999999997</v>
      </c>
      <c r="F209" s="38">
        <v>3046.45</v>
      </c>
      <c r="G209" s="38">
        <v>3010.3999999999996</v>
      </c>
      <c r="H209" s="38">
        <v>3132.7</v>
      </c>
      <c r="I209" s="38">
        <v>3168.75</v>
      </c>
      <c r="J209" s="38">
        <v>3193.85</v>
      </c>
      <c r="K209" s="31">
        <v>3143.65</v>
      </c>
      <c r="L209" s="31">
        <v>3082.5</v>
      </c>
      <c r="M209" s="31">
        <v>4.8616400000000004</v>
      </c>
      <c r="N209" s="1"/>
      <c r="O209" s="1"/>
    </row>
    <row r="210" spans="1:15" ht="12.75" customHeight="1">
      <c r="A210" s="33">
        <v>200</v>
      </c>
      <c r="B210" s="58" t="s">
        <v>407</v>
      </c>
      <c r="C210" s="31">
        <v>66.05</v>
      </c>
      <c r="D210" s="38">
        <v>65.683333333333337</v>
      </c>
      <c r="E210" s="38">
        <v>65.066666666666677</v>
      </c>
      <c r="F210" s="38">
        <v>64.083333333333343</v>
      </c>
      <c r="G210" s="38">
        <v>63.466666666666683</v>
      </c>
      <c r="H210" s="38">
        <v>66.666666666666671</v>
      </c>
      <c r="I210" s="38">
        <v>67.283333333333346</v>
      </c>
      <c r="J210" s="38">
        <v>68.266666666666666</v>
      </c>
      <c r="K210" s="31">
        <v>66.3</v>
      </c>
      <c r="L210" s="31">
        <v>64.7</v>
      </c>
      <c r="M210" s="31">
        <v>43.925060000000002</v>
      </c>
      <c r="N210" s="1"/>
      <c r="O210" s="1"/>
    </row>
    <row r="211" spans="1:15" ht="12.75" customHeight="1">
      <c r="A211" s="33">
        <v>201</v>
      </c>
      <c r="B211" s="58" t="s">
        <v>411</v>
      </c>
      <c r="C211" s="31">
        <v>309.2</v>
      </c>
      <c r="D211" s="38">
        <v>309</v>
      </c>
      <c r="E211" s="38">
        <v>307</v>
      </c>
      <c r="F211" s="38">
        <v>304.8</v>
      </c>
      <c r="G211" s="38">
        <v>302.8</v>
      </c>
      <c r="H211" s="38">
        <v>311.2</v>
      </c>
      <c r="I211" s="38">
        <v>313.2</v>
      </c>
      <c r="J211" s="38">
        <v>315.39999999999998</v>
      </c>
      <c r="K211" s="31">
        <v>311</v>
      </c>
      <c r="L211" s="31">
        <v>306.8</v>
      </c>
      <c r="M211" s="31">
        <v>1.42015</v>
      </c>
      <c r="N211" s="1"/>
      <c r="O211" s="1"/>
    </row>
    <row r="212" spans="1:15" ht="12.75" customHeight="1">
      <c r="A212" s="33">
        <v>202</v>
      </c>
      <c r="B212" s="58" t="s">
        <v>133</v>
      </c>
      <c r="C212" s="31">
        <v>439.2</v>
      </c>
      <c r="D212" s="38">
        <v>440.7</v>
      </c>
      <c r="E212" s="38">
        <v>437</v>
      </c>
      <c r="F212" s="38">
        <v>434.8</v>
      </c>
      <c r="G212" s="38">
        <v>431.1</v>
      </c>
      <c r="H212" s="38">
        <v>442.9</v>
      </c>
      <c r="I212" s="38">
        <v>446.59999999999991</v>
      </c>
      <c r="J212" s="38">
        <v>448.79999999999995</v>
      </c>
      <c r="K212" s="31">
        <v>444.4</v>
      </c>
      <c r="L212" s="31">
        <v>438.5</v>
      </c>
      <c r="M212" s="31">
        <v>50.627000000000002</v>
      </c>
      <c r="N212" s="1"/>
      <c r="O212" s="1"/>
    </row>
    <row r="213" spans="1:15" ht="12.75" customHeight="1">
      <c r="A213" s="33">
        <v>203</v>
      </c>
      <c r="B213" s="58" t="s">
        <v>412</v>
      </c>
      <c r="C213" s="31">
        <v>1073.3</v>
      </c>
      <c r="D213" s="38">
        <v>1075.5166666666667</v>
      </c>
      <c r="E213" s="38">
        <v>1063.0333333333333</v>
      </c>
      <c r="F213" s="38">
        <v>1052.7666666666667</v>
      </c>
      <c r="G213" s="38">
        <v>1040.2833333333333</v>
      </c>
      <c r="H213" s="38">
        <v>1085.7833333333333</v>
      </c>
      <c r="I213" s="38">
        <v>1098.2666666666664</v>
      </c>
      <c r="J213" s="38">
        <v>1108.5333333333333</v>
      </c>
      <c r="K213" s="31">
        <v>1088</v>
      </c>
      <c r="L213" s="31">
        <v>1065.25</v>
      </c>
      <c r="M213" s="31">
        <v>0.20139000000000001</v>
      </c>
      <c r="N213" s="1"/>
      <c r="O213" s="1"/>
    </row>
    <row r="214" spans="1:15" ht="12.75" customHeight="1">
      <c r="A214" s="33">
        <v>204</v>
      </c>
      <c r="B214" s="58" t="s">
        <v>125</v>
      </c>
      <c r="C214" s="31">
        <v>3860.9</v>
      </c>
      <c r="D214" s="38">
        <v>3862.65</v>
      </c>
      <c r="E214" s="38">
        <v>3841.3</v>
      </c>
      <c r="F214" s="38">
        <v>3821.7000000000003</v>
      </c>
      <c r="G214" s="38">
        <v>3800.3500000000004</v>
      </c>
      <c r="H214" s="38">
        <v>3882.25</v>
      </c>
      <c r="I214" s="38">
        <v>3903.5999999999995</v>
      </c>
      <c r="J214" s="38">
        <v>3923.2</v>
      </c>
      <c r="K214" s="31">
        <v>3884</v>
      </c>
      <c r="L214" s="31">
        <v>3843.05</v>
      </c>
      <c r="M214" s="31">
        <v>7.9085400000000003</v>
      </c>
      <c r="N214" s="1"/>
      <c r="O214" s="1"/>
    </row>
    <row r="215" spans="1:15" ht="12.75" customHeight="1">
      <c r="A215" s="33">
        <v>205</v>
      </c>
      <c r="B215" s="58" t="s">
        <v>134</v>
      </c>
      <c r="C215" s="31">
        <v>119.8</v>
      </c>
      <c r="D215" s="38">
        <v>120.45</v>
      </c>
      <c r="E215" s="38">
        <v>118.60000000000001</v>
      </c>
      <c r="F215" s="38">
        <v>117.4</v>
      </c>
      <c r="G215" s="38">
        <v>115.55000000000001</v>
      </c>
      <c r="H215" s="38">
        <v>121.65</v>
      </c>
      <c r="I215" s="38">
        <v>123.5</v>
      </c>
      <c r="J215" s="38">
        <v>124.7</v>
      </c>
      <c r="K215" s="31">
        <v>122.3</v>
      </c>
      <c r="L215" s="31">
        <v>119.25</v>
      </c>
      <c r="M215" s="31">
        <v>44.322960000000002</v>
      </c>
      <c r="N215" s="1"/>
      <c r="O215" s="1"/>
    </row>
    <row r="216" spans="1:15" ht="12.75" customHeight="1">
      <c r="A216" s="33">
        <v>206</v>
      </c>
      <c r="B216" s="58" t="s">
        <v>135</v>
      </c>
      <c r="C216" s="31">
        <v>297.89999999999998</v>
      </c>
      <c r="D216" s="38">
        <v>295.06666666666666</v>
      </c>
      <c r="E216" s="38">
        <v>291.63333333333333</v>
      </c>
      <c r="F216" s="38">
        <v>285.36666666666667</v>
      </c>
      <c r="G216" s="38">
        <v>281.93333333333334</v>
      </c>
      <c r="H216" s="38">
        <v>301.33333333333331</v>
      </c>
      <c r="I216" s="38">
        <v>304.76666666666659</v>
      </c>
      <c r="J216" s="38">
        <v>311.0333333333333</v>
      </c>
      <c r="K216" s="31">
        <v>298.5</v>
      </c>
      <c r="L216" s="31">
        <v>288.8</v>
      </c>
      <c r="M216" s="31">
        <v>36.735149999999997</v>
      </c>
      <c r="N216" s="1"/>
      <c r="O216" s="1"/>
    </row>
    <row r="217" spans="1:15" ht="12.75" customHeight="1">
      <c r="A217" s="33">
        <v>207</v>
      </c>
      <c r="B217" s="58" t="s">
        <v>136</v>
      </c>
      <c r="C217" s="31">
        <v>2671.6</v>
      </c>
      <c r="D217" s="38">
        <v>2676.4666666666667</v>
      </c>
      <c r="E217" s="38">
        <v>2656.0333333333333</v>
      </c>
      <c r="F217" s="38">
        <v>2640.4666666666667</v>
      </c>
      <c r="G217" s="38">
        <v>2620.0333333333333</v>
      </c>
      <c r="H217" s="38">
        <v>2692.0333333333333</v>
      </c>
      <c r="I217" s="38">
        <v>2712.4666666666667</v>
      </c>
      <c r="J217" s="38">
        <v>2728.0333333333333</v>
      </c>
      <c r="K217" s="31">
        <v>2696.9</v>
      </c>
      <c r="L217" s="31">
        <v>2660.9</v>
      </c>
      <c r="M217" s="31">
        <v>11.665419999999999</v>
      </c>
      <c r="N217" s="1"/>
      <c r="O217" s="1"/>
    </row>
    <row r="218" spans="1:15" ht="12.75" customHeight="1">
      <c r="A218" s="33">
        <v>208</v>
      </c>
      <c r="B218" s="58" t="s">
        <v>280</v>
      </c>
      <c r="C218" s="31">
        <v>323.25</v>
      </c>
      <c r="D218" s="38">
        <v>323.31666666666666</v>
      </c>
      <c r="E218" s="38">
        <v>318.63333333333333</v>
      </c>
      <c r="F218" s="38">
        <v>314.01666666666665</v>
      </c>
      <c r="G218" s="38">
        <v>309.33333333333331</v>
      </c>
      <c r="H218" s="38">
        <v>327.93333333333334</v>
      </c>
      <c r="I218" s="38">
        <v>332.61666666666662</v>
      </c>
      <c r="J218" s="38">
        <v>337.23333333333335</v>
      </c>
      <c r="K218" s="31">
        <v>328</v>
      </c>
      <c r="L218" s="31">
        <v>318.7</v>
      </c>
      <c r="M218" s="31">
        <v>6.0741399999999999</v>
      </c>
      <c r="N218" s="1"/>
      <c r="O218" s="1"/>
    </row>
    <row r="219" spans="1:15" ht="12.75" customHeight="1">
      <c r="A219" s="33">
        <v>209</v>
      </c>
      <c r="B219" s="58" t="s">
        <v>413</v>
      </c>
      <c r="C219" s="31">
        <v>4206.55</v>
      </c>
      <c r="D219" s="38">
        <v>4236.3499999999995</v>
      </c>
      <c r="E219" s="38">
        <v>4161.6999999999989</v>
      </c>
      <c r="F219" s="38">
        <v>4116.8499999999995</v>
      </c>
      <c r="G219" s="38">
        <v>4042.1999999999989</v>
      </c>
      <c r="H219" s="38">
        <v>4281.1999999999989</v>
      </c>
      <c r="I219" s="38">
        <v>4355.8499999999985</v>
      </c>
      <c r="J219" s="38">
        <v>4400.6999999999989</v>
      </c>
      <c r="K219" s="31">
        <v>4311</v>
      </c>
      <c r="L219" s="31">
        <v>4191.5</v>
      </c>
      <c r="M219" s="31">
        <v>0.18207000000000001</v>
      </c>
      <c r="N219" s="1"/>
      <c r="O219" s="1"/>
    </row>
    <row r="220" spans="1:15" ht="12.75" customHeight="1">
      <c r="A220" s="33">
        <v>210</v>
      </c>
      <c r="B220" s="58" t="s">
        <v>408</v>
      </c>
      <c r="C220" s="31">
        <v>657.9</v>
      </c>
      <c r="D220" s="38">
        <v>655.73333333333335</v>
      </c>
      <c r="E220" s="38">
        <v>649.4666666666667</v>
      </c>
      <c r="F220" s="38">
        <v>641.0333333333333</v>
      </c>
      <c r="G220" s="38">
        <v>634.76666666666665</v>
      </c>
      <c r="H220" s="38">
        <v>664.16666666666674</v>
      </c>
      <c r="I220" s="38">
        <v>670.43333333333339</v>
      </c>
      <c r="J220" s="38">
        <v>678.86666666666679</v>
      </c>
      <c r="K220" s="31">
        <v>662</v>
      </c>
      <c r="L220" s="31">
        <v>647.29999999999995</v>
      </c>
      <c r="M220" s="31">
        <v>0.49864999999999998</v>
      </c>
      <c r="N220" s="1"/>
      <c r="O220" s="1"/>
    </row>
    <row r="221" spans="1:15" ht="12.75" customHeight="1">
      <c r="A221" s="33">
        <v>211</v>
      </c>
      <c r="B221" s="58" t="s">
        <v>414</v>
      </c>
      <c r="C221" s="31">
        <v>801.45</v>
      </c>
      <c r="D221" s="38">
        <v>805</v>
      </c>
      <c r="E221" s="38">
        <v>794.75</v>
      </c>
      <c r="F221" s="38">
        <v>788.05</v>
      </c>
      <c r="G221" s="38">
        <v>777.8</v>
      </c>
      <c r="H221" s="38">
        <v>811.7</v>
      </c>
      <c r="I221" s="38">
        <v>821.95</v>
      </c>
      <c r="J221" s="38">
        <v>828.65000000000009</v>
      </c>
      <c r="K221" s="31">
        <v>815.25</v>
      </c>
      <c r="L221" s="31">
        <v>798.3</v>
      </c>
      <c r="M221" s="31">
        <v>1.0086999999999999</v>
      </c>
      <c r="N221" s="1"/>
      <c r="O221" s="1"/>
    </row>
    <row r="222" spans="1:15" ht="12.75" customHeight="1">
      <c r="A222" s="33">
        <v>212</v>
      </c>
      <c r="B222" s="58" t="s">
        <v>281</v>
      </c>
      <c r="C222" s="31">
        <v>42722.45</v>
      </c>
      <c r="D222" s="38">
        <v>42882.516666666663</v>
      </c>
      <c r="E222" s="38">
        <v>42403.033333333326</v>
      </c>
      <c r="F222" s="38">
        <v>42083.616666666661</v>
      </c>
      <c r="G222" s="38">
        <v>41604.133333333324</v>
      </c>
      <c r="H222" s="38">
        <v>43201.933333333327</v>
      </c>
      <c r="I222" s="38">
        <v>43681.416666666664</v>
      </c>
      <c r="J222" s="38">
        <v>44000.833333333328</v>
      </c>
      <c r="K222" s="31">
        <v>43362</v>
      </c>
      <c r="L222" s="31">
        <v>42563.1</v>
      </c>
      <c r="M222" s="31">
        <v>1.687E-2</v>
      </c>
      <c r="N222" s="1"/>
      <c r="O222" s="1"/>
    </row>
    <row r="223" spans="1:15" ht="12.75" customHeight="1">
      <c r="A223" s="33">
        <v>213</v>
      </c>
      <c r="B223" s="58" t="s">
        <v>415</v>
      </c>
      <c r="C223" s="31">
        <v>59.35</v>
      </c>
      <c r="D223" s="38">
        <v>59.566666666666663</v>
      </c>
      <c r="E223" s="38">
        <v>58.783333333333324</v>
      </c>
      <c r="F223" s="38">
        <v>58.216666666666661</v>
      </c>
      <c r="G223" s="38">
        <v>57.433333333333323</v>
      </c>
      <c r="H223" s="38">
        <v>60.133333333333326</v>
      </c>
      <c r="I223" s="38">
        <v>60.916666666666657</v>
      </c>
      <c r="J223" s="38">
        <v>61.483333333333327</v>
      </c>
      <c r="K223" s="31">
        <v>60.35</v>
      </c>
      <c r="L223" s="31">
        <v>59</v>
      </c>
      <c r="M223" s="31">
        <v>35.695790000000002</v>
      </c>
      <c r="N223" s="1"/>
      <c r="O223" s="1"/>
    </row>
    <row r="224" spans="1:15" ht="12.75" customHeight="1">
      <c r="A224" s="33">
        <v>214</v>
      </c>
      <c r="B224" s="58" t="s">
        <v>138</v>
      </c>
      <c r="C224" s="31">
        <v>973.45</v>
      </c>
      <c r="D224" s="38">
        <v>973.66666666666663</v>
      </c>
      <c r="E224" s="38">
        <v>967.33333333333326</v>
      </c>
      <c r="F224" s="38">
        <v>961.21666666666658</v>
      </c>
      <c r="G224" s="38">
        <v>954.88333333333321</v>
      </c>
      <c r="H224" s="38">
        <v>979.7833333333333</v>
      </c>
      <c r="I224" s="38">
        <v>986.11666666666656</v>
      </c>
      <c r="J224" s="38">
        <v>992.23333333333335</v>
      </c>
      <c r="K224" s="31">
        <v>980</v>
      </c>
      <c r="L224" s="31">
        <v>967.55</v>
      </c>
      <c r="M224" s="31">
        <v>159.94261</v>
      </c>
      <c r="N224" s="1"/>
      <c r="O224" s="1"/>
    </row>
    <row r="225" spans="1:15" ht="12.75" customHeight="1">
      <c r="A225" s="33">
        <v>215</v>
      </c>
      <c r="B225" s="58" t="s">
        <v>139</v>
      </c>
      <c r="C225" s="31">
        <v>1366.45</v>
      </c>
      <c r="D225" s="38">
        <v>1356.5333333333335</v>
      </c>
      <c r="E225" s="38">
        <v>1325.916666666667</v>
      </c>
      <c r="F225" s="38">
        <v>1285.3833333333334</v>
      </c>
      <c r="G225" s="38">
        <v>1254.7666666666669</v>
      </c>
      <c r="H225" s="38">
        <v>1397.0666666666671</v>
      </c>
      <c r="I225" s="38">
        <v>1427.6833333333334</v>
      </c>
      <c r="J225" s="38">
        <v>1468.2166666666672</v>
      </c>
      <c r="K225" s="31">
        <v>1387.15</v>
      </c>
      <c r="L225" s="31">
        <v>1316</v>
      </c>
      <c r="M225" s="31">
        <v>16.012630000000001</v>
      </c>
      <c r="N225" s="1"/>
      <c r="O225" s="1"/>
    </row>
    <row r="226" spans="1:15" ht="12.75" customHeight="1">
      <c r="A226" s="33">
        <v>216</v>
      </c>
      <c r="B226" s="58" t="s">
        <v>140</v>
      </c>
      <c r="C226" s="31">
        <v>559.45000000000005</v>
      </c>
      <c r="D226" s="38">
        <v>561.7166666666667</v>
      </c>
      <c r="E226" s="38">
        <v>545.43333333333339</v>
      </c>
      <c r="F226" s="38">
        <v>531.41666666666674</v>
      </c>
      <c r="G226" s="38">
        <v>515.13333333333344</v>
      </c>
      <c r="H226" s="38">
        <v>575.73333333333335</v>
      </c>
      <c r="I226" s="38">
        <v>592.01666666666665</v>
      </c>
      <c r="J226" s="38">
        <v>606.0333333333333</v>
      </c>
      <c r="K226" s="31">
        <v>578</v>
      </c>
      <c r="L226" s="31">
        <v>547.70000000000005</v>
      </c>
      <c r="M226" s="31">
        <v>47.51341</v>
      </c>
      <c r="N226" s="1"/>
      <c r="O226" s="1"/>
    </row>
    <row r="227" spans="1:15" ht="12.75" customHeight="1">
      <c r="A227" s="33">
        <v>217</v>
      </c>
      <c r="B227" s="58" t="s">
        <v>282</v>
      </c>
      <c r="C227" s="31">
        <v>618</v>
      </c>
      <c r="D227" s="38">
        <v>617.98333333333335</v>
      </c>
      <c r="E227" s="38">
        <v>614.56666666666672</v>
      </c>
      <c r="F227" s="38">
        <v>611.13333333333333</v>
      </c>
      <c r="G227" s="38">
        <v>607.7166666666667</v>
      </c>
      <c r="H227" s="38">
        <v>621.41666666666674</v>
      </c>
      <c r="I227" s="38">
        <v>624.83333333333326</v>
      </c>
      <c r="J227" s="38">
        <v>628.26666666666677</v>
      </c>
      <c r="K227" s="31">
        <v>621.4</v>
      </c>
      <c r="L227" s="31">
        <v>614.54999999999995</v>
      </c>
      <c r="M227" s="31">
        <v>3.8572500000000001</v>
      </c>
      <c r="N227" s="1"/>
      <c r="O227" s="1"/>
    </row>
    <row r="228" spans="1:15" ht="12.75" customHeight="1">
      <c r="A228" s="33">
        <v>218</v>
      </c>
      <c r="B228" s="58" t="s">
        <v>416</v>
      </c>
      <c r="C228" s="31">
        <v>57.5</v>
      </c>
      <c r="D228" s="38">
        <v>57.449999999999996</v>
      </c>
      <c r="E228" s="38">
        <v>57.099999999999994</v>
      </c>
      <c r="F228" s="38">
        <v>56.699999999999996</v>
      </c>
      <c r="G228" s="38">
        <v>56.349999999999994</v>
      </c>
      <c r="H228" s="38">
        <v>57.849999999999994</v>
      </c>
      <c r="I228" s="38">
        <v>58.2</v>
      </c>
      <c r="J228" s="38">
        <v>58.599999999999994</v>
      </c>
      <c r="K228" s="31">
        <v>57.8</v>
      </c>
      <c r="L228" s="31">
        <v>57.05</v>
      </c>
      <c r="M228" s="31">
        <v>49.262079999999997</v>
      </c>
      <c r="N228" s="1"/>
      <c r="O228" s="1"/>
    </row>
    <row r="229" spans="1:15" ht="12.75" customHeight="1">
      <c r="A229" s="33">
        <v>219</v>
      </c>
      <c r="B229" s="58" t="s">
        <v>143</v>
      </c>
      <c r="C229" s="31">
        <v>81.8</v>
      </c>
      <c r="D229" s="38">
        <v>81.533333333333331</v>
      </c>
      <c r="E229" s="38">
        <v>80.86666666666666</v>
      </c>
      <c r="F229" s="38">
        <v>79.933333333333323</v>
      </c>
      <c r="G229" s="38">
        <v>79.266666666666652</v>
      </c>
      <c r="H229" s="38">
        <v>82.466666666666669</v>
      </c>
      <c r="I229" s="38">
        <v>83.133333333333354</v>
      </c>
      <c r="J229" s="38">
        <v>84.066666666666677</v>
      </c>
      <c r="K229" s="31">
        <v>82.2</v>
      </c>
      <c r="L229" s="31">
        <v>80.599999999999994</v>
      </c>
      <c r="M229" s="31">
        <v>359.63042000000002</v>
      </c>
      <c r="N229" s="1"/>
      <c r="O229" s="1"/>
    </row>
    <row r="230" spans="1:15" ht="12.75" customHeight="1">
      <c r="A230" s="33">
        <v>220</v>
      </c>
      <c r="B230" s="58" t="s">
        <v>142</v>
      </c>
      <c r="C230" s="31">
        <v>112.35</v>
      </c>
      <c r="D230" s="38">
        <v>111.96666666666665</v>
      </c>
      <c r="E230" s="38">
        <v>111.23333333333331</v>
      </c>
      <c r="F230" s="38">
        <v>110.11666666666665</v>
      </c>
      <c r="G230" s="38">
        <v>109.3833333333333</v>
      </c>
      <c r="H230" s="38">
        <v>113.08333333333331</v>
      </c>
      <c r="I230" s="38">
        <v>113.81666666666666</v>
      </c>
      <c r="J230" s="38">
        <v>114.93333333333332</v>
      </c>
      <c r="K230" s="31">
        <v>112.7</v>
      </c>
      <c r="L230" s="31">
        <v>110.85</v>
      </c>
      <c r="M230" s="31">
        <v>67.691010000000006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835.55</v>
      </c>
      <c r="D231" s="38">
        <v>836.69999999999993</v>
      </c>
      <c r="E231" s="38">
        <v>830.84999999999991</v>
      </c>
      <c r="F231" s="38">
        <v>826.15</v>
      </c>
      <c r="G231" s="38">
        <v>820.3</v>
      </c>
      <c r="H231" s="38">
        <v>841.39999999999986</v>
      </c>
      <c r="I231" s="38">
        <v>847.25</v>
      </c>
      <c r="J231" s="38">
        <v>851.94999999999982</v>
      </c>
      <c r="K231" s="31">
        <v>842.55</v>
      </c>
      <c r="L231" s="31">
        <v>832</v>
      </c>
      <c r="M231" s="31">
        <v>0.21485000000000001</v>
      </c>
      <c r="N231" s="1"/>
      <c r="O231" s="1"/>
    </row>
    <row r="232" spans="1:15" ht="12.75" customHeight="1">
      <c r="A232" s="33">
        <v>222</v>
      </c>
      <c r="B232" s="58" t="s">
        <v>418</v>
      </c>
      <c r="C232" s="31">
        <v>555.5</v>
      </c>
      <c r="D232" s="38">
        <v>557.7166666666667</v>
      </c>
      <c r="E232" s="38">
        <v>550.93333333333339</v>
      </c>
      <c r="F232" s="38">
        <v>546.36666666666667</v>
      </c>
      <c r="G232" s="38">
        <v>539.58333333333337</v>
      </c>
      <c r="H232" s="38">
        <v>562.28333333333342</v>
      </c>
      <c r="I232" s="38">
        <v>569.06666666666672</v>
      </c>
      <c r="J232" s="38">
        <v>573.63333333333344</v>
      </c>
      <c r="K232" s="31">
        <v>564.5</v>
      </c>
      <c r="L232" s="31">
        <v>553.15</v>
      </c>
      <c r="M232" s="31">
        <v>2.5654400000000002</v>
      </c>
      <c r="N232" s="1"/>
      <c r="O232" s="1"/>
    </row>
    <row r="233" spans="1:15" ht="12.75" customHeight="1">
      <c r="A233" s="33">
        <v>223</v>
      </c>
      <c r="B233" s="58" t="s">
        <v>147</v>
      </c>
      <c r="C233" s="31">
        <v>212.45</v>
      </c>
      <c r="D233" s="38">
        <v>211.66666666666666</v>
      </c>
      <c r="E233" s="38">
        <v>210.5333333333333</v>
      </c>
      <c r="F233" s="38">
        <v>208.61666666666665</v>
      </c>
      <c r="G233" s="38">
        <v>207.48333333333329</v>
      </c>
      <c r="H233" s="38">
        <v>213.58333333333331</v>
      </c>
      <c r="I233" s="38">
        <v>214.7166666666667</v>
      </c>
      <c r="J233" s="38">
        <v>216.63333333333333</v>
      </c>
      <c r="K233" s="31">
        <v>212.8</v>
      </c>
      <c r="L233" s="31">
        <v>209.75</v>
      </c>
      <c r="M233" s="31">
        <v>10.25235</v>
      </c>
      <c r="N233" s="1"/>
      <c r="O233" s="1"/>
    </row>
    <row r="234" spans="1:15" ht="12.75" customHeight="1">
      <c r="A234" s="33">
        <v>224</v>
      </c>
      <c r="B234" s="58" t="s">
        <v>137</v>
      </c>
      <c r="C234" s="31">
        <v>121.55</v>
      </c>
      <c r="D234" s="38">
        <v>121.58333333333333</v>
      </c>
      <c r="E234" s="38">
        <v>120.46666666666665</v>
      </c>
      <c r="F234" s="38">
        <v>119.38333333333333</v>
      </c>
      <c r="G234" s="38">
        <v>118.26666666666665</v>
      </c>
      <c r="H234" s="38">
        <v>122.66666666666666</v>
      </c>
      <c r="I234" s="38">
        <v>123.78333333333333</v>
      </c>
      <c r="J234" s="38">
        <v>124.86666666666666</v>
      </c>
      <c r="K234" s="31">
        <v>122.7</v>
      </c>
      <c r="L234" s="31">
        <v>120.5</v>
      </c>
      <c r="M234" s="31">
        <v>46.768799999999999</v>
      </c>
      <c r="N234" s="1"/>
      <c r="O234" s="1"/>
    </row>
    <row r="235" spans="1:15" ht="12.75" customHeight="1">
      <c r="A235" s="33">
        <v>225</v>
      </c>
      <c r="B235" s="58" t="s">
        <v>421</v>
      </c>
      <c r="C235" s="31">
        <v>65.7</v>
      </c>
      <c r="D235" s="38">
        <v>66.133333333333326</v>
      </c>
      <c r="E235" s="38">
        <v>65.016666666666652</v>
      </c>
      <c r="F235" s="38">
        <v>64.333333333333329</v>
      </c>
      <c r="G235" s="38">
        <v>63.216666666666654</v>
      </c>
      <c r="H235" s="38">
        <v>66.816666666666649</v>
      </c>
      <c r="I235" s="38">
        <v>67.933333333333323</v>
      </c>
      <c r="J235" s="38">
        <v>68.616666666666646</v>
      </c>
      <c r="K235" s="31">
        <v>67.25</v>
      </c>
      <c r="L235" s="31">
        <v>65.45</v>
      </c>
      <c r="M235" s="31">
        <v>74.812380000000005</v>
      </c>
      <c r="N235" s="1"/>
      <c r="O235" s="1"/>
    </row>
    <row r="236" spans="1:15" ht="12.75" customHeight="1">
      <c r="A236" s="33">
        <v>226</v>
      </c>
      <c r="B236" s="58" t="s">
        <v>148</v>
      </c>
      <c r="C236" s="31">
        <v>2873.5</v>
      </c>
      <c r="D236" s="38">
        <v>2878.0833333333335</v>
      </c>
      <c r="E236" s="38">
        <v>2846.6166666666668</v>
      </c>
      <c r="F236" s="38">
        <v>2819.7333333333331</v>
      </c>
      <c r="G236" s="38">
        <v>2788.2666666666664</v>
      </c>
      <c r="H236" s="38">
        <v>2904.9666666666672</v>
      </c>
      <c r="I236" s="38">
        <v>2936.4333333333334</v>
      </c>
      <c r="J236" s="38">
        <v>2963.3166666666675</v>
      </c>
      <c r="K236" s="31">
        <v>2909.55</v>
      </c>
      <c r="L236" s="31">
        <v>2851.2</v>
      </c>
      <c r="M236" s="31">
        <v>1.2693300000000001</v>
      </c>
      <c r="N236" s="1"/>
      <c r="O236" s="1"/>
    </row>
    <row r="237" spans="1:15" ht="12.75" customHeight="1">
      <c r="A237" s="33">
        <v>227</v>
      </c>
      <c r="B237" s="58" t="s">
        <v>283</v>
      </c>
      <c r="C237" s="31">
        <v>325.2</v>
      </c>
      <c r="D237" s="38">
        <v>325.48333333333329</v>
      </c>
      <c r="E237" s="38">
        <v>321.81666666666661</v>
      </c>
      <c r="F237" s="38">
        <v>318.43333333333334</v>
      </c>
      <c r="G237" s="38">
        <v>314.76666666666665</v>
      </c>
      <c r="H237" s="38">
        <v>328.86666666666656</v>
      </c>
      <c r="I237" s="38">
        <v>332.53333333333319</v>
      </c>
      <c r="J237" s="38">
        <v>335.91666666666652</v>
      </c>
      <c r="K237" s="31">
        <v>329.15</v>
      </c>
      <c r="L237" s="31">
        <v>322.10000000000002</v>
      </c>
      <c r="M237" s="31">
        <v>13.09005</v>
      </c>
      <c r="N237" s="1"/>
      <c r="O237" s="1"/>
    </row>
    <row r="238" spans="1:15" ht="12.75" customHeight="1">
      <c r="A238" s="33">
        <v>228</v>
      </c>
      <c r="B238" s="58" t="s">
        <v>144</v>
      </c>
      <c r="C238" s="31">
        <v>124.85</v>
      </c>
      <c r="D238" s="38">
        <v>124.31666666666666</v>
      </c>
      <c r="E238" s="38">
        <v>123.08333333333333</v>
      </c>
      <c r="F238" s="38">
        <v>121.31666666666666</v>
      </c>
      <c r="G238" s="38">
        <v>120.08333333333333</v>
      </c>
      <c r="H238" s="38">
        <v>126.08333333333333</v>
      </c>
      <c r="I238" s="38">
        <v>127.31666666666668</v>
      </c>
      <c r="J238" s="38">
        <v>129.08333333333331</v>
      </c>
      <c r="K238" s="31">
        <v>125.55</v>
      </c>
      <c r="L238" s="31">
        <v>122.55</v>
      </c>
      <c r="M238" s="31">
        <v>69.317719999999994</v>
      </c>
      <c r="N238" s="1"/>
      <c r="O238" s="1"/>
    </row>
    <row r="239" spans="1:15" ht="12.75" customHeight="1">
      <c r="A239" s="33">
        <v>229</v>
      </c>
      <c r="B239" s="58" t="s">
        <v>146</v>
      </c>
      <c r="C239" s="31">
        <v>400.25</v>
      </c>
      <c r="D239" s="38">
        <v>397.18333333333334</v>
      </c>
      <c r="E239" s="38">
        <v>391.36666666666667</v>
      </c>
      <c r="F239" s="38">
        <v>382.48333333333335</v>
      </c>
      <c r="G239" s="38">
        <v>376.66666666666669</v>
      </c>
      <c r="H239" s="38">
        <v>406.06666666666666</v>
      </c>
      <c r="I239" s="38">
        <v>411.88333333333338</v>
      </c>
      <c r="J239" s="38">
        <v>420.76666666666665</v>
      </c>
      <c r="K239" s="31">
        <v>403</v>
      </c>
      <c r="L239" s="31">
        <v>388.3</v>
      </c>
      <c r="M239" s="31">
        <v>43.180289999999999</v>
      </c>
      <c r="N239" s="1"/>
      <c r="O239" s="1"/>
    </row>
    <row r="240" spans="1:15" ht="12.75" customHeight="1">
      <c r="A240" s="33">
        <v>230</v>
      </c>
      <c r="B240" s="58" t="s">
        <v>154</v>
      </c>
      <c r="C240" s="31">
        <v>98.25</v>
      </c>
      <c r="D240" s="38">
        <v>98.333333333333329</v>
      </c>
      <c r="E240" s="38">
        <v>97.61666666666666</v>
      </c>
      <c r="F240" s="38">
        <v>96.983333333333334</v>
      </c>
      <c r="G240" s="38">
        <v>96.266666666666666</v>
      </c>
      <c r="H240" s="38">
        <v>98.966666666666654</v>
      </c>
      <c r="I240" s="38">
        <v>99.683333333333323</v>
      </c>
      <c r="J240" s="38">
        <v>100.31666666666665</v>
      </c>
      <c r="K240" s="31">
        <v>99.05</v>
      </c>
      <c r="L240" s="31">
        <v>97.7</v>
      </c>
      <c r="M240" s="31">
        <v>152.83446000000001</v>
      </c>
      <c r="N240" s="1"/>
      <c r="O240" s="1"/>
    </row>
    <row r="241" spans="1:15" ht="12.75" customHeight="1">
      <c r="A241" s="33">
        <v>231</v>
      </c>
      <c r="B241" s="58" t="s">
        <v>422</v>
      </c>
      <c r="C241" s="31">
        <v>26.25</v>
      </c>
      <c r="D241" s="38">
        <v>26.116666666666664</v>
      </c>
      <c r="E241" s="38">
        <v>25.883333333333326</v>
      </c>
      <c r="F241" s="38">
        <v>25.516666666666662</v>
      </c>
      <c r="G241" s="38">
        <v>25.283333333333324</v>
      </c>
      <c r="H241" s="38">
        <v>26.483333333333327</v>
      </c>
      <c r="I241" s="38">
        <v>26.716666666666669</v>
      </c>
      <c r="J241" s="38">
        <v>27.083333333333329</v>
      </c>
      <c r="K241" s="31">
        <v>26.35</v>
      </c>
      <c r="L241" s="31">
        <v>25.75</v>
      </c>
      <c r="M241" s="31">
        <v>102.09287999999999</v>
      </c>
      <c r="N241" s="1"/>
      <c r="O241" s="1"/>
    </row>
    <row r="242" spans="1:15" ht="12.75" customHeight="1">
      <c r="A242" s="33">
        <v>232</v>
      </c>
      <c r="B242" s="58" t="s">
        <v>156</v>
      </c>
      <c r="C242" s="31">
        <v>625.5</v>
      </c>
      <c r="D242" s="38">
        <v>625.26666666666665</v>
      </c>
      <c r="E242" s="38">
        <v>623.0333333333333</v>
      </c>
      <c r="F242" s="38">
        <v>620.56666666666661</v>
      </c>
      <c r="G242" s="38">
        <v>618.33333333333326</v>
      </c>
      <c r="H242" s="38">
        <v>627.73333333333335</v>
      </c>
      <c r="I242" s="38">
        <v>629.9666666666667</v>
      </c>
      <c r="J242" s="38">
        <v>632.43333333333339</v>
      </c>
      <c r="K242" s="31">
        <v>627.5</v>
      </c>
      <c r="L242" s="31">
        <v>622.79999999999995</v>
      </c>
      <c r="M242" s="31">
        <v>6.55382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32.85</v>
      </c>
      <c r="D243" s="38">
        <v>32.783333333333339</v>
      </c>
      <c r="E243" s="38">
        <v>32.616666666666674</v>
      </c>
      <c r="F243" s="38">
        <v>32.383333333333333</v>
      </c>
      <c r="G243" s="38">
        <v>32.216666666666669</v>
      </c>
      <c r="H243" s="38">
        <v>33.01666666666668</v>
      </c>
      <c r="I243" s="38">
        <v>33.183333333333351</v>
      </c>
      <c r="J243" s="38">
        <v>33.416666666666686</v>
      </c>
      <c r="K243" s="31">
        <v>32.950000000000003</v>
      </c>
      <c r="L243" s="31">
        <v>32.549999999999997</v>
      </c>
      <c r="M243" s="31">
        <v>141.17155</v>
      </c>
      <c r="N243" s="1"/>
      <c r="O243" s="1"/>
    </row>
    <row r="244" spans="1:15" ht="12.75" customHeight="1">
      <c r="A244" s="33">
        <v>234</v>
      </c>
      <c r="B244" s="58" t="s">
        <v>424</v>
      </c>
      <c r="C244" s="31">
        <v>1489.05</v>
      </c>
      <c r="D244" s="38">
        <v>1496.05</v>
      </c>
      <c r="E244" s="38">
        <v>1473.1</v>
      </c>
      <c r="F244" s="38">
        <v>1457.1499999999999</v>
      </c>
      <c r="G244" s="38">
        <v>1434.1999999999998</v>
      </c>
      <c r="H244" s="38">
        <v>1512</v>
      </c>
      <c r="I244" s="38">
        <v>1534.9500000000003</v>
      </c>
      <c r="J244" s="38">
        <v>1550.9</v>
      </c>
      <c r="K244" s="31">
        <v>1519</v>
      </c>
      <c r="L244" s="31">
        <v>1480.1</v>
      </c>
      <c r="M244" s="31">
        <v>0.61095999999999995</v>
      </c>
      <c r="N244" s="1"/>
      <c r="O244" s="1"/>
    </row>
    <row r="245" spans="1:15" ht="12.75" customHeight="1">
      <c r="A245" s="33">
        <v>235</v>
      </c>
      <c r="B245" s="58" t="s">
        <v>145</v>
      </c>
      <c r="C245" s="31">
        <v>497.05</v>
      </c>
      <c r="D245" s="38">
        <v>496.65000000000003</v>
      </c>
      <c r="E245" s="38">
        <v>493.60000000000008</v>
      </c>
      <c r="F245" s="38">
        <v>490.15000000000003</v>
      </c>
      <c r="G245" s="38">
        <v>487.10000000000008</v>
      </c>
      <c r="H245" s="38">
        <v>500.10000000000008</v>
      </c>
      <c r="I245" s="38">
        <v>503.15000000000003</v>
      </c>
      <c r="J245" s="38">
        <v>506.60000000000008</v>
      </c>
      <c r="K245" s="31">
        <v>499.7</v>
      </c>
      <c r="L245" s="31">
        <v>493.2</v>
      </c>
      <c r="M245" s="31">
        <v>17.438770000000002</v>
      </c>
      <c r="N245" s="1"/>
      <c r="O245" s="1"/>
    </row>
    <row r="246" spans="1:15" ht="12.75" customHeight="1">
      <c r="A246" s="33">
        <v>236</v>
      </c>
      <c r="B246" s="58" t="s">
        <v>151</v>
      </c>
      <c r="C246" s="31">
        <v>168.4</v>
      </c>
      <c r="D246" s="38">
        <v>169.08333333333334</v>
      </c>
      <c r="E246" s="38">
        <v>166.9666666666667</v>
      </c>
      <c r="F246" s="38">
        <v>165.53333333333336</v>
      </c>
      <c r="G246" s="38">
        <v>163.41666666666671</v>
      </c>
      <c r="H246" s="38">
        <v>170.51666666666668</v>
      </c>
      <c r="I246" s="38">
        <v>172.6333333333333</v>
      </c>
      <c r="J246" s="38">
        <v>174.06666666666666</v>
      </c>
      <c r="K246" s="31">
        <v>171.2</v>
      </c>
      <c r="L246" s="31">
        <v>167.65</v>
      </c>
      <c r="M246" s="31">
        <v>72.342519999999993</v>
      </c>
      <c r="N246" s="1"/>
      <c r="O246" s="1"/>
    </row>
    <row r="247" spans="1:15" ht="12.75" customHeight="1">
      <c r="A247" s="33">
        <v>237</v>
      </c>
      <c r="B247" s="58" t="s">
        <v>150</v>
      </c>
      <c r="C247" s="31">
        <v>1419.55</v>
      </c>
      <c r="D247" s="38">
        <v>1424.3166666666666</v>
      </c>
      <c r="E247" s="38">
        <v>1405.2333333333331</v>
      </c>
      <c r="F247" s="38">
        <v>1390.9166666666665</v>
      </c>
      <c r="G247" s="38">
        <v>1371.833333333333</v>
      </c>
      <c r="H247" s="38">
        <v>1438.6333333333332</v>
      </c>
      <c r="I247" s="38">
        <v>1457.7166666666667</v>
      </c>
      <c r="J247" s="38">
        <v>1472.0333333333333</v>
      </c>
      <c r="K247" s="31">
        <v>1443.4</v>
      </c>
      <c r="L247" s="31">
        <v>1410</v>
      </c>
      <c r="M247" s="31">
        <v>88.50582</v>
      </c>
      <c r="N247" s="1"/>
      <c r="O247" s="1"/>
    </row>
    <row r="248" spans="1:15" ht="12.75" customHeight="1">
      <c r="A248" s="33">
        <v>238</v>
      </c>
      <c r="B248" s="58" t="s">
        <v>425</v>
      </c>
      <c r="C248" s="31">
        <v>15.3</v>
      </c>
      <c r="D248" s="38">
        <v>15.383333333333333</v>
      </c>
      <c r="E248" s="38">
        <v>15.166666666666666</v>
      </c>
      <c r="F248" s="38">
        <v>15.033333333333333</v>
      </c>
      <c r="G248" s="38">
        <v>14.816666666666666</v>
      </c>
      <c r="H248" s="38">
        <v>15.516666666666666</v>
      </c>
      <c r="I248" s="38">
        <v>15.733333333333334</v>
      </c>
      <c r="J248" s="38">
        <v>15.866666666666665</v>
      </c>
      <c r="K248" s="31">
        <v>15.6</v>
      </c>
      <c r="L248" s="31">
        <v>15.25</v>
      </c>
      <c r="M248" s="31">
        <v>57.141669999999998</v>
      </c>
      <c r="N248" s="1"/>
      <c r="O248" s="1"/>
    </row>
    <row r="249" spans="1:15" ht="12.75" customHeight="1">
      <c r="A249" s="33">
        <v>239</v>
      </c>
      <c r="B249" s="58" t="s">
        <v>186</v>
      </c>
      <c r="C249" s="31">
        <v>4679.5</v>
      </c>
      <c r="D249" s="38">
        <v>4686.4666666666662</v>
      </c>
      <c r="E249" s="38">
        <v>4663.0333333333328</v>
      </c>
      <c r="F249" s="38">
        <v>4646.5666666666666</v>
      </c>
      <c r="G249" s="38">
        <v>4623.1333333333332</v>
      </c>
      <c r="H249" s="38">
        <v>4702.9333333333325</v>
      </c>
      <c r="I249" s="38">
        <v>4726.366666666665</v>
      </c>
      <c r="J249" s="38">
        <v>4742.8333333333321</v>
      </c>
      <c r="K249" s="31">
        <v>4709.8999999999996</v>
      </c>
      <c r="L249" s="31">
        <v>4670</v>
      </c>
      <c r="M249" s="31">
        <v>1.1134500000000001</v>
      </c>
      <c r="N249" s="1"/>
      <c r="O249" s="1"/>
    </row>
    <row r="250" spans="1:15" ht="12.75" customHeight="1">
      <c r="A250" s="33">
        <v>240</v>
      </c>
      <c r="B250" s="58" t="s">
        <v>152</v>
      </c>
      <c r="C250" s="31">
        <v>1474.95</v>
      </c>
      <c r="D250" s="38">
        <v>1478.1499999999999</v>
      </c>
      <c r="E250" s="38">
        <v>1457.4999999999998</v>
      </c>
      <c r="F250" s="38">
        <v>1440.05</v>
      </c>
      <c r="G250" s="38">
        <v>1419.3999999999999</v>
      </c>
      <c r="H250" s="38">
        <v>1495.5999999999997</v>
      </c>
      <c r="I250" s="38">
        <v>1516.2499999999998</v>
      </c>
      <c r="J250" s="38">
        <v>1533.6999999999996</v>
      </c>
      <c r="K250" s="31">
        <v>1498.8</v>
      </c>
      <c r="L250" s="31">
        <v>1460.7</v>
      </c>
      <c r="M250" s="31">
        <v>136.87062</v>
      </c>
      <c r="N250" s="1"/>
      <c r="O250" s="1"/>
    </row>
    <row r="251" spans="1:15" ht="12.75" customHeight="1">
      <c r="A251" s="33">
        <v>241</v>
      </c>
      <c r="B251" s="58" t="s">
        <v>883</v>
      </c>
      <c r="C251" s="31">
        <v>2853.55</v>
      </c>
      <c r="D251" s="38">
        <v>2849.7999999999997</v>
      </c>
      <c r="E251" s="38">
        <v>2821.5999999999995</v>
      </c>
      <c r="F251" s="38">
        <v>2789.6499999999996</v>
      </c>
      <c r="G251" s="38">
        <v>2761.4499999999994</v>
      </c>
      <c r="H251" s="38">
        <v>2881.7499999999995</v>
      </c>
      <c r="I251" s="38">
        <v>2909.9499999999994</v>
      </c>
      <c r="J251" s="38">
        <v>2941.8999999999996</v>
      </c>
      <c r="K251" s="31">
        <v>2878</v>
      </c>
      <c r="L251" s="31">
        <v>2817.85</v>
      </c>
      <c r="M251" s="31">
        <v>0.12121999999999999</v>
      </c>
      <c r="N251" s="1"/>
      <c r="O251" s="1"/>
    </row>
    <row r="252" spans="1:15" ht="12.75" customHeight="1">
      <c r="A252" s="33">
        <v>242</v>
      </c>
      <c r="B252" s="58" t="s">
        <v>153</v>
      </c>
      <c r="C252" s="31">
        <v>637.79999999999995</v>
      </c>
      <c r="D252" s="38">
        <v>640.4</v>
      </c>
      <c r="E252" s="38">
        <v>632.4</v>
      </c>
      <c r="F252" s="38">
        <v>627</v>
      </c>
      <c r="G252" s="38">
        <v>619</v>
      </c>
      <c r="H252" s="38">
        <v>645.79999999999995</v>
      </c>
      <c r="I252" s="38">
        <v>653.79999999999995</v>
      </c>
      <c r="J252" s="38">
        <v>659.19999999999993</v>
      </c>
      <c r="K252" s="31">
        <v>648.4</v>
      </c>
      <c r="L252" s="31">
        <v>635</v>
      </c>
      <c r="M252" s="31">
        <v>4.8468099999999996</v>
      </c>
      <c r="N252" s="1"/>
      <c r="O252" s="1"/>
    </row>
    <row r="253" spans="1:15" ht="12.75" customHeight="1">
      <c r="A253" s="33">
        <v>243</v>
      </c>
      <c r="B253" s="58" t="s">
        <v>149</v>
      </c>
      <c r="C253" s="31">
        <v>2700.5</v>
      </c>
      <c r="D253" s="38">
        <v>2687.4833333333331</v>
      </c>
      <c r="E253" s="38">
        <v>2668.0166666666664</v>
      </c>
      <c r="F253" s="38">
        <v>2635.5333333333333</v>
      </c>
      <c r="G253" s="38">
        <v>2616.0666666666666</v>
      </c>
      <c r="H253" s="38">
        <v>2719.9666666666662</v>
      </c>
      <c r="I253" s="38">
        <v>2739.4333333333325</v>
      </c>
      <c r="J253" s="38">
        <v>2771.9166666666661</v>
      </c>
      <c r="K253" s="31">
        <v>2706.95</v>
      </c>
      <c r="L253" s="31">
        <v>2655</v>
      </c>
      <c r="M253" s="31">
        <v>6.1928799999999997</v>
      </c>
      <c r="N253" s="1"/>
      <c r="O253" s="1"/>
    </row>
    <row r="254" spans="1:15" ht="12.75" customHeight="1">
      <c r="A254" s="33">
        <v>244</v>
      </c>
      <c r="B254" s="58" t="s">
        <v>155</v>
      </c>
      <c r="C254" s="31">
        <v>794.9</v>
      </c>
      <c r="D254" s="38">
        <v>795.81666666666661</v>
      </c>
      <c r="E254" s="38">
        <v>785.38333333333321</v>
      </c>
      <c r="F254" s="38">
        <v>775.86666666666656</v>
      </c>
      <c r="G254" s="38">
        <v>765.43333333333317</v>
      </c>
      <c r="H254" s="38">
        <v>805.33333333333326</v>
      </c>
      <c r="I254" s="38">
        <v>815.76666666666665</v>
      </c>
      <c r="J254" s="38">
        <v>825.2833333333333</v>
      </c>
      <c r="K254" s="31">
        <v>806.25</v>
      </c>
      <c r="L254" s="31">
        <v>786.3</v>
      </c>
      <c r="M254" s="31">
        <v>4.7949200000000003</v>
      </c>
      <c r="N254" s="1"/>
      <c r="O254" s="1"/>
    </row>
    <row r="255" spans="1:15" ht="12.75" customHeight="1">
      <c r="A255" s="33">
        <v>245</v>
      </c>
      <c r="B255" s="58" t="s">
        <v>419</v>
      </c>
      <c r="C255" s="31">
        <v>26.15</v>
      </c>
      <c r="D255" s="38">
        <v>26.05</v>
      </c>
      <c r="E255" s="38">
        <v>25.8</v>
      </c>
      <c r="F255" s="38">
        <v>25.45</v>
      </c>
      <c r="G255" s="38">
        <v>25.2</v>
      </c>
      <c r="H255" s="38">
        <v>26.400000000000002</v>
      </c>
      <c r="I255" s="38">
        <v>26.650000000000002</v>
      </c>
      <c r="J255" s="38">
        <v>27.000000000000004</v>
      </c>
      <c r="K255" s="31">
        <v>26.3</v>
      </c>
      <c r="L255" s="31">
        <v>25.7</v>
      </c>
      <c r="M255" s="31">
        <v>61.774360000000001</v>
      </c>
      <c r="N255" s="1"/>
      <c r="O255" s="1"/>
    </row>
    <row r="256" spans="1:15" ht="12.75" customHeight="1">
      <c r="A256" s="33">
        <v>246</v>
      </c>
      <c r="B256" s="58" t="s">
        <v>157</v>
      </c>
      <c r="C256" s="31">
        <v>478.85</v>
      </c>
      <c r="D256" s="38">
        <v>475.8</v>
      </c>
      <c r="E256" s="38">
        <v>471.15000000000003</v>
      </c>
      <c r="F256" s="38">
        <v>463.45000000000005</v>
      </c>
      <c r="G256" s="38">
        <v>458.80000000000007</v>
      </c>
      <c r="H256" s="38">
        <v>483.5</v>
      </c>
      <c r="I256" s="38">
        <v>488.15</v>
      </c>
      <c r="J256" s="38">
        <v>495.84999999999997</v>
      </c>
      <c r="K256" s="31">
        <v>480.45</v>
      </c>
      <c r="L256" s="31">
        <v>468.1</v>
      </c>
      <c r="M256" s="31">
        <v>138.67322999999999</v>
      </c>
      <c r="N256" s="1"/>
      <c r="O256" s="1"/>
    </row>
    <row r="257" spans="1:15" ht="12.75" customHeight="1">
      <c r="A257" s="33">
        <v>247</v>
      </c>
      <c r="B257" s="58" t="s">
        <v>420</v>
      </c>
      <c r="C257" s="31">
        <v>109.5</v>
      </c>
      <c r="D257" s="38">
        <v>109.98333333333333</v>
      </c>
      <c r="E257" s="38">
        <v>108.61666666666667</v>
      </c>
      <c r="F257" s="38">
        <v>107.73333333333333</v>
      </c>
      <c r="G257" s="38">
        <v>106.36666666666667</v>
      </c>
      <c r="H257" s="38">
        <v>110.86666666666667</v>
      </c>
      <c r="I257" s="38">
        <v>112.23333333333332</v>
      </c>
      <c r="J257" s="38">
        <v>113.11666666666667</v>
      </c>
      <c r="K257" s="31">
        <v>111.35</v>
      </c>
      <c r="L257" s="31">
        <v>109.1</v>
      </c>
      <c r="M257" s="31">
        <v>4.23827</v>
      </c>
      <c r="N257" s="1"/>
      <c r="O257" s="1"/>
    </row>
    <row r="258" spans="1:15" ht="12.75" customHeight="1">
      <c r="A258" s="33">
        <v>248</v>
      </c>
      <c r="B258" s="58" t="s">
        <v>426</v>
      </c>
      <c r="C258" s="31">
        <v>2523.35</v>
      </c>
      <c r="D258" s="38">
        <v>2520.9499999999998</v>
      </c>
      <c r="E258" s="38">
        <v>2503.6999999999998</v>
      </c>
      <c r="F258" s="38">
        <v>2484.0500000000002</v>
      </c>
      <c r="G258" s="38">
        <v>2466.8000000000002</v>
      </c>
      <c r="H258" s="38">
        <v>2540.5999999999995</v>
      </c>
      <c r="I258" s="38">
        <v>2557.8499999999995</v>
      </c>
      <c r="J258" s="38">
        <v>2577.4999999999991</v>
      </c>
      <c r="K258" s="31">
        <v>2538.1999999999998</v>
      </c>
      <c r="L258" s="31">
        <v>2501.3000000000002</v>
      </c>
      <c r="M258" s="31">
        <v>0.13206000000000001</v>
      </c>
      <c r="N258" s="1"/>
      <c r="O258" s="1"/>
    </row>
    <row r="259" spans="1:15" ht="12.75" customHeight="1">
      <c r="A259" s="33">
        <v>249</v>
      </c>
      <c r="B259" s="58" t="s">
        <v>159</v>
      </c>
      <c r="C259" s="31">
        <v>3281.4</v>
      </c>
      <c r="D259" s="38">
        <v>3287.8166666666671</v>
      </c>
      <c r="E259" s="38">
        <v>3263.6333333333341</v>
      </c>
      <c r="F259" s="38">
        <v>3245.8666666666672</v>
      </c>
      <c r="G259" s="38">
        <v>3221.6833333333343</v>
      </c>
      <c r="H259" s="38">
        <v>3305.5833333333339</v>
      </c>
      <c r="I259" s="38">
        <v>3329.7666666666673</v>
      </c>
      <c r="J259" s="38">
        <v>3347.5333333333338</v>
      </c>
      <c r="K259" s="31">
        <v>3312</v>
      </c>
      <c r="L259" s="31">
        <v>3270.05</v>
      </c>
      <c r="M259" s="31">
        <v>0.42565999999999998</v>
      </c>
      <c r="N259" s="1"/>
      <c r="O259" s="1"/>
    </row>
    <row r="260" spans="1:15" ht="12.75" customHeight="1">
      <c r="A260" s="33">
        <v>250</v>
      </c>
      <c r="B260" s="58" t="s">
        <v>431</v>
      </c>
      <c r="C260" s="31">
        <v>110.95</v>
      </c>
      <c r="D260" s="38">
        <v>111.06666666666666</v>
      </c>
      <c r="E260" s="38">
        <v>109.93333333333332</v>
      </c>
      <c r="F260" s="38">
        <v>108.91666666666666</v>
      </c>
      <c r="G260" s="38">
        <v>107.78333333333332</v>
      </c>
      <c r="H260" s="38">
        <v>112.08333333333333</v>
      </c>
      <c r="I260" s="38">
        <v>113.21666666666665</v>
      </c>
      <c r="J260" s="38">
        <v>114.23333333333333</v>
      </c>
      <c r="K260" s="31">
        <v>112.2</v>
      </c>
      <c r="L260" s="31">
        <v>110.05</v>
      </c>
      <c r="M260" s="31">
        <v>19.580310000000001</v>
      </c>
      <c r="N260" s="1"/>
      <c r="O260" s="1"/>
    </row>
    <row r="261" spans="1:15" ht="12.75" customHeight="1">
      <c r="A261" s="33">
        <v>251</v>
      </c>
      <c r="B261" s="58" t="s">
        <v>427</v>
      </c>
      <c r="C261" s="31">
        <v>1397.6</v>
      </c>
      <c r="D261" s="38">
        <v>1403.2666666666664</v>
      </c>
      <c r="E261" s="38">
        <v>1380.9333333333329</v>
      </c>
      <c r="F261" s="38">
        <v>1364.2666666666664</v>
      </c>
      <c r="G261" s="38">
        <v>1341.9333333333329</v>
      </c>
      <c r="H261" s="38">
        <v>1419.9333333333329</v>
      </c>
      <c r="I261" s="38">
        <v>1442.2666666666664</v>
      </c>
      <c r="J261" s="38">
        <v>1458.9333333333329</v>
      </c>
      <c r="K261" s="31">
        <v>1425.6</v>
      </c>
      <c r="L261" s="31">
        <v>1386.6</v>
      </c>
      <c r="M261" s="31">
        <v>2.0244499999999999</v>
      </c>
      <c r="N261" s="1"/>
      <c r="O261" s="1"/>
    </row>
    <row r="262" spans="1:15" ht="12.75" customHeight="1">
      <c r="A262" s="33">
        <v>252</v>
      </c>
      <c r="B262" s="58" t="s">
        <v>432</v>
      </c>
      <c r="C262" s="31">
        <v>367.3</v>
      </c>
      <c r="D262" s="38">
        <v>362.18333333333334</v>
      </c>
      <c r="E262" s="38">
        <v>355.36666666666667</v>
      </c>
      <c r="F262" s="38">
        <v>343.43333333333334</v>
      </c>
      <c r="G262" s="38">
        <v>336.61666666666667</v>
      </c>
      <c r="H262" s="38">
        <v>374.11666666666667</v>
      </c>
      <c r="I262" s="38">
        <v>380.93333333333339</v>
      </c>
      <c r="J262" s="38">
        <v>392.86666666666667</v>
      </c>
      <c r="K262" s="31">
        <v>369</v>
      </c>
      <c r="L262" s="31">
        <v>350.25</v>
      </c>
      <c r="M262" s="31">
        <v>7.4454799999999999</v>
      </c>
      <c r="N262" s="1"/>
      <c r="O262" s="1"/>
    </row>
    <row r="263" spans="1:15" ht="12.75" customHeight="1">
      <c r="A263" s="33">
        <v>253</v>
      </c>
      <c r="B263" s="58" t="s">
        <v>158</v>
      </c>
      <c r="C263" s="31">
        <v>640.04999999999995</v>
      </c>
      <c r="D263" s="38">
        <v>639.36666666666667</v>
      </c>
      <c r="E263" s="38">
        <v>635.13333333333333</v>
      </c>
      <c r="F263" s="38">
        <v>630.2166666666667</v>
      </c>
      <c r="G263" s="38">
        <v>625.98333333333335</v>
      </c>
      <c r="H263" s="38">
        <v>644.2833333333333</v>
      </c>
      <c r="I263" s="38">
        <v>648.51666666666665</v>
      </c>
      <c r="J263" s="38">
        <v>653.43333333333328</v>
      </c>
      <c r="K263" s="31">
        <v>643.6</v>
      </c>
      <c r="L263" s="31">
        <v>634.45000000000005</v>
      </c>
      <c r="M263" s="31">
        <v>16.695779999999999</v>
      </c>
      <c r="N263" s="1"/>
      <c r="O263" s="1"/>
    </row>
    <row r="264" spans="1:15" ht="12.75" customHeight="1">
      <c r="A264" s="33">
        <v>254</v>
      </c>
      <c r="B264" s="58" t="s">
        <v>884</v>
      </c>
      <c r="C264" s="31">
        <v>320.95</v>
      </c>
      <c r="D264" s="38">
        <v>320.98333333333335</v>
      </c>
      <c r="E264" s="38">
        <v>317.9666666666667</v>
      </c>
      <c r="F264" s="38">
        <v>314.98333333333335</v>
      </c>
      <c r="G264" s="38">
        <v>311.9666666666667</v>
      </c>
      <c r="H264" s="38">
        <v>323.9666666666667</v>
      </c>
      <c r="I264" s="38">
        <v>326.98333333333335</v>
      </c>
      <c r="J264" s="38">
        <v>329.9666666666667</v>
      </c>
      <c r="K264" s="31">
        <v>324</v>
      </c>
      <c r="L264" s="31">
        <v>318</v>
      </c>
      <c r="M264" s="31">
        <v>0.50583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676.5</v>
      </c>
      <c r="D265" s="38">
        <v>678.81666666666672</v>
      </c>
      <c r="E265" s="38">
        <v>672.68333333333339</v>
      </c>
      <c r="F265" s="38">
        <v>668.86666666666667</v>
      </c>
      <c r="G265" s="38">
        <v>662.73333333333335</v>
      </c>
      <c r="H265" s="38">
        <v>682.63333333333344</v>
      </c>
      <c r="I265" s="38">
        <v>688.76666666666688</v>
      </c>
      <c r="J265" s="38">
        <v>692.58333333333348</v>
      </c>
      <c r="K265" s="31">
        <v>684.95</v>
      </c>
      <c r="L265" s="31">
        <v>675</v>
      </c>
      <c r="M265" s="31">
        <v>0.60763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323.25</v>
      </c>
      <c r="D266" s="38">
        <v>324.73333333333335</v>
      </c>
      <c r="E266" s="38">
        <v>320.26666666666671</v>
      </c>
      <c r="F266" s="38">
        <v>317.28333333333336</v>
      </c>
      <c r="G266" s="38">
        <v>312.81666666666672</v>
      </c>
      <c r="H266" s="38">
        <v>327.7166666666667</v>
      </c>
      <c r="I266" s="38">
        <v>332.18333333333339</v>
      </c>
      <c r="J266" s="38">
        <v>335.16666666666669</v>
      </c>
      <c r="K266" s="31">
        <v>329.2</v>
      </c>
      <c r="L266" s="31">
        <v>321.75</v>
      </c>
      <c r="M266" s="31">
        <v>7.1481000000000003</v>
      </c>
      <c r="N266" s="1"/>
      <c r="O266" s="1"/>
    </row>
    <row r="267" spans="1:15" ht="12.75" customHeight="1">
      <c r="A267" s="33">
        <v>257</v>
      </c>
      <c r="B267" s="58" t="s">
        <v>430</v>
      </c>
      <c r="C267" s="31">
        <v>74.95</v>
      </c>
      <c r="D267" s="38">
        <v>74.849999999999994</v>
      </c>
      <c r="E267" s="38">
        <v>74.449999999999989</v>
      </c>
      <c r="F267" s="38">
        <v>73.949999999999989</v>
      </c>
      <c r="G267" s="38">
        <v>73.549999999999983</v>
      </c>
      <c r="H267" s="38">
        <v>75.349999999999994</v>
      </c>
      <c r="I267" s="38">
        <v>75.75</v>
      </c>
      <c r="J267" s="38">
        <v>76.25</v>
      </c>
      <c r="K267" s="31">
        <v>75.25</v>
      </c>
      <c r="L267" s="31">
        <v>74.349999999999994</v>
      </c>
      <c r="M267" s="31">
        <v>10.66437</v>
      </c>
      <c r="N267" s="1"/>
      <c r="O267" s="1"/>
    </row>
    <row r="268" spans="1:15" ht="12.75" customHeight="1">
      <c r="A268" s="33">
        <v>258</v>
      </c>
      <c r="B268" s="58" t="s">
        <v>284</v>
      </c>
      <c r="C268" s="31">
        <v>295.5</v>
      </c>
      <c r="D268" s="38">
        <v>295.14999999999998</v>
      </c>
      <c r="E268" s="38">
        <v>288.99999999999994</v>
      </c>
      <c r="F268" s="38">
        <v>282.49999999999994</v>
      </c>
      <c r="G268" s="38">
        <v>276.34999999999991</v>
      </c>
      <c r="H268" s="38">
        <v>301.64999999999998</v>
      </c>
      <c r="I268" s="38">
        <v>307.80000000000007</v>
      </c>
      <c r="J268" s="38">
        <v>314.3</v>
      </c>
      <c r="K268" s="31">
        <v>301.3</v>
      </c>
      <c r="L268" s="31">
        <v>288.64999999999998</v>
      </c>
      <c r="M268" s="31">
        <v>52.380409999999998</v>
      </c>
      <c r="N268" s="1"/>
      <c r="O268" s="1"/>
    </row>
    <row r="269" spans="1:15" ht="12.75" customHeight="1">
      <c r="A269" s="33">
        <v>259</v>
      </c>
      <c r="B269" s="58" t="s">
        <v>160</v>
      </c>
      <c r="C269" s="31">
        <v>791.9</v>
      </c>
      <c r="D269" s="38">
        <v>792.93333333333339</v>
      </c>
      <c r="E269" s="38">
        <v>788.01666666666677</v>
      </c>
      <c r="F269" s="38">
        <v>784.13333333333333</v>
      </c>
      <c r="G269" s="38">
        <v>779.2166666666667</v>
      </c>
      <c r="H269" s="38">
        <v>796.81666666666683</v>
      </c>
      <c r="I269" s="38">
        <v>801.73333333333335</v>
      </c>
      <c r="J269" s="38">
        <v>805.6166666666669</v>
      </c>
      <c r="K269" s="31">
        <v>797.85</v>
      </c>
      <c r="L269" s="31">
        <v>789.05</v>
      </c>
      <c r="M269" s="31">
        <v>15.63134</v>
      </c>
      <c r="N269" s="1"/>
      <c r="O269" s="1"/>
    </row>
    <row r="270" spans="1:15" ht="12.75" customHeight="1">
      <c r="A270" s="33">
        <v>260</v>
      </c>
      <c r="B270" s="58" t="s">
        <v>161</v>
      </c>
      <c r="C270" s="31">
        <v>476</v>
      </c>
      <c r="D270" s="38">
        <v>474.31666666666666</v>
      </c>
      <c r="E270" s="38">
        <v>471.63333333333333</v>
      </c>
      <c r="F270" s="38">
        <v>467.26666666666665</v>
      </c>
      <c r="G270" s="38">
        <v>464.58333333333331</v>
      </c>
      <c r="H270" s="38">
        <v>478.68333333333334</v>
      </c>
      <c r="I270" s="38">
        <v>481.36666666666662</v>
      </c>
      <c r="J270" s="38">
        <v>485.73333333333335</v>
      </c>
      <c r="K270" s="31">
        <v>477</v>
      </c>
      <c r="L270" s="31">
        <v>469.95</v>
      </c>
      <c r="M270" s="31">
        <v>13.47007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414.3</v>
      </c>
      <c r="D271" s="38">
        <v>415.25</v>
      </c>
      <c r="E271" s="38">
        <v>411.7</v>
      </c>
      <c r="F271" s="38">
        <v>409.09999999999997</v>
      </c>
      <c r="G271" s="38">
        <v>405.54999999999995</v>
      </c>
      <c r="H271" s="38">
        <v>417.85</v>
      </c>
      <c r="I271" s="38">
        <v>421.4</v>
      </c>
      <c r="J271" s="38">
        <v>424.00000000000006</v>
      </c>
      <c r="K271" s="31">
        <v>418.8</v>
      </c>
      <c r="L271" s="31">
        <v>412.65</v>
      </c>
      <c r="M271" s="31">
        <v>2.0701299999999998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386.85</v>
      </c>
      <c r="D272" s="38">
        <v>390.2833333333333</v>
      </c>
      <c r="E272" s="38">
        <v>376.56666666666661</v>
      </c>
      <c r="F272" s="38">
        <v>366.2833333333333</v>
      </c>
      <c r="G272" s="38">
        <v>352.56666666666661</v>
      </c>
      <c r="H272" s="38">
        <v>400.56666666666661</v>
      </c>
      <c r="I272" s="38">
        <v>414.2833333333333</v>
      </c>
      <c r="J272" s="38">
        <v>424.56666666666661</v>
      </c>
      <c r="K272" s="31">
        <v>404</v>
      </c>
      <c r="L272" s="31">
        <v>380</v>
      </c>
      <c r="M272" s="31">
        <v>8.6446699999999996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800.2</v>
      </c>
      <c r="D273" s="38">
        <v>798.68333333333339</v>
      </c>
      <c r="E273" s="38">
        <v>790.31666666666683</v>
      </c>
      <c r="F273" s="38">
        <v>780.43333333333339</v>
      </c>
      <c r="G273" s="38">
        <v>772.06666666666683</v>
      </c>
      <c r="H273" s="38">
        <v>808.56666666666683</v>
      </c>
      <c r="I273" s="38">
        <v>816.93333333333339</v>
      </c>
      <c r="J273" s="38">
        <v>826.81666666666683</v>
      </c>
      <c r="K273" s="31">
        <v>807.05</v>
      </c>
      <c r="L273" s="31">
        <v>788.8</v>
      </c>
      <c r="M273" s="31">
        <v>4.7161900000000001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237.7</v>
      </c>
      <c r="D274" s="38">
        <v>237.70000000000002</v>
      </c>
      <c r="E274" s="38">
        <v>236.00000000000003</v>
      </c>
      <c r="F274" s="38">
        <v>234.3</v>
      </c>
      <c r="G274" s="38">
        <v>232.60000000000002</v>
      </c>
      <c r="H274" s="38">
        <v>239.40000000000003</v>
      </c>
      <c r="I274" s="38">
        <v>241.10000000000002</v>
      </c>
      <c r="J274" s="38">
        <v>242.80000000000004</v>
      </c>
      <c r="K274" s="31">
        <v>239.4</v>
      </c>
      <c r="L274" s="31">
        <v>236</v>
      </c>
      <c r="M274" s="31">
        <v>3.9265099999999999</v>
      </c>
      <c r="N274" s="1"/>
      <c r="O274" s="1"/>
    </row>
    <row r="275" spans="1:15" ht="12.75" customHeight="1">
      <c r="A275" s="33">
        <v>265</v>
      </c>
      <c r="B275" s="58" t="s">
        <v>437</v>
      </c>
      <c r="C275" s="31">
        <v>654.6</v>
      </c>
      <c r="D275" s="38">
        <v>653.48333333333346</v>
      </c>
      <c r="E275" s="38">
        <v>649.26666666666688</v>
      </c>
      <c r="F275" s="38">
        <v>643.93333333333339</v>
      </c>
      <c r="G275" s="38">
        <v>639.71666666666681</v>
      </c>
      <c r="H275" s="38">
        <v>658.81666666666695</v>
      </c>
      <c r="I275" s="38">
        <v>663.03333333333342</v>
      </c>
      <c r="J275" s="38">
        <v>668.36666666666702</v>
      </c>
      <c r="K275" s="31">
        <v>657.7</v>
      </c>
      <c r="L275" s="31">
        <v>648.15</v>
      </c>
      <c r="M275" s="31">
        <v>1.39283</v>
      </c>
      <c r="N275" s="1"/>
      <c r="O275" s="1"/>
    </row>
    <row r="276" spans="1:15" ht="12.75" customHeight="1">
      <c r="A276" s="33">
        <v>266</v>
      </c>
      <c r="B276" s="58" t="s">
        <v>442</v>
      </c>
      <c r="C276" s="31">
        <v>1419.35</v>
      </c>
      <c r="D276" s="38">
        <v>1398.5833333333333</v>
      </c>
      <c r="E276" s="38">
        <v>1374.2666666666664</v>
      </c>
      <c r="F276" s="38">
        <v>1329.1833333333332</v>
      </c>
      <c r="G276" s="38">
        <v>1304.8666666666663</v>
      </c>
      <c r="H276" s="38">
        <v>1443.6666666666665</v>
      </c>
      <c r="I276" s="38">
        <v>1467.9833333333336</v>
      </c>
      <c r="J276" s="38">
        <v>1513.0666666666666</v>
      </c>
      <c r="K276" s="31">
        <v>1422.9</v>
      </c>
      <c r="L276" s="31">
        <v>1353.5</v>
      </c>
      <c r="M276" s="31">
        <v>6.1111899999999997</v>
      </c>
      <c r="N276" s="1"/>
      <c r="O276" s="1"/>
    </row>
    <row r="277" spans="1:15" ht="12.75" customHeight="1">
      <c r="A277" s="33">
        <v>267</v>
      </c>
      <c r="B277" s="58" t="s">
        <v>871</v>
      </c>
      <c r="C277" s="31">
        <v>562.04999999999995</v>
      </c>
      <c r="D277" s="38">
        <v>562.21666666666658</v>
      </c>
      <c r="E277" s="38">
        <v>559.53333333333319</v>
      </c>
      <c r="F277" s="38">
        <v>557.01666666666665</v>
      </c>
      <c r="G277" s="38">
        <v>554.33333333333326</v>
      </c>
      <c r="H277" s="38">
        <v>564.73333333333312</v>
      </c>
      <c r="I277" s="38">
        <v>567.41666666666652</v>
      </c>
      <c r="J277" s="38">
        <v>569.93333333333305</v>
      </c>
      <c r="K277" s="31">
        <v>564.9</v>
      </c>
      <c r="L277" s="31">
        <v>559.70000000000005</v>
      </c>
      <c r="M277" s="31">
        <v>1.3823099999999999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172.75</v>
      </c>
      <c r="D278" s="38">
        <v>173.51666666666665</v>
      </c>
      <c r="E278" s="38">
        <v>169.33333333333331</v>
      </c>
      <c r="F278" s="38">
        <v>165.91666666666666</v>
      </c>
      <c r="G278" s="38">
        <v>161.73333333333332</v>
      </c>
      <c r="H278" s="38">
        <v>176.93333333333331</v>
      </c>
      <c r="I278" s="38">
        <v>181.11666666666665</v>
      </c>
      <c r="J278" s="38">
        <v>184.5333333333333</v>
      </c>
      <c r="K278" s="31">
        <v>177.7</v>
      </c>
      <c r="L278" s="31">
        <v>170.1</v>
      </c>
      <c r="M278" s="31">
        <v>59.62791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315.39999999999998</v>
      </c>
      <c r="D279" s="38">
        <v>315.56666666666666</v>
      </c>
      <c r="E279" s="38">
        <v>314.18333333333334</v>
      </c>
      <c r="F279" s="38">
        <v>312.9666666666667</v>
      </c>
      <c r="G279" s="38">
        <v>311.58333333333337</v>
      </c>
      <c r="H279" s="38">
        <v>316.7833333333333</v>
      </c>
      <c r="I279" s="38">
        <v>318.16666666666663</v>
      </c>
      <c r="J279" s="38">
        <v>319.38333333333327</v>
      </c>
      <c r="K279" s="31">
        <v>316.95</v>
      </c>
      <c r="L279" s="31">
        <v>314.35000000000002</v>
      </c>
      <c r="M279" s="31">
        <v>1.73271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127.9</v>
      </c>
      <c r="D280" s="38">
        <v>128.20000000000002</v>
      </c>
      <c r="E280" s="38">
        <v>126.55000000000004</v>
      </c>
      <c r="F280" s="38">
        <v>125.20000000000002</v>
      </c>
      <c r="G280" s="38">
        <v>123.55000000000004</v>
      </c>
      <c r="H280" s="38">
        <v>129.55000000000004</v>
      </c>
      <c r="I280" s="38">
        <v>131.20000000000002</v>
      </c>
      <c r="J280" s="38">
        <v>132.55000000000004</v>
      </c>
      <c r="K280" s="31">
        <v>129.85</v>
      </c>
      <c r="L280" s="31">
        <v>126.85</v>
      </c>
      <c r="M280" s="31">
        <v>22.731190000000002</v>
      </c>
      <c r="N280" s="1"/>
      <c r="O280" s="1"/>
    </row>
    <row r="281" spans="1:15" ht="12.75" customHeight="1">
      <c r="A281" s="33">
        <v>271</v>
      </c>
      <c r="B281" s="58" t="s">
        <v>446</v>
      </c>
      <c r="C281" s="31">
        <v>600.9</v>
      </c>
      <c r="D281" s="38">
        <v>601.35</v>
      </c>
      <c r="E281" s="38">
        <v>598.70000000000005</v>
      </c>
      <c r="F281" s="38">
        <v>596.5</v>
      </c>
      <c r="G281" s="38">
        <v>593.85</v>
      </c>
      <c r="H281" s="38">
        <v>603.55000000000007</v>
      </c>
      <c r="I281" s="38">
        <v>606.19999999999993</v>
      </c>
      <c r="J281" s="38">
        <v>608.40000000000009</v>
      </c>
      <c r="K281" s="31">
        <v>604</v>
      </c>
      <c r="L281" s="31">
        <v>599.15</v>
      </c>
      <c r="M281" s="31">
        <v>1.4399900000000001</v>
      </c>
      <c r="N281" s="1"/>
      <c r="O281" s="1"/>
    </row>
    <row r="282" spans="1:15" ht="12.75" customHeight="1">
      <c r="A282" s="33">
        <v>272</v>
      </c>
      <c r="B282" s="58" t="s">
        <v>438</v>
      </c>
      <c r="C282" s="31">
        <v>2563.1</v>
      </c>
      <c r="D282" s="38">
        <v>2606.4833333333331</v>
      </c>
      <c r="E282" s="38">
        <v>2397.8166666666662</v>
      </c>
      <c r="F282" s="38">
        <v>2232.5333333333328</v>
      </c>
      <c r="G282" s="38">
        <v>2023.8666666666659</v>
      </c>
      <c r="H282" s="38">
        <v>2771.7666666666664</v>
      </c>
      <c r="I282" s="38">
        <v>2980.4333333333334</v>
      </c>
      <c r="J282" s="38">
        <v>3145.7166666666667</v>
      </c>
      <c r="K282" s="31">
        <v>2815.15</v>
      </c>
      <c r="L282" s="31">
        <v>2441.1999999999998</v>
      </c>
      <c r="M282" s="31">
        <v>27.307130000000001</v>
      </c>
      <c r="N282" s="1"/>
      <c r="O282" s="1"/>
    </row>
    <row r="283" spans="1:15" ht="12.75" customHeight="1">
      <c r="A283" s="33">
        <v>273</v>
      </c>
      <c r="B283" s="58" t="s">
        <v>885</v>
      </c>
      <c r="C283" s="31">
        <v>2624.45</v>
      </c>
      <c r="D283" s="38">
        <v>2624.1666666666665</v>
      </c>
      <c r="E283" s="38">
        <v>2609.8833333333332</v>
      </c>
      <c r="F283" s="38">
        <v>2595.3166666666666</v>
      </c>
      <c r="G283" s="38">
        <v>2581.0333333333333</v>
      </c>
      <c r="H283" s="38">
        <v>2638.7333333333331</v>
      </c>
      <c r="I283" s="38">
        <v>2653.0166666666669</v>
      </c>
      <c r="J283" s="38">
        <v>2667.583333333333</v>
      </c>
      <c r="K283" s="31">
        <v>2638.45</v>
      </c>
      <c r="L283" s="31">
        <v>2609.6</v>
      </c>
      <c r="M283" s="31">
        <v>2.0209999999999999E-2</v>
      </c>
      <c r="N283" s="1"/>
      <c r="O283" s="1"/>
    </row>
    <row r="284" spans="1:15" ht="12.75" customHeight="1">
      <c r="A284" s="33">
        <v>274</v>
      </c>
      <c r="B284" s="58" t="s">
        <v>891</v>
      </c>
      <c r="C284" s="31">
        <v>610.6</v>
      </c>
      <c r="D284" s="38">
        <v>618.5333333333333</v>
      </c>
      <c r="E284" s="38">
        <v>601.06666666666661</v>
      </c>
      <c r="F284" s="38">
        <v>591.5333333333333</v>
      </c>
      <c r="G284" s="38">
        <v>574.06666666666661</v>
      </c>
      <c r="H284" s="38">
        <v>628.06666666666661</v>
      </c>
      <c r="I284" s="38">
        <v>645.5333333333333</v>
      </c>
      <c r="J284" s="38">
        <v>655.06666666666661</v>
      </c>
      <c r="K284" s="31">
        <v>636</v>
      </c>
      <c r="L284" s="31">
        <v>609</v>
      </c>
      <c r="M284" s="31">
        <v>0.34610999999999997</v>
      </c>
      <c r="N284" s="1"/>
      <c r="O284" s="1"/>
    </row>
    <row r="285" spans="1:15" ht="12.75" customHeight="1">
      <c r="A285" s="33">
        <v>275</v>
      </c>
      <c r="B285" s="58" t="s">
        <v>886</v>
      </c>
      <c r="C285" s="31">
        <v>385.3</v>
      </c>
      <c r="D285" s="38">
        <v>385.41666666666669</v>
      </c>
      <c r="E285" s="38">
        <v>376.83333333333337</v>
      </c>
      <c r="F285" s="38">
        <v>368.36666666666667</v>
      </c>
      <c r="G285" s="38">
        <v>359.78333333333336</v>
      </c>
      <c r="H285" s="38">
        <v>393.88333333333338</v>
      </c>
      <c r="I285" s="38">
        <v>402.46666666666675</v>
      </c>
      <c r="J285" s="38">
        <v>410.93333333333339</v>
      </c>
      <c r="K285" s="31">
        <v>394</v>
      </c>
      <c r="L285" s="31">
        <v>376.95</v>
      </c>
      <c r="M285" s="31">
        <v>4.4587599999999998</v>
      </c>
      <c r="N285" s="1"/>
      <c r="O285" s="1"/>
    </row>
    <row r="286" spans="1:15" ht="12.75" customHeight="1">
      <c r="A286" s="33">
        <v>276</v>
      </c>
      <c r="B286" s="58" t="s">
        <v>439</v>
      </c>
      <c r="C286" s="31">
        <v>245.2</v>
      </c>
      <c r="D286" s="38">
        <v>244.79999999999998</v>
      </c>
      <c r="E286" s="38">
        <v>242.89999999999998</v>
      </c>
      <c r="F286" s="38">
        <v>240.6</v>
      </c>
      <c r="G286" s="38">
        <v>238.7</v>
      </c>
      <c r="H286" s="38">
        <v>247.09999999999997</v>
      </c>
      <c r="I286" s="38">
        <v>249</v>
      </c>
      <c r="J286" s="38">
        <v>251.29999999999995</v>
      </c>
      <c r="K286" s="31">
        <v>246.7</v>
      </c>
      <c r="L286" s="31">
        <v>242.5</v>
      </c>
      <c r="M286" s="31">
        <v>1.51326</v>
      </c>
      <c r="N286" s="1"/>
      <c r="O286" s="1"/>
    </row>
    <row r="287" spans="1:15" ht="12.75" customHeight="1">
      <c r="A287" s="33">
        <v>277</v>
      </c>
      <c r="B287" s="58" t="s">
        <v>162</v>
      </c>
      <c r="C287" s="31">
        <v>1906.6</v>
      </c>
      <c r="D287" s="38">
        <v>1904.3833333333332</v>
      </c>
      <c r="E287" s="38">
        <v>1893.7666666666664</v>
      </c>
      <c r="F287" s="38">
        <v>1880.9333333333332</v>
      </c>
      <c r="G287" s="38">
        <v>1870.3166666666664</v>
      </c>
      <c r="H287" s="38">
        <v>1917.2166666666665</v>
      </c>
      <c r="I287" s="38">
        <v>1927.8333333333333</v>
      </c>
      <c r="J287" s="38">
        <v>1940.6666666666665</v>
      </c>
      <c r="K287" s="31">
        <v>1915</v>
      </c>
      <c r="L287" s="31">
        <v>1891.55</v>
      </c>
      <c r="M287" s="31">
        <v>33.77787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1084.3499999999999</v>
      </c>
      <c r="D288" s="38">
        <v>1078.55</v>
      </c>
      <c r="E288" s="38">
        <v>1068.0999999999999</v>
      </c>
      <c r="F288" s="38">
        <v>1051.8499999999999</v>
      </c>
      <c r="G288" s="38">
        <v>1041.3999999999999</v>
      </c>
      <c r="H288" s="38">
        <v>1094.8</v>
      </c>
      <c r="I288" s="38">
        <v>1105.2500000000002</v>
      </c>
      <c r="J288" s="38">
        <v>1121.5</v>
      </c>
      <c r="K288" s="31">
        <v>1089</v>
      </c>
      <c r="L288" s="31">
        <v>1062.3</v>
      </c>
      <c r="M288" s="31">
        <v>7.3908399999999999</v>
      </c>
      <c r="N288" s="1"/>
      <c r="O288" s="1"/>
    </row>
    <row r="289" spans="1:15" ht="12.75" customHeight="1">
      <c r="A289" s="33">
        <v>279</v>
      </c>
      <c r="B289" s="58" t="s">
        <v>441</v>
      </c>
      <c r="C289" s="31">
        <v>373.6</v>
      </c>
      <c r="D289" s="38">
        <v>369.59999999999997</v>
      </c>
      <c r="E289" s="38">
        <v>359.99999999999994</v>
      </c>
      <c r="F289" s="38">
        <v>346.4</v>
      </c>
      <c r="G289" s="38">
        <v>336.79999999999995</v>
      </c>
      <c r="H289" s="38">
        <v>383.19999999999993</v>
      </c>
      <c r="I289" s="38">
        <v>392.79999999999995</v>
      </c>
      <c r="J289" s="38">
        <v>406.39999999999992</v>
      </c>
      <c r="K289" s="31">
        <v>379.2</v>
      </c>
      <c r="L289" s="31">
        <v>356</v>
      </c>
      <c r="M289" s="31">
        <v>34.551079999999999</v>
      </c>
      <c r="N289" s="1"/>
      <c r="O289" s="1"/>
    </row>
    <row r="290" spans="1:15" ht="12.75" customHeight="1">
      <c r="A290" s="33">
        <v>280</v>
      </c>
      <c r="B290" s="58" t="s">
        <v>447</v>
      </c>
      <c r="C290" s="31">
        <v>1936.1</v>
      </c>
      <c r="D290" s="38">
        <v>1933.5</v>
      </c>
      <c r="E290" s="38">
        <v>1922.2</v>
      </c>
      <c r="F290" s="38">
        <v>1908.3</v>
      </c>
      <c r="G290" s="38">
        <v>1897</v>
      </c>
      <c r="H290" s="38">
        <v>1947.4</v>
      </c>
      <c r="I290" s="38">
        <v>1958.7000000000003</v>
      </c>
      <c r="J290" s="38">
        <v>1972.6000000000001</v>
      </c>
      <c r="K290" s="31">
        <v>1944.8</v>
      </c>
      <c r="L290" s="31">
        <v>1919.6</v>
      </c>
      <c r="M290" s="31">
        <v>0.33606999999999998</v>
      </c>
      <c r="N290" s="1"/>
      <c r="O290" s="1"/>
    </row>
    <row r="291" spans="1:15" ht="12.75" customHeight="1">
      <c r="A291" s="33">
        <v>281</v>
      </c>
      <c r="B291" s="58" t="s">
        <v>887</v>
      </c>
      <c r="C291" s="31">
        <v>2177.15</v>
      </c>
      <c r="D291" s="38">
        <v>2159.2666666666664</v>
      </c>
      <c r="E291" s="38">
        <v>2133.5333333333328</v>
      </c>
      <c r="F291" s="38">
        <v>2089.9166666666665</v>
      </c>
      <c r="G291" s="38">
        <v>2064.1833333333329</v>
      </c>
      <c r="H291" s="38">
        <v>2202.8833333333328</v>
      </c>
      <c r="I291" s="38">
        <v>2228.6166666666663</v>
      </c>
      <c r="J291" s="38">
        <v>2272.2333333333327</v>
      </c>
      <c r="K291" s="31">
        <v>2185</v>
      </c>
      <c r="L291" s="31">
        <v>2115.65</v>
      </c>
      <c r="M291" s="31">
        <v>0.47195999999999999</v>
      </c>
      <c r="N291" s="1"/>
      <c r="O291" s="1"/>
    </row>
    <row r="292" spans="1:15" ht="12.75" customHeight="1">
      <c r="A292" s="33">
        <v>282</v>
      </c>
      <c r="B292" s="58" t="s">
        <v>163</v>
      </c>
      <c r="C292" s="31">
        <v>133.5</v>
      </c>
      <c r="D292" s="38">
        <v>133.08333333333334</v>
      </c>
      <c r="E292" s="38">
        <v>131.01666666666668</v>
      </c>
      <c r="F292" s="38">
        <v>128.53333333333333</v>
      </c>
      <c r="G292" s="38">
        <v>126.46666666666667</v>
      </c>
      <c r="H292" s="38">
        <v>135.56666666666669</v>
      </c>
      <c r="I292" s="38">
        <v>137.63333333333335</v>
      </c>
      <c r="J292" s="38">
        <v>140.1166666666667</v>
      </c>
      <c r="K292" s="31">
        <v>135.15</v>
      </c>
      <c r="L292" s="31">
        <v>130.6</v>
      </c>
      <c r="M292" s="31">
        <v>140.29702</v>
      </c>
      <c r="N292" s="1"/>
      <c r="O292" s="1"/>
    </row>
    <row r="293" spans="1:15" ht="12.75" customHeight="1">
      <c r="A293" s="33">
        <v>283</v>
      </c>
      <c r="B293" s="58" t="s">
        <v>169</v>
      </c>
      <c r="C293" s="31">
        <v>4142.8</v>
      </c>
      <c r="D293" s="38">
        <v>4125.9000000000005</v>
      </c>
      <c r="E293" s="38">
        <v>4041.9000000000015</v>
      </c>
      <c r="F293" s="38">
        <v>3941.0000000000009</v>
      </c>
      <c r="G293" s="38">
        <v>3857.0000000000018</v>
      </c>
      <c r="H293" s="38">
        <v>4226.8000000000011</v>
      </c>
      <c r="I293" s="38">
        <v>4310.7999999999993</v>
      </c>
      <c r="J293" s="38">
        <v>4411.7000000000007</v>
      </c>
      <c r="K293" s="31">
        <v>4209.8999999999996</v>
      </c>
      <c r="L293" s="31">
        <v>4025</v>
      </c>
      <c r="M293" s="31">
        <v>12.797140000000001</v>
      </c>
      <c r="N293" s="1"/>
      <c r="O293" s="1"/>
    </row>
    <row r="294" spans="1:15" ht="12.75" customHeight="1">
      <c r="A294" s="33">
        <v>284</v>
      </c>
      <c r="B294" s="58" t="s">
        <v>448</v>
      </c>
      <c r="C294" s="31">
        <v>14010.1</v>
      </c>
      <c r="D294" s="38">
        <v>14045.983333333335</v>
      </c>
      <c r="E294" s="38">
        <v>13926.01666666667</v>
      </c>
      <c r="F294" s="38">
        <v>13841.933333333334</v>
      </c>
      <c r="G294" s="38">
        <v>13721.966666666669</v>
      </c>
      <c r="H294" s="38">
        <v>14130.066666666671</v>
      </c>
      <c r="I294" s="38">
        <v>14250.033333333335</v>
      </c>
      <c r="J294" s="38">
        <v>14334.116666666672</v>
      </c>
      <c r="K294" s="31">
        <v>14165.95</v>
      </c>
      <c r="L294" s="31">
        <v>13961.9</v>
      </c>
      <c r="M294" s="31">
        <v>3.5290000000000002E-2</v>
      </c>
      <c r="N294" s="1"/>
      <c r="O294" s="1"/>
    </row>
    <row r="295" spans="1:15" ht="12.75" customHeight="1">
      <c r="A295" s="33">
        <v>285</v>
      </c>
      <c r="B295" s="58" t="s">
        <v>167</v>
      </c>
      <c r="C295" s="31">
        <v>2494.15</v>
      </c>
      <c r="D295" s="38">
        <v>2487.8333333333335</v>
      </c>
      <c r="E295" s="38">
        <v>2472.7166666666672</v>
      </c>
      <c r="F295" s="38">
        <v>2451.2833333333338</v>
      </c>
      <c r="G295" s="38">
        <v>2436.1666666666674</v>
      </c>
      <c r="H295" s="38">
        <v>2509.2666666666669</v>
      </c>
      <c r="I295" s="38">
        <v>2524.3833333333328</v>
      </c>
      <c r="J295" s="38">
        <v>2545.8166666666666</v>
      </c>
      <c r="K295" s="31">
        <v>2502.9499999999998</v>
      </c>
      <c r="L295" s="31">
        <v>2466.4</v>
      </c>
      <c r="M295" s="31">
        <v>14.3108</v>
      </c>
      <c r="N295" s="1"/>
      <c r="O295" s="1"/>
    </row>
    <row r="296" spans="1:15" ht="12.75" customHeight="1">
      <c r="A296" s="33">
        <v>286</v>
      </c>
      <c r="B296" s="58" t="s">
        <v>449</v>
      </c>
      <c r="C296" s="31">
        <v>383</v>
      </c>
      <c r="D296" s="38">
        <v>384.7833333333333</v>
      </c>
      <c r="E296" s="38">
        <v>379.26666666666659</v>
      </c>
      <c r="F296" s="38">
        <v>375.5333333333333</v>
      </c>
      <c r="G296" s="38">
        <v>370.01666666666659</v>
      </c>
      <c r="H296" s="38">
        <v>388.51666666666659</v>
      </c>
      <c r="I296" s="38">
        <v>394.03333333333325</v>
      </c>
      <c r="J296" s="38">
        <v>397.76666666666659</v>
      </c>
      <c r="K296" s="31">
        <v>390.3</v>
      </c>
      <c r="L296" s="31">
        <v>381.05</v>
      </c>
      <c r="M296" s="31">
        <v>7.3813000000000004</v>
      </c>
      <c r="N296" s="1"/>
      <c r="O296" s="1"/>
    </row>
    <row r="297" spans="1:15" ht="12.75" customHeight="1">
      <c r="A297" s="33">
        <v>287</v>
      </c>
      <c r="B297" s="58" t="s">
        <v>165</v>
      </c>
      <c r="C297" s="31">
        <v>350.8</v>
      </c>
      <c r="D297" s="38">
        <v>352.95</v>
      </c>
      <c r="E297" s="38">
        <v>347.84999999999997</v>
      </c>
      <c r="F297" s="38">
        <v>344.9</v>
      </c>
      <c r="G297" s="38">
        <v>339.79999999999995</v>
      </c>
      <c r="H297" s="38">
        <v>355.9</v>
      </c>
      <c r="I297" s="38">
        <v>361</v>
      </c>
      <c r="J297" s="38">
        <v>363.95</v>
      </c>
      <c r="K297" s="31">
        <v>358.05</v>
      </c>
      <c r="L297" s="31">
        <v>350</v>
      </c>
      <c r="M297" s="31">
        <v>13.81188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258.14999999999998</v>
      </c>
      <c r="D298" s="38">
        <v>258.75</v>
      </c>
      <c r="E298" s="38">
        <v>256.64999999999998</v>
      </c>
      <c r="F298" s="38">
        <v>255.14999999999998</v>
      </c>
      <c r="G298" s="38">
        <v>253.04999999999995</v>
      </c>
      <c r="H298" s="38">
        <v>260.25</v>
      </c>
      <c r="I298" s="38">
        <v>262.35000000000002</v>
      </c>
      <c r="J298" s="38">
        <v>263.85000000000002</v>
      </c>
      <c r="K298" s="31">
        <v>260.85000000000002</v>
      </c>
      <c r="L298" s="31">
        <v>257.25</v>
      </c>
      <c r="M298" s="31">
        <v>3.2987799999999998</v>
      </c>
      <c r="N298" s="1"/>
      <c r="O298" s="1"/>
    </row>
    <row r="299" spans="1:15" ht="12.75" customHeight="1">
      <c r="A299" s="33">
        <v>289</v>
      </c>
      <c r="B299" s="58" t="s">
        <v>451</v>
      </c>
      <c r="C299" s="31">
        <v>92.2</v>
      </c>
      <c r="D299" s="38">
        <v>92.3</v>
      </c>
      <c r="E299" s="38">
        <v>91.6</v>
      </c>
      <c r="F299" s="38">
        <v>91</v>
      </c>
      <c r="G299" s="38">
        <v>90.3</v>
      </c>
      <c r="H299" s="38">
        <v>92.899999999999991</v>
      </c>
      <c r="I299" s="38">
        <v>93.600000000000009</v>
      </c>
      <c r="J299" s="38">
        <v>94.199999999999989</v>
      </c>
      <c r="K299" s="31">
        <v>93</v>
      </c>
      <c r="L299" s="31">
        <v>91.7</v>
      </c>
      <c r="M299" s="31">
        <v>20.54091</v>
      </c>
      <c r="N299" s="1"/>
      <c r="O299" s="1"/>
    </row>
    <row r="300" spans="1:15" ht="12.75" customHeight="1">
      <c r="A300" s="33">
        <v>290</v>
      </c>
      <c r="B300" s="58" t="s">
        <v>166</v>
      </c>
      <c r="C300" s="31">
        <v>383.8</v>
      </c>
      <c r="D300" s="38">
        <v>385.06666666666666</v>
      </c>
      <c r="E300" s="38">
        <v>381.43333333333334</v>
      </c>
      <c r="F300" s="38">
        <v>379.06666666666666</v>
      </c>
      <c r="G300" s="38">
        <v>375.43333333333334</v>
      </c>
      <c r="H300" s="38">
        <v>387.43333333333334</v>
      </c>
      <c r="I300" s="38">
        <v>391.06666666666666</v>
      </c>
      <c r="J300" s="38">
        <v>393.43333333333334</v>
      </c>
      <c r="K300" s="31">
        <v>388.7</v>
      </c>
      <c r="L300" s="31">
        <v>382.7</v>
      </c>
      <c r="M300" s="31">
        <v>12.783759999999999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620.35</v>
      </c>
      <c r="D301" s="38">
        <v>621.08333333333337</v>
      </c>
      <c r="E301" s="38">
        <v>618.76666666666677</v>
      </c>
      <c r="F301" s="38">
        <v>617.18333333333339</v>
      </c>
      <c r="G301" s="38">
        <v>614.86666666666679</v>
      </c>
      <c r="H301" s="38">
        <v>622.66666666666674</v>
      </c>
      <c r="I301" s="38">
        <v>624.98333333333335</v>
      </c>
      <c r="J301" s="38">
        <v>626.56666666666672</v>
      </c>
      <c r="K301" s="31">
        <v>623.4</v>
      </c>
      <c r="L301" s="31">
        <v>619.5</v>
      </c>
      <c r="M301" s="31">
        <v>5.01945</v>
      </c>
      <c r="N301" s="1"/>
      <c r="O301" s="1"/>
    </row>
    <row r="302" spans="1:15" ht="12.75" customHeight="1">
      <c r="A302" s="33">
        <v>292</v>
      </c>
      <c r="B302" s="58" t="s">
        <v>286</v>
      </c>
      <c r="C302" s="31">
        <v>4369.2</v>
      </c>
      <c r="D302" s="38">
        <v>4389.7333333333336</v>
      </c>
      <c r="E302" s="38">
        <v>4329.9666666666672</v>
      </c>
      <c r="F302" s="38">
        <v>4290.7333333333336</v>
      </c>
      <c r="G302" s="38">
        <v>4230.9666666666672</v>
      </c>
      <c r="H302" s="38">
        <v>4428.9666666666672</v>
      </c>
      <c r="I302" s="38">
        <v>4488.7333333333336</v>
      </c>
      <c r="J302" s="38">
        <v>4527.9666666666672</v>
      </c>
      <c r="K302" s="31">
        <v>4449.5</v>
      </c>
      <c r="L302" s="31">
        <v>4350.5</v>
      </c>
      <c r="M302" s="31">
        <v>0.26678000000000002</v>
      </c>
      <c r="N302" s="1"/>
      <c r="O302" s="1"/>
    </row>
    <row r="303" spans="1:15" ht="12.75" customHeight="1">
      <c r="A303" s="33">
        <v>293</v>
      </c>
      <c r="B303" s="58" t="s">
        <v>168</v>
      </c>
      <c r="C303" s="31">
        <v>4990.5</v>
      </c>
      <c r="D303" s="38">
        <v>4993.166666666667</v>
      </c>
      <c r="E303" s="38">
        <v>4947.3333333333339</v>
      </c>
      <c r="F303" s="38">
        <v>4904.166666666667</v>
      </c>
      <c r="G303" s="38">
        <v>4858.3333333333339</v>
      </c>
      <c r="H303" s="38">
        <v>5036.3333333333339</v>
      </c>
      <c r="I303" s="38">
        <v>5082.1666666666679</v>
      </c>
      <c r="J303" s="38">
        <v>5125.3333333333339</v>
      </c>
      <c r="K303" s="31">
        <v>5039</v>
      </c>
      <c r="L303" s="31">
        <v>4950</v>
      </c>
      <c r="M303" s="31">
        <v>5.2676499999999997</v>
      </c>
      <c r="N303" s="1"/>
      <c r="O303" s="1"/>
    </row>
    <row r="304" spans="1:15" ht="12.75" customHeight="1">
      <c r="A304" s="33">
        <v>294</v>
      </c>
      <c r="B304" s="58" t="s">
        <v>170</v>
      </c>
      <c r="C304" s="31">
        <v>932.75</v>
      </c>
      <c r="D304" s="38">
        <v>934.63333333333333</v>
      </c>
      <c r="E304" s="38">
        <v>927.36666666666667</v>
      </c>
      <c r="F304" s="38">
        <v>921.98333333333335</v>
      </c>
      <c r="G304" s="38">
        <v>914.7166666666667</v>
      </c>
      <c r="H304" s="38">
        <v>940.01666666666665</v>
      </c>
      <c r="I304" s="38">
        <v>947.2833333333333</v>
      </c>
      <c r="J304" s="38">
        <v>952.66666666666663</v>
      </c>
      <c r="K304" s="31">
        <v>941.9</v>
      </c>
      <c r="L304" s="31">
        <v>929.25</v>
      </c>
      <c r="M304" s="31">
        <v>3.3452500000000001</v>
      </c>
      <c r="N304" s="1"/>
      <c r="O304" s="1"/>
    </row>
    <row r="305" spans="1:15" ht="12.75" customHeight="1">
      <c r="A305" s="33">
        <v>295</v>
      </c>
      <c r="B305" s="58" t="s">
        <v>452</v>
      </c>
      <c r="C305" s="31">
        <v>1487.15</v>
      </c>
      <c r="D305" s="38">
        <v>1487.8833333333332</v>
      </c>
      <c r="E305" s="38">
        <v>1476.2666666666664</v>
      </c>
      <c r="F305" s="38">
        <v>1465.3833333333332</v>
      </c>
      <c r="G305" s="38">
        <v>1453.7666666666664</v>
      </c>
      <c r="H305" s="38">
        <v>1498.7666666666664</v>
      </c>
      <c r="I305" s="38">
        <v>1510.3833333333332</v>
      </c>
      <c r="J305" s="38">
        <v>1521.2666666666664</v>
      </c>
      <c r="K305" s="31">
        <v>1499.5</v>
      </c>
      <c r="L305" s="31">
        <v>1477</v>
      </c>
      <c r="M305" s="31">
        <v>0.22819999999999999</v>
      </c>
      <c r="N305" s="1"/>
      <c r="O305" s="1"/>
    </row>
    <row r="306" spans="1:15" ht="12.75" customHeight="1">
      <c r="A306" s="33">
        <v>296</v>
      </c>
      <c r="B306" s="58" t="s">
        <v>455</v>
      </c>
      <c r="C306" s="31">
        <v>697.95</v>
      </c>
      <c r="D306" s="38">
        <v>697.31666666666661</v>
      </c>
      <c r="E306" s="38">
        <v>690.63333333333321</v>
      </c>
      <c r="F306" s="38">
        <v>683.31666666666661</v>
      </c>
      <c r="G306" s="38">
        <v>676.63333333333321</v>
      </c>
      <c r="H306" s="38">
        <v>704.63333333333321</v>
      </c>
      <c r="I306" s="38">
        <v>711.31666666666661</v>
      </c>
      <c r="J306" s="38">
        <v>718.63333333333321</v>
      </c>
      <c r="K306" s="31">
        <v>704</v>
      </c>
      <c r="L306" s="31">
        <v>690</v>
      </c>
      <c r="M306" s="31">
        <v>3.8538199999999998</v>
      </c>
      <c r="N306" s="1"/>
      <c r="O306" s="1"/>
    </row>
    <row r="307" spans="1:15" ht="12.75" customHeight="1">
      <c r="A307" s="33">
        <v>297</v>
      </c>
      <c r="B307" s="58" t="s">
        <v>180</v>
      </c>
      <c r="C307" s="31">
        <v>1064.45</v>
      </c>
      <c r="D307" s="38">
        <v>1064.55</v>
      </c>
      <c r="E307" s="38">
        <v>1057.8999999999999</v>
      </c>
      <c r="F307" s="38">
        <v>1051.3499999999999</v>
      </c>
      <c r="G307" s="38">
        <v>1044.6999999999998</v>
      </c>
      <c r="H307" s="38">
        <v>1071.0999999999999</v>
      </c>
      <c r="I307" s="38">
        <v>1077.75</v>
      </c>
      <c r="J307" s="38">
        <v>1084.3</v>
      </c>
      <c r="K307" s="31">
        <v>1071.2</v>
      </c>
      <c r="L307" s="31">
        <v>1058</v>
      </c>
      <c r="M307" s="31">
        <v>2.4980000000000002</v>
      </c>
      <c r="N307" s="1"/>
      <c r="O307" s="1"/>
    </row>
    <row r="308" spans="1:15" ht="12.75" customHeight="1">
      <c r="A308" s="33">
        <v>298</v>
      </c>
      <c r="B308" s="58" t="s">
        <v>172</v>
      </c>
      <c r="C308" s="31">
        <v>319.85000000000002</v>
      </c>
      <c r="D308" s="38">
        <v>320.28333333333336</v>
      </c>
      <c r="E308" s="38">
        <v>316.56666666666672</v>
      </c>
      <c r="F308" s="38">
        <v>313.28333333333336</v>
      </c>
      <c r="G308" s="38">
        <v>309.56666666666672</v>
      </c>
      <c r="H308" s="38">
        <v>323.56666666666672</v>
      </c>
      <c r="I308" s="38">
        <v>327.2833333333333</v>
      </c>
      <c r="J308" s="38">
        <v>330.56666666666672</v>
      </c>
      <c r="K308" s="31">
        <v>324</v>
      </c>
      <c r="L308" s="31">
        <v>317</v>
      </c>
      <c r="M308" s="31">
        <v>31.924499999999998</v>
      </c>
      <c r="N308" s="1"/>
      <c r="O308" s="1"/>
    </row>
    <row r="309" spans="1:15" ht="12.75" customHeight="1">
      <c r="A309" s="33">
        <v>299</v>
      </c>
      <c r="B309" s="58" t="s">
        <v>171</v>
      </c>
      <c r="C309" s="31">
        <v>1544.45</v>
      </c>
      <c r="D309" s="38">
        <v>1539.3166666666666</v>
      </c>
      <c r="E309" s="38">
        <v>1529.1333333333332</v>
      </c>
      <c r="F309" s="38">
        <v>1513.8166666666666</v>
      </c>
      <c r="G309" s="38">
        <v>1503.6333333333332</v>
      </c>
      <c r="H309" s="38">
        <v>1554.6333333333332</v>
      </c>
      <c r="I309" s="38">
        <v>1564.8166666666666</v>
      </c>
      <c r="J309" s="38">
        <v>1580.1333333333332</v>
      </c>
      <c r="K309" s="31">
        <v>1549.5</v>
      </c>
      <c r="L309" s="31">
        <v>1524</v>
      </c>
      <c r="M309" s="31">
        <v>10.811959999999999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358.35</v>
      </c>
      <c r="D310" s="38">
        <v>351.88333333333338</v>
      </c>
      <c r="E310" s="38">
        <v>343.76666666666677</v>
      </c>
      <c r="F310" s="38">
        <v>329.18333333333339</v>
      </c>
      <c r="G310" s="38">
        <v>321.06666666666678</v>
      </c>
      <c r="H310" s="38">
        <v>366.46666666666675</v>
      </c>
      <c r="I310" s="38">
        <v>374.58333333333343</v>
      </c>
      <c r="J310" s="38">
        <v>389.16666666666674</v>
      </c>
      <c r="K310" s="31">
        <v>360</v>
      </c>
      <c r="L310" s="31">
        <v>337.3</v>
      </c>
      <c r="M310" s="31">
        <v>20.027360000000002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484.6</v>
      </c>
      <c r="D311" s="38">
        <v>486.41666666666669</v>
      </c>
      <c r="E311" s="38">
        <v>481.03333333333336</v>
      </c>
      <c r="F311" s="38">
        <v>477.4666666666667</v>
      </c>
      <c r="G311" s="38">
        <v>472.08333333333337</v>
      </c>
      <c r="H311" s="38">
        <v>489.98333333333335</v>
      </c>
      <c r="I311" s="38">
        <v>495.36666666666667</v>
      </c>
      <c r="J311" s="38">
        <v>498.93333333333334</v>
      </c>
      <c r="K311" s="31">
        <v>491.8</v>
      </c>
      <c r="L311" s="31">
        <v>482.85</v>
      </c>
      <c r="M311" s="31">
        <v>0.47072999999999998</v>
      </c>
      <c r="N311" s="1"/>
      <c r="O311" s="1"/>
    </row>
    <row r="312" spans="1:15" ht="12.75" customHeight="1">
      <c r="A312" s="33">
        <v>302</v>
      </c>
      <c r="B312" s="58" t="s">
        <v>458</v>
      </c>
      <c r="C312" s="31">
        <v>400.45</v>
      </c>
      <c r="D312" s="38">
        <v>404.09999999999997</v>
      </c>
      <c r="E312" s="38">
        <v>394.59999999999991</v>
      </c>
      <c r="F312" s="38">
        <v>388.74999999999994</v>
      </c>
      <c r="G312" s="38">
        <v>379.24999999999989</v>
      </c>
      <c r="H312" s="38">
        <v>409.94999999999993</v>
      </c>
      <c r="I312" s="38">
        <v>419.45000000000005</v>
      </c>
      <c r="J312" s="38">
        <v>425.29999999999995</v>
      </c>
      <c r="K312" s="31">
        <v>413.6</v>
      </c>
      <c r="L312" s="31">
        <v>398.25</v>
      </c>
      <c r="M312" s="31">
        <v>6.3563599999999996</v>
      </c>
      <c r="N312" s="1"/>
      <c r="O312" s="1"/>
    </row>
    <row r="313" spans="1:15" ht="12.75" customHeight="1">
      <c r="A313" s="33">
        <v>303</v>
      </c>
      <c r="B313" s="58" t="s">
        <v>173</v>
      </c>
      <c r="C313" s="31">
        <v>125.65</v>
      </c>
      <c r="D313" s="38">
        <v>126.53333333333335</v>
      </c>
      <c r="E313" s="38">
        <v>124.3666666666667</v>
      </c>
      <c r="F313" s="38">
        <v>123.08333333333336</v>
      </c>
      <c r="G313" s="38">
        <v>120.91666666666671</v>
      </c>
      <c r="H313" s="38">
        <v>127.81666666666669</v>
      </c>
      <c r="I313" s="38">
        <v>129.98333333333335</v>
      </c>
      <c r="J313" s="38">
        <v>131.26666666666668</v>
      </c>
      <c r="K313" s="31">
        <v>128.69999999999999</v>
      </c>
      <c r="L313" s="31">
        <v>125.25</v>
      </c>
      <c r="M313" s="31">
        <v>43.218539999999997</v>
      </c>
      <c r="N313" s="1"/>
      <c r="O313" s="1"/>
    </row>
    <row r="314" spans="1:15" ht="12.75" customHeight="1">
      <c r="A314" s="33">
        <v>304</v>
      </c>
      <c r="B314" s="58" t="s">
        <v>459</v>
      </c>
      <c r="C314" s="31">
        <v>86.9</v>
      </c>
      <c r="D314" s="38">
        <v>87.149999999999991</v>
      </c>
      <c r="E314" s="38">
        <v>85.549999999999983</v>
      </c>
      <c r="F314" s="38">
        <v>84.199999999999989</v>
      </c>
      <c r="G314" s="38">
        <v>82.59999999999998</v>
      </c>
      <c r="H314" s="38">
        <v>88.499999999999986</v>
      </c>
      <c r="I314" s="38">
        <v>90.09999999999998</v>
      </c>
      <c r="J314" s="38">
        <v>91.449999999999989</v>
      </c>
      <c r="K314" s="31">
        <v>88.75</v>
      </c>
      <c r="L314" s="31">
        <v>85.8</v>
      </c>
      <c r="M314" s="31">
        <v>74.111410000000006</v>
      </c>
      <c r="N314" s="1"/>
      <c r="O314" s="1"/>
    </row>
    <row r="315" spans="1:15" ht="12.75" customHeight="1">
      <c r="A315" s="33">
        <v>305</v>
      </c>
      <c r="B315" s="58" t="s">
        <v>1085</v>
      </c>
      <c r="C315" s="31">
        <v>1878.3</v>
      </c>
      <c r="D315" s="38">
        <v>1878.1000000000001</v>
      </c>
      <c r="E315" s="38">
        <v>1850.2000000000003</v>
      </c>
      <c r="F315" s="38">
        <v>1822.1000000000001</v>
      </c>
      <c r="G315" s="38">
        <v>1794.2000000000003</v>
      </c>
      <c r="H315" s="38">
        <v>1906.2000000000003</v>
      </c>
      <c r="I315" s="38">
        <v>1934.1000000000004</v>
      </c>
      <c r="J315" s="38">
        <v>1962.2000000000003</v>
      </c>
      <c r="K315" s="31">
        <v>1906</v>
      </c>
      <c r="L315" s="31">
        <v>1850</v>
      </c>
      <c r="M315" s="31">
        <v>2.5653000000000001</v>
      </c>
      <c r="N315" s="1"/>
      <c r="O315" s="1"/>
    </row>
    <row r="316" spans="1:15" ht="12.75" customHeight="1">
      <c r="A316" s="33">
        <v>306</v>
      </c>
      <c r="B316" s="58" t="s">
        <v>174</v>
      </c>
      <c r="C316" s="31">
        <v>531.85</v>
      </c>
      <c r="D316" s="38">
        <v>531.83333333333337</v>
      </c>
      <c r="E316" s="38">
        <v>529.2166666666667</v>
      </c>
      <c r="F316" s="38">
        <v>526.58333333333337</v>
      </c>
      <c r="G316" s="38">
        <v>523.9666666666667</v>
      </c>
      <c r="H316" s="38">
        <v>534.4666666666667</v>
      </c>
      <c r="I316" s="38">
        <v>537.08333333333326</v>
      </c>
      <c r="J316" s="38">
        <v>539.7166666666667</v>
      </c>
      <c r="K316" s="31">
        <v>534.45000000000005</v>
      </c>
      <c r="L316" s="31">
        <v>529.20000000000005</v>
      </c>
      <c r="M316" s="31">
        <v>6.3619399999999997</v>
      </c>
      <c r="N316" s="1"/>
      <c r="O316" s="1"/>
    </row>
    <row r="317" spans="1:15" ht="12.75" customHeight="1">
      <c r="A317" s="33">
        <v>307</v>
      </c>
      <c r="B317" s="58" t="s">
        <v>175</v>
      </c>
      <c r="C317" s="31">
        <v>9607.5499999999993</v>
      </c>
      <c r="D317" s="38">
        <v>9599.7333333333318</v>
      </c>
      <c r="E317" s="38">
        <v>9533.4666666666635</v>
      </c>
      <c r="F317" s="38">
        <v>9459.3833333333314</v>
      </c>
      <c r="G317" s="38">
        <v>9393.1166666666631</v>
      </c>
      <c r="H317" s="38">
        <v>9673.8166666666639</v>
      </c>
      <c r="I317" s="38">
        <v>9740.0833333333303</v>
      </c>
      <c r="J317" s="38">
        <v>9814.1666666666642</v>
      </c>
      <c r="K317" s="31">
        <v>9666</v>
      </c>
      <c r="L317" s="31">
        <v>9525.65</v>
      </c>
      <c r="M317" s="31">
        <v>4.5025399999999998</v>
      </c>
      <c r="N317" s="1"/>
      <c r="O317" s="1"/>
    </row>
    <row r="318" spans="1:15" ht="12.75" customHeight="1">
      <c r="A318" s="33">
        <v>308</v>
      </c>
      <c r="B318" s="58" t="s">
        <v>460</v>
      </c>
      <c r="C318" s="31">
        <v>2170.85</v>
      </c>
      <c r="D318" s="38">
        <v>2183.0833333333335</v>
      </c>
      <c r="E318" s="38">
        <v>2111.2666666666669</v>
      </c>
      <c r="F318" s="38">
        <v>2051.6833333333334</v>
      </c>
      <c r="G318" s="38">
        <v>1979.8666666666668</v>
      </c>
      <c r="H318" s="38">
        <v>2242.666666666667</v>
      </c>
      <c r="I318" s="38">
        <v>2314.4833333333336</v>
      </c>
      <c r="J318" s="38">
        <v>2374.0666666666671</v>
      </c>
      <c r="K318" s="31">
        <v>2254.9</v>
      </c>
      <c r="L318" s="31">
        <v>2123.5</v>
      </c>
      <c r="M318" s="31">
        <v>7.0747999999999998</v>
      </c>
      <c r="N318" s="1"/>
      <c r="O318" s="1"/>
    </row>
    <row r="319" spans="1:15" ht="12.75" customHeight="1">
      <c r="A319" s="33">
        <v>309</v>
      </c>
      <c r="B319" s="58" t="s">
        <v>179</v>
      </c>
      <c r="C319" s="31">
        <v>822.35</v>
      </c>
      <c r="D319" s="38">
        <v>824.48333333333323</v>
      </c>
      <c r="E319" s="38">
        <v>812.96666666666647</v>
      </c>
      <c r="F319" s="38">
        <v>803.58333333333326</v>
      </c>
      <c r="G319" s="38">
        <v>792.06666666666649</v>
      </c>
      <c r="H319" s="38">
        <v>833.86666666666645</v>
      </c>
      <c r="I319" s="38">
        <v>845.3833333333331</v>
      </c>
      <c r="J319" s="38">
        <v>854.76666666666642</v>
      </c>
      <c r="K319" s="31">
        <v>836</v>
      </c>
      <c r="L319" s="31">
        <v>815.1</v>
      </c>
      <c r="M319" s="31">
        <v>4.9814600000000002</v>
      </c>
      <c r="N319" s="1"/>
      <c r="O319" s="1"/>
    </row>
    <row r="320" spans="1:15" ht="12.75" customHeight="1">
      <c r="A320" s="33">
        <v>310</v>
      </c>
      <c r="B320" s="58" t="s">
        <v>287</v>
      </c>
      <c r="C320" s="31">
        <v>611.54999999999995</v>
      </c>
      <c r="D320" s="38">
        <v>608.76666666666665</v>
      </c>
      <c r="E320" s="38">
        <v>602.7833333333333</v>
      </c>
      <c r="F320" s="38">
        <v>594.01666666666665</v>
      </c>
      <c r="G320" s="38">
        <v>588.0333333333333</v>
      </c>
      <c r="H320" s="38">
        <v>617.5333333333333</v>
      </c>
      <c r="I320" s="38">
        <v>623.51666666666665</v>
      </c>
      <c r="J320" s="38">
        <v>632.2833333333333</v>
      </c>
      <c r="K320" s="31">
        <v>614.75</v>
      </c>
      <c r="L320" s="31">
        <v>600</v>
      </c>
      <c r="M320" s="31">
        <v>24.836960000000001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1733</v>
      </c>
      <c r="D321" s="38">
        <v>1736.3833333333332</v>
      </c>
      <c r="E321" s="38">
        <v>1715.7666666666664</v>
      </c>
      <c r="F321" s="38">
        <v>1698.5333333333333</v>
      </c>
      <c r="G321" s="38">
        <v>1677.9166666666665</v>
      </c>
      <c r="H321" s="38">
        <v>1753.6166666666663</v>
      </c>
      <c r="I321" s="38">
        <v>1774.2333333333331</v>
      </c>
      <c r="J321" s="38">
        <v>1791.4666666666662</v>
      </c>
      <c r="K321" s="31">
        <v>1757</v>
      </c>
      <c r="L321" s="31">
        <v>1719.15</v>
      </c>
      <c r="M321" s="31">
        <v>8.6896699999999996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913.2</v>
      </c>
      <c r="D322" s="38">
        <v>911.75</v>
      </c>
      <c r="E322" s="38">
        <v>895.5</v>
      </c>
      <c r="F322" s="38">
        <v>877.8</v>
      </c>
      <c r="G322" s="38">
        <v>861.55</v>
      </c>
      <c r="H322" s="38">
        <v>929.45</v>
      </c>
      <c r="I322" s="38">
        <v>945.7</v>
      </c>
      <c r="J322" s="38">
        <v>963.40000000000009</v>
      </c>
      <c r="K322" s="31">
        <v>928</v>
      </c>
      <c r="L322" s="31">
        <v>894.05</v>
      </c>
      <c r="M322" s="31">
        <v>0.77159999999999995</v>
      </c>
      <c r="N322" s="1"/>
      <c r="O322" s="1"/>
    </row>
    <row r="323" spans="1:15" ht="12.75" customHeight="1">
      <c r="A323" s="33">
        <v>313</v>
      </c>
      <c r="B323" s="58" t="s">
        <v>889</v>
      </c>
      <c r="C323" s="31">
        <v>983.55</v>
      </c>
      <c r="D323" s="38">
        <v>988.79999999999984</v>
      </c>
      <c r="E323" s="38">
        <v>973.04999999999973</v>
      </c>
      <c r="F323" s="38">
        <v>962.54999999999984</v>
      </c>
      <c r="G323" s="38">
        <v>946.79999999999973</v>
      </c>
      <c r="H323" s="38">
        <v>999.29999999999973</v>
      </c>
      <c r="I323" s="38">
        <v>1015.05</v>
      </c>
      <c r="J323" s="38">
        <v>1025.5499999999997</v>
      </c>
      <c r="K323" s="31">
        <v>1004.55</v>
      </c>
      <c r="L323" s="31">
        <v>978.3</v>
      </c>
      <c r="M323" s="31">
        <v>0.55849000000000004</v>
      </c>
      <c r="N323" s="1"/>
      <c r="O323" s="1"/>
    </row>
    <row r="324" spans="1:15" ht="12.75" customHeight="1">
      <c r="A324" s="33">
        <v>314</v>
      </c>
      <c r="B324" s="58" t="s">
        <v>463</v>
      </c>
      <c r="C324" s="31">
        <v>1057.8</v>
      </c>
      <c r="D324" s="38">
        <v>1065.9333333333334</v>
      </c>
      <c r="E324" s="38">
        <v>1041.9166666666667</v>
      </c>
      <c r="F324" s="38">
        <v>1026.0333333333333</v>
      </c>
      <c r="G324" s="38">
        <v>1002.0166666666667</v>
      </c>
      <c r="H324" s="38">
        <v>1081.8166666666668</v>
      </c>
      <c r="I324" s="38">
        <v>1105.8333333333333</v>
      </c>
      <c r="J324" s="38">
        <v>1121.7166666666669</v>
      </c>
      <c r="K324" s="31">
        <v>1089.95</v>
      </c>
      <c r="L324" s="31">
        <v>1050.05</v>
      </c>
      <c r="M324" s="31">
        <v>1.8203400000000001</v>
      </c>
      <c r="N324" s="1"/>
      <c r="O324" s="1"/>
    </row>
    <row r="325" spans="1:15" ht="12.75" customHeight="1">
      <c r="A325" s="33">
        <v>315</v>
      </c>
      <c r="B325" s="58" t="s">
        <v>178</v>
      </c>
      <c r="C325" s="31">
        <v>1436.1</v>
      </c>
      <c r="D325" s="38">
        <v>1441.6166666666668</v>
      </c>
      <c r="E325" s="38">
        <v>1420.2833333333335</v>
      </c>
      <c r="F325" s="38">
        <v>1404.4666666666667</v>
      </c>
      <c r="G325" s="38">
        <v>1383.1333333333334</v>
      </c>
      <c r="H325" s="38">
        <v>1457.4333333333336</v>
      </c>
      <c r="I325" s="38">
        <v>1478.7666666666667</v>
      </c>
      <c r="J325" s="38">
        <v>1494.5833333333337</v>
      </c>
      <c r="K325" s="31">
        <v>1462.95</v>
      </c>
      <c r="L325" s="31">
        <v>1425.8</v>
      </c>
      <c r="M325" s="31">
        <v>2.3252000000000002</v>
      </c>
      <c r="N325" s="1"/>
      <c r="O325" s="1"/>
    </row>
    <row r="326" spans="1:15" ht="12.75" customHeight="1">
      <c r="A326" s="33">
        <v>316</v>
      </c>
      <c r="B326" s="58" t="s">
        <v>453</v>
      </c>
      <c r="C326" s="31">
        <v>33.450000000000003</v>
      </c>
      <c r="D326" s="38">
        <v>33.75</v>
      </c>
      <c r="E326" s="38">
        <v>33</v>
      </c>
      <c r="F326" s="38">
        <v>32.549999999999997</v>
      </c>
      <c r="G326" s="38">
        <v>31.799999999999997</v>
      </c>
      <c r="H326" s="38">
        <v>34.200000000000003</v>
      </c>
      <c r="I326" s="38">
        <v>34.950000000000003</v>
      </c>
      <c r="J326" s="38">
        <v>35.400000000000006</v>
      </c>
      <c r="K326" s="31">
        <v>34.5</v>
      </c>
      <c r="L326" s="31">
        <v>33.299999999999997</v>
      </c>
      <c r="M326" s="31">
        <v>16.240500000000001</v>
      </c>
      <c r="N326" s="1"/>
      <c r="O326" s="1"/>
    </row>
    <row r="327" spans="1:15" ht="12.75" customHeight="1">
      <c r="A327" s="33">
        <v>317</v>
      </c>
      <c r="B327" s="58" t="s">
        <v>288</v>
      </c>
      <c r="C327" s="31">
        <v>58.35</v>
      </c>
      <c r="D327" s="38">
        <v>58.433333333333337</v>
      </c>
      <c r="E327" s="38">
        <v>58.116666666666674</v>
      </c>
      <c r="F327" s="38">
        <v>57.88333333333334</v>
      </c>
      <c r="G327" s="38">
        <v>57.566666666666677</v>
      </c>
      <c r="H327" s="38">
        <v>58.666666666666671</v>
      </c>
      <c r="I327" s="38">
        <v>58.983333333333334</v>
      </c>
      <c r="J327" s="38">
        <v>59.216666666666669</v>
      </c>
      <c r="K327" s="31">
        <v>58.75</v>
      </c>
      <c r="L327" s="31">
        <v>58.2</v>
      </c>
      <c r="M327" s="31">
        <v>19.051729999999999</v>
      </c>
      <c r="N327" s="1"/>
      <c r="O327" s="1"/>
    </row>
    <row r="328" spans="1:15" ht="12.75" customHeight="1">
      <c r="A328" s="33">
        <v>318</v>
      </c>
      <c r="B328" s="58" t="s">
        <v>464</v>
      </c>
      <c r="C328" s="31">
        <v>744.9</v>
      </c>
      <c r="D328" s="38">
        <v>741.44999999999993</v>
      </c>
      <c r="E328" s="38">
        <v>732.84999999999991</v>
      </c>
      <c r="F328" s="38">
        <v>720.8</v>
      </c>
      <c r="G328" s="38">
        <v>712.19999999999993</v>
      </c>
      <c r="H328" s="38">
        <v>753.49999999999989</v>
      </c>
      <c r="I328" s="38">
        <v>762.1</v>
      </c>
      <c r="J328" s="38">
        <v>774.14999999999986</v>
      </c>
      <c r="K328" s="31">
        <v>750.05</v>
      </c>
      <c r="L328" s="31">
        <v>729.4</v>
      </c>
      <c r="M328" s="31">
        <v>1.47183</v>
      </c>
      <c r="N328" s="1"/>
      <c r="O328" s="1"/>
    </row>
    <row r="329" spans="1:15" ht="12.75" customHeight="1">
      <c r="A329" s="33">
        <v>319</v>
      </c>
      <c r="B329" s="58" t="s">
        <v>182</v>
      </c>
      <c r="C329" s="31">
        <v>2169.8000000000002</v>
      </c>
      <c r="D329" s="38">
        <v>2149.9500000000003</v>
      </c>
      <c r="E329" s="38">
        <v>2124.9000000000005</v>
      </c>
      <c r="F329" s="38">
        <v>2080.0000000000005</v>
      </c>
      <c r="G329" s="38">
        <v>2054.9500000000007</v>
      </c>
      <c r="H329" s="38">
        <v>2194.8500000000004</v>
      </c>
      <c r="I329" s="38">
        <v>2219.9000000000005</v>
      </c>
      <c r="J329" s="38">
        <v>2264.8000000000002</v>
      </c>
      <c r="K329" s="31">
        <v>2175</v>
      </c>
      <c r="L329" s="31">
        <v>2105.0500000000002</v>
      </c>
      <c r="M329" s="31">
        <v>6.9045699999999997</v>
      </c>
      <c r="N329" s="1"/>
      <c r="O329" s="1"/>
    </row>
    <row r="330" spans="1:15" ht="12.75" customHeight="1">
      <c r="A330" s="33">
        <v>320</v>
      </c>
      <c r="B330" s="58" t="s">
        <v>183</v>
      </c>
      <c r="C330" s="31">
        <v>102718.15</v>
      </c>
      <c r="D330" s="38">
        <v>102591.15000000001</v>
      </c>
      <c r="E330" s="38">
        <v>102192.30000000002</v>
      </c>
      <c r="F330" s="38">
        <v>101666.45000000001</v>
      </c>
      <c r="G330" s="38">
        <v>101267.60000000002</v>
      </c>
      <c r="H330" s="38">
        <v>103117.00000000001</v>
      </c>
      <c r="I330" s="38">
        <v>103515.85000000002</v>
      </c>
      <c r="J330" s="38">
        <v>104041.70000000001</v>
      </c>
      <c r="K330" s="31">
        <v>102990</v>
      </c>
      <c r="L330" s="31">
        <v>102065.3</v>
      </c>
      <c r="M330" s="31">
        <v>4.956E-2</v>
      </c>
      <c r="N330" s="1"/>
      <c r="O330" s="1"/>
    </row>
    <row r="331" spans="1:15" ht="12.75" customHeight="1">
      <c r="A331" s="33">
        <v>321</v>
      </c>
      <c r="B331" s="58" t="s">
        <v>454</v>
      </c>
      <c r="C331" s="31">
        <v>2101.75</v>
      </c>
      <c r="D331" s="38">
        <v>2127.0333333333333</v>
      </c>
      <c r="E331" s="38">
        <v>2065.7666666666664</v>
      </c>
      <c r="F331" s="38">
        <v>2029.7833333333333</v>
      </c>
      <c r="G331" s="38">
        <v>1968.5166666666664</v>
      </c>
      <c r="H331" s="38">
        <v>2163.0166666666664</v>
      </c>
      <c r="I331" s="38">
        <v>2224.2833333333338</v>
      </c>
      <c r="J331" s="38">
        <v>2260.2666666666664</v>
      </c>
      <c r="K331" s="31">
        <v>2188.3000000000002</v>
      </c>
      <c r="L331" s="31">
        <v>2091.0500000000002</v>
      </c>
      <c r="M331" s="31">
        <v>6.6626500000000002</v>
      </c>
      <c r="N331" s="1"/>
      <c r="O331" s="1"/>
    </row>
    <row r="332" spans="1:15" ht="12.75" customHeight="1">
      <c r="A332" s="33">
        <v>322</v>
      </c>
      <c r="B332" s="58" t="s">
        <v>177</v>
      </c>
      <c r="C332" s="31">
        <v>1614.55</v>
      </c>
      <c r="D332" s="38">
        <v>1607.25</v>
      </c>
      <c r="E332" s="38">
        <v>1588.3</v>
      </c>
      <c r="F332" s="38">
        <v>1562.05</v>
      </c>
      <c r="G332" s="38">
        <v>1543.1</v>
      </c>
      <c r="H332" s="38">
        <v>1633.5</v>
      </c>
      <c r="I332" s="38">
        <v>1652.4499999999998</v>
      </c>
      <c r="J332" s="38">
        <v>1678.7</v>
      </c>
      <c r="K332" s="31">
        <v>1626.2</v>
      </c>
      <c r="L332" s="31">
        <v>1581</v>
      </c>
      <c r="M332" s="31">
        <v>4.9567399999999999</v>
      </c>
      <c r="N332" s="1"/>
      <c r="O332" s="1"/>
    </row>
    <row r="333" spans="1:15" ht="12.75" customHeight="1">
      <c r="A333" s="33">
        <v>323</v>
      </c>
      <c r="B333" s="58" t="s">
        <v>184</v>
      </c>
      <c r="C333" s="31">
        <v>1292.75</v>
      </c>
      <c r="D333" s="38">
        <v>1296.5666666666666</v>
      </c>
      <c r="E333" s="38">
        <v>1285.1833333333332</v>
      </c>
      <c r="F333" s="38">
        <v>1277.6166666666666</v>
      </c>
      <c r="G333" s="38">
        <v>1266.2333333333331</v>
      </c>
      <c r="H333" s="38">
        <v>1304.1333333333332</v>
      </c>
      <c r="I333" s="38">
        <v>1315.5166666666664</v>
      </c>
      <c r="J333" s="38">
        <v>1323.0833333333333</v>
      </c>
      <c r="K333" s="31">
        <v>1307.95</v>
      </c>
      <c r="L333" s="31">
        <v>1289</v>
      </c>
      <c r="M333" s="31">
        <v>2.24641</v>
      </c>
      <c r="N333" s="1"/>
      <c r="O333" s="1"/>
    </row>
    <row r="334" spans="1:15" ht="12.75" customHeight="1">
      <c r="A334" s="33">
        <v>324</v>
      </c>
      <c r="B334" s="58" t="s">
        <v>471</v>
      </c>
      <c r="C334" s="31">
        <v>1038.1500000000001</v>
      </c>
      <c r="D334" s="38">
        <v>1044.0333333333333</v>
      </c>
      <c r="E334" s="38">
        <v>1028.2666666666667</v>
      </c>
      <c r="F334" s="38">
        <v>1018.3833333333334</v>
      </c>
      <c r="G334" s="38">
        <v>1002.6166666666668</v>
      </c>
      <c r="H334" s="38">
        <v>1053.9166666666665</v>
      </c>
      <c r="I334" s="38">
        <v>1069.6833333333329</v>
      </c>
      <c r="J334" s="38">
        <v>1079.5666666666664</v>
      </c>
      <c r="K334" s="31">
        <v>1059.8</v>
      </c>
      <c r="L334" s="31">
        <v>1034.1500000000001</v>
      </c>
      <c r="M334" s="31">
        <v>1.42743</v>
      </c>
      <c r="N334" s="1"/>
      <c r="O334" s="1"/>
    </row>
    <row r="335" spans="1:15" ht="12.75" customHeight="1">
      <c r="A335" s="33">
        <v>325</v>
      </c>
      <c r="B335" s="58" t="s">
        <v>465</v>
      </c>
      <c r="C335" s="31">
        <v>714.65</v>
      </c>
      <c r="D335" s="38">
        <v>722.0333333333333</v>
      </c>
      <c r="E335" s="38">
        <v>704.36666666666656</v>
      </c>
      <c r="F335" s="38">
        <v>694.08333333333326</v>
      </c>
      <c r="G335" s="38">
        <v>676.41666666666652</v>
      </c>
      <c r="H335" s="38">
        <v>732.31666666666661</v>
      </c>
      <c r="I335" s="38">
        <v>749.98333333333335</v>
      </c>
      <c r="J335" s="38">
        <v>760.26666666666665</v>
      </c>
      <c r="K335" s="31">
        <v>739.7</v>
      </c>
      <c r="L335" s="31">
        <v>711.75</v>
      </c>
      <c r="M335" s="31">
        <v>6.9897799999999997</v>
      </c>
      <c r="N335" s="1"/>
      <c r="O335" s="1"/>
    </row>
    <row r="336" spans="1:15" ht="12.75" customHeight="1">
      <c r="A336" s="33">
        <v>326</v>
      </c>
      <c r="B336" s="58" t="s">
        <v>185</v>
      </c>
      <c r="C336" s="31">
        <v>92.05</v>
      </c>
      <c r="D336" s="38">
        <v>92.399999999999991</v>
      </c>
      <c r="E336" s="38">
        <v>91.499999999999986</v>
      </c>
      <c r="F336" s="38">
        <v>90.949999999999989</v>
      </c>
      <c r="G336" s="38">
        <v>90.049999999999983</v>
      </c>
      <c r="H336" s="38">
        <v>92.949999999999989</v>
      </c>
      <c r="I336" s="38">
        <v>93.85</v>
      </c>
      <c r="J336" s="38">
        <v>94.399999999999991</v>
      </c>
      <c r="K336" s="31">
        <v>93.3</v>
      </c>
      <c r="L336" s="31">
        <v>91.85</v>
      </c>
      <c r="M336" s="31">
        <v>64.504999999999995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4417.8999999999996</v>
      </c>
      <c r="D337" s="38">
        <v>4389.6333333333332</v>
      </c>
      <c r="E337" s="38">
        <v>4349.2666666666664</v>
      </c>
      <c r="F337" s="38">
        <v>4280.6333333333332</v>
      </c>
      <c r="G337" s="38">
        <v>4240.2666666666664</v>
      </c>
      <c r="H337" s="38">
        <v>4458.2666666666664</v>
      </c>
      <c r="I337" s="38">
        <v>4498.6333333333332</v>
      </c>
      <c r="J337" s="38">
        <v>4567.2666666666664</v>
      </c>
      <c r="K337" s="31">
        <v>4430</v>
      </c>
      <c r="L337" s="31">
        <v>4321</v>
      </c>
      <c r="M337" s="31">
        <v>1.1769700000000001</v>
      </c>
      <c r="N337" s="1"/>
      <c r="O337" s="1"/>
    </row>
    <row r="338" spans="1:15" ht="12.75" customHeight="1">
      <c r="A338" s="33">
        <v>328</v>
      </c>
      <c r="B338" s="58" t="s">
        <v>472</v>
      </c>
      <c r="C338" s="31">
        <v>663.25</v>
      </c>
      <c r="D338" s="38">
        <v>666.81666666666661</v>
      </c>
      <c r="E338" s="38">
        <v>657.78333333333319</v>
      </c>
      <c r="F338" s="38">
        <v>652.31666666666661</v>
      </c>
      <c r="G338" s="38">
        <v>643.28333333333319</v>
      </c>
      <c r="H338" s="38">
        <v>672.28333333333319</v>
      </c>
      <c r="I338" s="38">
        <v>681.31666666666649</v>
      </c>
      <c r="J338" s="38">
        <v>686.78333333333319</v>
      </c>
      <c r="K338" s="31">
        <v>675.85</v>
      </c>
      <c r="L338" s="31">
        <v>661.35</v>
      </c>
      <c r="M338" s="31">
        <v>1.5743199999999999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41.55</v>
      </c>
      <c r="D339" s="38">
        <v>41.75</v>
      </c>
      <c r="E339" s="38">
        <v>41.15</v>
      </c>
      <c r="F339" s="38">
        <v>40.75</v>
      </c>
      <c r="G339" s="38">
        <v>40.15</v>
      </c>
      <c r="H339" s="38">
        <v>42.15</v>
      </c>
      <c r="I339" s="38">
        <v>42.749999999999993</v>
      </c>
      <c r="J339" s="38">
        <v>43.15</v>
      </c>
      <c r="K339" s="31">
        <v>42.35</v>
      </c>
      <c r="L339" s="31">
        <v>41.35</v>
      </c>
      <c r="M339" s="31">
        <v>94.902259999999998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140.69999999999999</v>
      </c>
      <c r="D340" s="38">
        <v>140.85</v>
      </c>
      <c r="E340" s="38">
        <v>138.85</v>
      </c>
      <c r="F340" s="38">
        <v>137</v>
      </c>
      <c r="G340" s="38">
        <v>135</v>
      </c>
      <c r="H340" s="38">
        <v>142.69999999999999</v>
      </c>
      <c r="I340" s="38">
        <v>144.69999999999999</v>
      </c>
      <c r="J340" s="38">
        <v>146.54999999999998</v>
      </c>
      <c r="K340" s="31">
        <v>142.85</v>
      </c>
      <c r="L340" s="31">
        <v>139</v>
      </c>
      <c r="M340" s="31">
        <v>44.70252</v>
      </c>
      <c r="N340" s="1"/>
      <c r="O340" s="1"/>
    </row>
    <row r="341" spans="1:15" ht="12.75" customHeight="1">
      <c r="A341" s="33">
        <v>331</v>
      </c>
      <c r="B341" s="58" t="s">
        <v>188</v>
      </c>
      <c r="C341" s="31">
        <v>22940.95</v>
      </c>
      <c r="D341" s="38">
        <v>22922.483333333334</v>
      </c>
      <c r="E341" s="38">
        <v>22819.966666666667</v>
      </c>
      <c r="F341" s="38">
        <v>22698.983333333334</v>
      </c>
      <c r="G341" s="38">
        <v>22596.466666666667</v>
      </c>
      <c r="H341" s="38">
        <v>23043.466666666667</v>
      </c>
      <c r="I341" s="38">
        <v>23145.983333333337</v>
      </c>
      <c r="J341" s="38">
        <v>23266.966666666667</v>
      </c>
      <c r="K341" s="31">
        <v>23025</v>
      </c>
      <c r="L341" s="31">
        <v>22801.5</v>
      </c>
      <c r="M341" s="31">
        <v>0.27881</v>
      </c>
      <c r="N341" s="1"/>
      <c r="O341" s="1"/>
    </row>
    <row r="342" spans="1:15" ht="12.75" customHeight="1">
      <c r="A342" s="33">
        <v>332</v>
      </c>
      <c r="B342" s="58" t="s">
        <v>473</v>
      </c>
      <c r="C342" s="31">
        <v>59.5</v>
      </c>
      <c r="D342" s="38">
        <v>62.016666666666673</v>
      </c>
      <c r="E342" s="38">
        <v>55.533333333333346</v>
      </c>
      <c r="F342" s="38">
        <v>51.56666666666667</v>
      </c>
      <c r="G342" s="38">
        <v>45.083333333333343</v>
      </c>
      <c r="H342" s="38">
        <v>65.983333333333348</v>
      </c>
      <c r="I342" s="38">
        <v>72.466666666666683</v>
      </c>
      <c r="J342" s="38">
        <v>76.433333333333351</v>
      </c>
      <c r="K342" s="31">
        <v>68.5</v>
      </c>
      <c r="L342" s="31">
        <v>58.05</v>
      </c>
      <c r="M342" s="31">
        <v>223.33111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46.75</v>
      </c>
      <c r="D343" s="38">
        <v>46.550000000000004</v>
      </c>
      <c r="E343" s="38">
        <v>45.900000000000006</v>
      </c>
      <c r="F343" s="38">
        <v>45.050000000000004</v>
      </c>
      <c r="G343" s="38">
        <v>44.400000000000006</v>
      </c>
      <c r="H343" s="38">
        <v>47.400000000000006</v>
      </c>
      <c r="I343" s="38">
        <v>48.05</v>
      </c>
      <c r="J343" s="38">
        <v>48.900000000000006</v>
      </c>
      <c r="K343" s="31">
        <v>47.2</v>
      </c>
      <c r="L343" s="31">
        <v>45.7</v>
      </c>
      <c r="M343" s="31">
        <v>201.76298</v>
      </c>
      <c r="N343" s="1"/>
      <c r="O343" s="1"/>
    </row>
    <row r="344" spans="1:15" ht="12.75" customHeight="1">
      <c r="A344" s="33">
        <v>334</v>
      </c>
      <c r="B344" s="58" t="s">
        <v>289</v>
      </c>
      <c r="C344" s="31">
        <v>297.05</v>
      </c>
      <c r="D344" s="38">
        <v>297.58333333333331</v>
      </c>
      <c r="E344" s="38">
        <v>295.16666666666663</v>
      </c>
      <c r="F344" s="38">
        <v>293.2833333333333</v>
      </c>
      <c r="G344" s="38">
        <v>290.86666666666662</v>
      </c>
      <c r="H344" s="38">
        <v>299.46666666666664</v>
      </c>
      <c r="I344" s="38">
        <v>301.88333333333327</v>
      </c>
      <c r="J344" s="38">
        <v>303.76666666666665</v>
      </c>
      <c r="K344" s="31">
        <v>300</v>
      </c>
      <c r="L344" s="31">
        <v>295.7</v>
      </c>
      <c r="M344" s="31">
        <v>2.8479000000000001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117.6</v>
      </c>
      <c r="D345" s="38">
        <v>118.3</v>
      </c>
      <c r="E345" s="38">
        <v>116.1</v>
      </c>
      <c r="F345" s="38">
        <v>114.6</v>
      </c>
      <c r="G345" s="38">
        <v>112.39999999999999</v>
      </c>
      <c r="H345" s="38">
        <v>119.8</v>
      </c>
      <c r="I345" s="38">
        <v>122.00000000000001</v>
      </c>
      <c r="J345" s="38">
        <v>123.5</v>
      </c>
      <c r="K345" s="31">
        <v>120.5</v>
      </c>
      <c r="L345" s="31">
        <v>116.8</v>
      </c>
      <c r="M345" s="31">
        <v>26.11665</v>
      </c>
      <c r="N345" s="1"/>
      <c r="O345" s="1"/>
    </row>
    <row r="346" spans="1:15" ht="12.75" customHeight="1">
      <c r="A346" s="33">
        <v>336</v>
      </c>
      <c r="B346" s="58" t="s">
        <v>189</v>
      </c>
      <c r="C346" s="31">
        <v>111.75</v>
      </c>
      <c r="D346" s="38">
        <v>111.75</v>
      </c>
      <c r="E346" s="38">
        <v>111.05</v>
      </c>
      <c r="F346" s="38">
        <v>110.35</v>
      </c>
      <c r="G346" s="38">
        <v>109.64999999999999</v>
      </c>
      <c r="H346" s="38">
        <v>112.45</v>
      </c>
      <c r="I346" s="38">
        <v>113.14999999999999</v>
      </c>
      <c r="J346" s="38">
        <v>113.85000000000001</v>
      </c>
      <c r="K346" s="31">
        <v>112.45</v>
      </c>
      <c r="L346" s="31">
        <v>111.05</v>
      </c>
      <c r="M346" s="31">
        <v>49.781010000000002</v>
      </c>
      <c r="N346" s="1"/>
      <c r="O346" s="1"/>
    </row>
    <row r="347" spans="1:15" ht="12.75" customHeight="1">
      <c r="A347" s="33">
        <v>337</v>
      </c>
      <c r="B347" s="58" t="s">
        <v>890</v>
      </c>
      <c r="C347" s="31">
        <v>45.95</v>
      </c>
      <c r="D347" s="38">
        <v>46.15</v>
      </c>
      <c r="E347" s="38">
        <v>45.5</v>
      </c>
      <c r="F347" s="38">
        <v>45.050000000000004</v>
      </c>
      <c r="G347" s="38">
        <v>44.400000000000006</v>
      </c>
      <c r="H347" s="38">
        <v>46.599999999999994</v>
      </c>
      <c r="I347" s="38">
        <v>47.249999999999986</v>
      </c>
      <c r="J347" s="38">
        <v>47.699999999999989</v>
      </c>
      <c r="K347" s="31">
        <v>46.8</v>
      </c>
      <c r="L347" s="31">
        <v>45.7</v>
      </c>
      <c r="M347" s="31">
        <v>44.752670000000002</v>
      </c>
      <c r="N347" s="1"/>
      <c r="O347" s="1"/>
    </row>
    <row r="348" spans="1:15" ht="12.75" customHeight="1">
      <c r="A348" s="33">
        <v>338</v>
      </c>
      <c r="B348" s="58" t="s">
        <v>470</v>
      </c>
      <c r="C348" s="31">
        <v>213.95</v>
      </c>
      <c r="D348" s="38">
        <v>212.96666666666667</v>
      </c>
      <c r="E348" s="38">
        <v>211.48333333333335</v>
      </c>
      <c r="F348" s="38">
        <v>209.01666666666668</v>
      </c>
      <c r="G348" s="38">
        <v>207.53333333333336</v>
      </c>
      <c r="H348" s="38">
        <v>215.43333333333334</v>
      </c>
      <c r="I348" s="38">
        <v>216.91666666666663</v>
      </c>
      <c r="J348" s="38">
        <v>219.38333333333333</v>
      </c>
      <c r="K348" s="31">
        <v>214.45</v>
      </c>
      <c r="L348" s="31">
        <v>210.5</v>
      </c>
      <c r="M348" s="31">
        <v>7.9355700000000002</v>
      </c>
      <c r="N348" s="1"/>
      <c r="O348" s="1"/>
    </row>
    <row r="349" spans="1:15" ht="12.75" customHeight="1">
      <c r="A349" s="33">
        <v>339</v>
      </c>
      <c r="B349" s="58" t="s">
        <v>191</v>
      </c>
      <c r="C349" s="31">
        <v>192.55</v>
      </c>
      <c r="D349" s="38">
        <v>193.11666666666665</v>
      </c>
      <c r="E349" s="38">
        <v>189.6333333333333</v>
      </c>
      <c r="F349" s="38">
        <v>186.71666666666664</v>
      </c>
      <c r="G349" s="38">
        <v>183.23333333333329</v>
      </c>
      <c r="H349" s="38">
        <v>196.0333333333333</v>
      </c>
      <c r="I349" s="38">
        <v>199.51666666666665</v>
      </c>
      <c r="J349" s="38">
        <v>202.43333333333331</v>
      </c>
      <c r="K349" s="31">
        <v>196.6</v>
      </c>
      <c r="L349" s="31">
        <v>190.2</v>
      </c>
      <c r="M349" s="31">
        <v>317.61232000000001</v>
      </c>
      <c r="N349" s="1"/>
      <c r="O349" s="1"/>
    </row>
    <row r="350" spans="1:15" ht="12.75" customHeight="1">
      <c r="A350" s="33">
        <v>340</v>
      </c>
      <c r="B350" s="58" t="s">
        <v>474</v>
      </c>
      <c r="C350" s="31">
        <v>355.15</v>
      </c>
      <c r="D350" s="38">
        <v>357.2166666666667</v>
      </c>
      <c r="E350" s="38">
        <v>349.93333333333339</v>
      </c>
      <c r="F350" s="38">
        <v>344.7166666666667</v>
      </c>
      <c r="G350" s="38">
        <v>337.43333333333339</v>
      </c>
      <c r="H350" s="38">
        <v>362.43333333333339</v>
      </c>
      <c r="I350" s="38">
        <v>369.7166666666667</v>
      </c>
      <c r="J350" s="38">
        <v>374.93333333333339</v>
      </c>
      <c r="K350" s="31">
        <v>364.5</v>
      </c>
      <c r="L350" s="31">
        <v>352</v>
      </c>
      <c r="M350" s="31">
        <v>1.3994800000000001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1069.8</v>
      </c>
      <c r="D351" s="38">
        <v>1063.2833333333333</v>
      </c>
      <c r="E351" s="38">
        <v>1051.5166666666667</v>
      </c>
      <c r="F351" s="38">
        <v>1033.2333333333333</v>
      </c>
      <c r="G351" s="38">
        <v>1021.4666666666667</v>
      </c>
      <c r="H351" s="38">
        <v>1081.5666666666666</v>
      </c>
      <c r="I351" s="38">
        <v>1093.333333333333</v>
      </c>
      <c r="J351" s="38">
        <v>1111.6166666666666</v>
      </c>
      <c r="K351" s="31">
        <v>1075.05</v>
      </c>
      <c r="L351" s="31">
        <v>1045</v>
      </c>
      <c r="M351" s="31">
        <v>3.13062</v>
      </c>
      <c r="N351" s="1"/>
      <c r="O351" s="1"/>
    </row>
    <row r="352" spans="1:15" ht="12.75" customHeight="1">
      <c r="A352" s="33">
        <v>342</v>
      </c>
      <c r="B352" s="58" t="s">
        <v>194</v>
      </c>
      <c r="C352" s="31">
        <v>166.75</v>
      </c>
      <c r="D352" s="38">
        <v>166.93333333333331</v>
      </c>
      <c r="E352" s="38">
        <v>165.91666666666663</v>
      </c>
      <c r="F352" s="38">
        <v>165.08333333333331</v>
      </c>
      <c r="G352" s="38">
        <v>164.06666666666663</v>
      </c>
      <c r="H352" s="38">
        <v>167.76666666666662</v>
      </c>
      <c r="I352" s="38">
        <v>168.78333333333333</v>
      </c>
      <c r="J352" s="38">
        <v>169.61666666666662</v>
      </c>
      <c r="K352" s="31">
        <v>167.95</v>
      </c>
      <c r="L352" s="31">
        <v>166.1</v>
      </c>
      <c r="M352" s="31">
        <v>59.681739999999998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256.39999999999998</v>
      </c>
      <c r="D353" s="38">
        <v>255.93333333333331</v>
      </c>
      <c r="E353" s="38">
        <v>254.16666666666663</v>
      </c>
      <c r="F353" s="38">
        <v>251.93333333333331</v>
      </c>
      <c r="G353" s="38">
        <v>250.16666666666663</v>
      </c>
      <c r="H353" s="38">
        <v>258.16666666666663</v>
      </c>
      <c r="I353" s="38">
        <v>259.93333333333334</v>
      </c>
      <c r="J353" s="38">
        <v>262.16666666666663</v>
      </c>
      <c r="K353" s="31">
        <v>257.7</v>
      </c>
      <c r="L353" s="31">
        <v>253.7</v>
      </c>
      <c r="M353" s="31">
        <v>9.5874500000000005</v>
      </c>
      <c r="N353" s="1"/>
      <c r="O353" s="1"/>
    </row>
    <row r="354" spans="1:15" ht="12.75" customHeight="1">
      <c r="A354" s="33">
        <v>344</v>
      </c>
      <c r="B354" s="58" t="s">
        <v>475</v>
      </c>
      <c r="C354" s="31">
        <v>1307.45</v>
      </c>
      <c r="D354" s="38">
        <v>1319.4166666666667</v>
      </c>
      <c r="E354" s="38">
        <v>1290.0333333333335</v>
      </c>
      <c r="F354" s="38">
        <v>1272.6166666666668</v>
      </c>
      <c r="G354" s="38">
        <v>1243.2333333333336</v>
      </c>
      <c r="H354" s="38">
        <v>1336.8333333333335</v>
      </c>
      <c r="I354" s="38">
        <v>1366.2166666666667</v>
      </c>
      <c r="J354" s="38">
        <v>1383.6333333333334</v>
      </c>
      <c r="K354" s="31">
        <v>1348.8</v>
      </c>
      <c r="L354" s="31">
        <v>1302</v>
      </c>
      <c r="M354" s="31">
        <v>10.555350000000001</v>
      </c>
      <c r="N354" s="1"/>
      <c r="O354" s="1"/>
    </row>
    <row r="355" spans="1:15" ht="12.75" customHeight="1">
      <c r="A355" s="33">
        <v>345</v>
      </c>
      <c r="B355" s="58" t="s">
        <v>291</v>
      </c>
      <c r="C355" s="31">
        <v>842.3</v>
      </c>
      <c r="D355" s="38">
        <v>839.80000000000007</v>
      </c>
      <c r="E355" s="38">
        <v>827.60000000000014</v>
      </c>
      <c r="F355" s="38">
        <v>812.90000000000009</v>
      </c>
      <c r="G355" s="38">
        <v>800.70000000000016</v>
      </c>
      <c r="H355" s="38">
        <v>854.50000000000011</v>
      </c>
      <c r="I355" s="38">
        <v>866.70000000000016</v>
      </c>
      <c r="J355" s="38">
        <v>881.40000000000009</v>
      </c>
      <c r="K355" s="31">
        <v>852</v>
      </c>
      <c r="L355" s="31">
        <v>825.1</v>
      </c>
      <c r="M355" s="31">
        <v>18.953849999999999</v>
      </c>
      <c r="N355" s="1"/>
      <c r="O355" s="1"/>
    </row>
    <row r="356" spans="1:15" ht="12.75" customHeight="1">
      <c r="A356" s="33">
        <v>346</v>
      </c>
      <c r="B356" s="58" t="s">
        <v>193</v>
      </c>
      <c r="C356" s="31">
        <v>3957.1</v>
      </c>
      <c r="D356" s="38">
        <v>3943.3666666666668</v>
      </c>
      <c r="E356" s="38">
        <v>3911.7333333333336</v>
      </c>
      <c r="F356" s="38">
        <v>3866.3666666666668</v>
      </c>
      <c r="G356" s="38">
        <v>3834.7333333333336</v>
      </c>
      <c r="H356" s="38">
        <v>3988.7333333333336</v>
      </c>
      <c r="I356" s="38">
        <v>4020.3666666666668</v>
      </c>
      <c r="J356" s="38">
        <v>4065.7333333333336</v>
      </c>
      <c r="K356" s="31">
        <v>3975</v>
      </c>
      <c r="L356" s="31">
        <v>3898</v>
      </c>
      <c r="M356" s="31">
        <v>0.66657999999999995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238.75</v>
      </c>
      <c r="D357" s="38">
        <v>238.91666666666666</v>
      </c>
      <c r="E357" s="38">
        <v>235.83333333333331</v>
      </c>
      <c r="F357" s="38">
        <v>232.91666666666666</v>
      </c>
      <c r="G357" s="38">
        <v>229.83333333333331</v>
      </c>
      <c r="H357" s="38">
        <v>241.83333333333331</v>
      </c>
      <c r="I357" s="38">
        <v>244.91666666666663</v>
      </c>
      <c r="J357" s="38">
        <v>247.83333333333331</v>
      </c>
      <c r="K357" s="31">
        <v>242</v>
      </c>
      <c r="L357" s="31">
        <v>236</v>
      </c>
      <c r="M357" s="31">
        <v>14.562049999999999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36460.449999999997</v>
      </c>
      <c r="D358" s="38">
        <v>36451.033333333333</v>
      </c>
      <c r="E358" s="38">
        <v>36177.066666666666</v>
      </c>
      <c r="F358" s="38">
        <v>35893.683333333334</v>
      </c>
      <c r="G358" s="38">
        <v>35619.716666666667</v>
      </c>
      <c r="H358" s="38">
        <v>36734.416666666664</v>
      </c>
      <c r="I358" s="38">
        <v>37008.383333333324</v>
      </c>
      <c r="J358" s="38">
        <v>37291.766666666663</v>
      </c>
      <c r="K358" s="31">
        <v>36725</v>
      </c>
      <c r="L358" s="31">
        <v>36167.65</v>
      </c>
      <c r="M358" s="31">
        <v>0.16761999999999999</v>
      </c>
      <c r="N358" s="1"/>
      <c r="O358" s="1"/>
    </row>
    <row r="359" spans="1:15" ht="12.75" customHeight="1">
      <c r="A359" s="33">
        <v>349</v>
      </c>
      <c r="B359" s="58" t="s">
        <v>293</v>
      </c>
      <c r="C359" s="31">
        <v>1323</v>
      </c>
      <c r="D359" s="38">
        <v>1306.9666666666665</v>
      </c>
      <c r="E359" s="38">
        <v>1277.583333333333</v>
      </c>
      <c r="F359" s="38">
        <v>1232.1666666666665</v>
      </c>
      <c r="G359" s="38">
        <v>1202.7833333333331</v>
      </c>
      <c r="H359" s="38">
        <v>1352.383333333333</v>
      </c>
      <c r="I359" s="38">
        <v>1381.7666666666667</v>
      </c>
      <c r="J359" s="38">
        <v>1427.1833333333329</v>
      </c>
      <c r="K359" s="31">
        <v>1336.35</v>
      </c>
      <c r="L359" s="31">
        <v>1261.55</v>
      </c>
      <c r="M359" s="31">
        <v>19.10108</v>
      </c>
      <c r="N359" s="1"/>
      <c r="O359" s="1"/>
    </row>
    <row r="360" spans="1:15" ht="12.75" customHeight="1">
      <c r="A360" s="33">
        <v>350</v>
      </c>
      <c r="B360" s="58" t="s">
        <v>292</v>
      </c>
      <c r="C360" s="31">
        <v>745.15</v>
      </c>
      <c r="D360" s="38">
        <v>747.06666666666661</v>
      </c>
      <c r="E360" s="38">
        <v>733.53333333333319</v>
      </c>
      <c r="F360" s="38">
        <v>721.91666666666663</v>
      </c>
      <c r="G360" s="38">
        <v>708.38333333333321</v>
      </c>
      <c r="H360" s="38">
        <v>758.68333333333317</v>
      </c>
      <c r="I360" s="38">
        <v>772.21666666666647</v>
      </c>
      <c r="J360" s="38">
        <v>783.83333333333314</v>
      </c>
      <c r="K360" s="31">
        <v>760.6</v>
      </c>
      <c r="L360" s="31">
        <v>735.45</v>
      </c>
      <c r="M360" s="31">
        <v>8.0047800000000002</v>
      </c>
      <c r="N360" s="1"/>
      <c r="O360" s="1"/>
    </row>
    <row r="361" spans="1:15" ht="12.75" customHeight="1">
      <c r="A361" s="33">
        <v>351</v>
      </c>
      <c r="B361" s="58" t="s">
        <v>477</v>
      </c>
      <c r="C361" s="31">
        <v>158.65</v>
      </c>
      <c r="D361" s="38">
        <v>157.83333333333334</v>
      </c>
      <c r="E361" s="38">
        <v>156.56666666666669</v>
      </c>
      <c r="F361" s="38">
        <v>154.48333333333335</v>
      </c>
      <c r="G361" s="38">
        <v>153.2166666666667</v>
      </c>
      <c r="H361" s="38">
        <v>159.91666666666669</v>
      </c>
      <c r="I361" s="38">
        <v>161.18333333333334</v>
      </c>
      <c r="J361" s="38">
        <v>163.26666666666668</v>
      </c>
      <c r="K361" s="31">
        <v>159.1</v>
      </c>
      <c r="L361" s="31">
        <v>155.75</v>
      </c>
      <c r="M361" s="31">
        <v>14.496980000000001</v>
      </c>
      <c r="N361" s="1"/>
      <c r="O361" s="1"/>
    </row>
    <row r="362" spans="1:15" ht="12.75" customHeight="1">
      <c r="A362" s="33">
        <v>352</v>
      </c>
      <c r="B362" s="58" t="s">
        <v>197</v>
      </c>
      <c r="C362" s="31">
        <v>5138.7</v>
      </c>
      <c r="D362" s="38">
        <v>5070.95</v>
      </c>
      <c r="E362" s="38">
        <v>4992.8999999999996</v>
      </c>
      <c r="F362" s="38">
        <v>4847.0999999999995</v>
      </c>
      <c r="G362" s="38">
        <v>4769.0499999999993</v>
      </c>
      <c r="H362" s="38">
        <v>5216.75</v>
      </c>
      <c r="I362" s="38">
        <v>5294.8000000000011</v>
      </c>
      <c r="J362" s="38">
        <v>5440.6</v>
      </c>
      <c r="K362" s="31">
        <v>5149</v>
      </c>
      <c r="L362" s="31">
        <v>4925.1499999999996</v>
      </c>
      <c r="M362" s="31">
        <v>10.424329999999999</v>
      </c>
      <c r="N362" s="1"/>
      <c r="O362" s="1"/>
    </row>
    <row r="363" spans="1:15" ht="12.75" customHeight="1">
      <c r="A363" s="33">
        <v>353</v>
      </c>
      <c r="B363" s="58" t="s">
        <v>198</v>
      </c>
      <c r="C363" s="31">
        <v>224.85</v>
      </c>
      <c r="D363" s="38">
        <v>224.79999999999998</v>
      </c>
      <c r="E363" s="38">
        <v>223.69999999999996</v>
      </c>
      <c r="F363" s="38">
        <v>222.54999999999998</v>
      </c>
      <c r="G363" s="38">
        <v>221.44999999999996</v>
      </c>
      <c r="H363" s="38">
        <v>225.94999999999996</v>
      </c>
      <c r="I363" s="38">
        <v>227.04999999999998</v>
      </c>
      <c r="J363" s="38">
        <v>228.19999999999996</v>
      </c>
      <c r="K363" s="31">
        <v>225.9</v>
      </c>
      <c r="L363" s="31">
        <v>223.65</v>
      </c>
      <c r="M363" s="31">
        <v>9.2555200000000006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3865.9</v>
      </c>
      <c r="D364" s="38">
        <v>3869.3166666666671</v>
      </c>
      <c r="E364" s="38">
        <v>3848.6333333333341</v>
      </c>
      <c r="F364" s="38">
        <v>3831.3666666666672</v>
      </c>
      <c r="G364" s="38">
        <v>3810.6833333333343</v>
      </c>
      <c r="H364" s="38">
        <v>3886.5833333333339</v>
      </c>
      <c r="I364" s="38">
        <v>3907.2666666666673</v>
      </c>
      <c r="J364" s="38">
        <v>3924.5333333333338</v>
      </c>
      <c r="K364" s="31">
        <v>3890</v>
      </c>
      <c r="L364" s="31">
        <v>3852.05</v>
      </c>
      <c r="M364" s="31">
        <v>6.4130000000000006E-2</v>
      </c>
      <c r="N364" s="1"/>
      <c r="O364" s="1"/>
    </row>
    <row r="365" spans="1:15" ht="12.75" customHeight="1">
      <c r="A365" s="33">
        <v>355</v>
      </c>
      <c r="B365" s="58" t="s">
        <v>481</v>
      </c>
      <c r="C365" s="31">
        <v>1636.25</v>
      </c>
      <c r="D365" s="38">
        <v>1643.1166666666668</v>
      </c>
      <c r="E365" s="38">
        <v>1625.1833333333336</v>
      </c>
      <c r="F365" s="38">
        <v>1614.1166666666668</v>
      </c>
      <c r="G365" s="38">
        <v>1596.1833333333336</v>
      </c>
      <c r="H365" s="38">
        <v>1654.1833333333336</v>
      </c>
      <c r="I365" s="38">
        <v>1672.116666666667</v>
      </c>
      <c r="J365" s="38">
        <v>1683.1833333333336</v>
      </c>
      <c r="K365" s="31">
        <v>1661.05</v>
      </c>
      <c r="L365" s="31">
        <v>1632.05</v>
      </c>
      <c r="M365" s="31">
        <v>0.32258999999999999</v>
      </c>
      <c r="N365" s="1"/>
      <c r="O365" s="1"/>
    </row>
    <row r="366" spans="1:15" ht="12.75" customHeight="1">
      <c r="A366" s="33">
        <v>356</v>
      </c>
      <c r="B366" s="58" t="s">
        <v>201</v>
      </c>
      <c r="C366" s="31">
        <v>3645.95</v>
      </c>
      <c r="D366" s="38">
        <v>3653.3166666666671</v>
      </c>
      <c r="E366" s="38">
        <v>3629.6833333333343</v>
      </c>
      <c r="F366" s="38">
        <v>3613.4166666666674</v>
      </c>
      <c r="G366" s="38">
        <v>3589.7833333333347</v>
      </c>
      <c r="H366" s="38">
        <v>3669.5833333333339</v>
      </c>
      <c r="I366" s="38">
        <v>3693.2166666666662</v>
      </c>
      <c r="J366" s="38">
        <v>3709.4833333333336</v>
      </c>
      <c r="K366" s="31">
        <v>3676.95</v>
      </c>
      <c r="L366" s="31">
        <v>3637.05</v>
      </c>
      <c r="M366" s="31">
        <v>1.4898499999999999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2685.95</v>
      </c>
      <c r="D367" s="38">
        <v>2673.65</v>
      </c>
      <c r="E367" s="38">
        <v>2655.6000000000004</v>
      </c>
      <c r="F367" s="38">
        <v>2625.2500000000005</v>
      </c>
      <c r="G367" s="38">
        <v>2607.2000000000007</v>
      </c>
      <c r="H367" s="38">
        <v>2704</v>
      </c>
      <c r="I367" s="38">
        <v>2722.05</v>
      </c>
      <c r="J367" s="38">
        <v>2752.3999999999996</v>
      </c>
      <c r="K367" s="31">
        <v>2691.7</v>
      </c>
      <c r="L367" s="31">
        <v>2643.3</v>
      </c>
      <c r="M367" s="31">
        <v>4.0128899999999996</v>
      </c>
      <c r="N367" s="1"/>
      <c r="O367" s="1"/>
    </row>
    <row r="368" spans="1:15" ht="12.75" customHeight="1">
      <c r="A368" s="33">
        <v>358</v>
      </c>
      <c r="B368" s="58" t="s">
        <v>196</v>
      </c>
      <c r="C368" s="31">
        <v>975.6</v>
      </c>
      <c r="D368" s="38">
        <v>978.51666666666677</v>
      </c>
      <c r="E368" s="38">
        <v>963.13333333333355</v>
      </c>
      <c r="F368" s="38">
        <v>950.66666666666674</v>
      </c>
      <c r="G368" s="38">
        <v>935.28333333333353</v>
      </c>
      <c r="H368" s="38">
        <v>990.98333333333358</v>
      </c>
      <c r="I368" s="38">
        <v>1006.3666666666668</v>
      </c>
      <c r="J368" s="38">
        <v>1018.8333333333336</v>
      </c>
      <c r="K368" s="31">
        <v>993.9</v>
      </c>
      <c r="L368" s="31">
        <v>966.05</v>
      </c>
      <c r="M368" s="31">
        <v>20.597629999999999</v>
      </c>
      <c r="N368" s="1"/>
      <c r="O368" s="1"/>
    </row>
    <row r="369" spans="1:15" ht="12.75" customHeight="1">
      <c r="A369" s="33">
        <v>359</v>
      </c>
      <c r="B369" s="58" t="s">
        <v>482</v>
      </c>
      <c r="C369" s="31">
        <v>101.25</v>
      </c>
      <c r="D369" s="38">
        <v>101.10000000000001</v>
      </c>
      <c r="E369" s="38">
        <v>99.700000000000017</v>
      </c>
      <c r="F369" s="38">
        <v>98.15</v>
      </c>
      <c r="G369" s="38">
        <v>96.750000000000014</v>
      </c>
      <c r="H369" s="38">
        <v>102.65000000000002</v>
      </c>
      <c r="I369" s="38">
        <v>104.05000000000003</v>
      </c>
      <c r="J369" s="38">
        <v>105.60000000000002</v>
      </c>
      <c r="K369" s="31">
        <v>102.5</v>
      </c>
      <c r="L369" s="31">
        <v>99.55</v>
      </c>
      <c r="M369" s="31">
        <v>64.870019999999997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640.5</v>
      </c>
      <c r="D370" s="38">
        <v>637.33333333333337</v>
      </c>
      <c r="E370" s="38">
        <v>632.66666666666674</v>
      </c>
      <c r="F370" s="38">
        <v>624.83333333333337</v>
      </c>
      <c r="G370" s="38">
        <v>620.16666666666674</v>
      </c>
      <c r="H370" s="38">
        <v>645.16666666666674</v>
      </c>
      <c r="I370" s="38">
        <v>649.83333333333348</v>
      </c>
      <c r="J370" s="38">
        <v>657.66666666666674</v>
      </c>
      <c r="K370" s="31">
        <v>642</v>
      </c>
      <c r="L370" s="31">
        <v>629.5</v>
      </c>
      <c r="M370" s="31">
        <v>2.9059400000000002</v>
      </c>
      <c r="N370" s="1"/>
      <c r="O370" s="1"/>
    </row>
    <row r="371" spans="1:15" ht="12.75" customHeight="1">
      <c r="A371" s="33">
        <v>361</v>
      </c>
      <c r="B371" s="58" t="s">
        <v>479</v>
      </c>
      <c r="C371" s="31">
        <v>343.3</v>
      </c>
      <c r="D371" s="38">
        <v>345.56666666666666</v>
      </c>
      <c r="E371" s="38">
        <v>339.83333333333331</v>
      </c>
      <c r="F371" s="38">
        <v>336.36666666666667</v>
      </c>
      <c r="G371" s="38">
        <v>330.63333333333333</v>
      </c>
      <c r="H371" s="38">
        <v>349.0333333333333</v>
      </c>
      <c r="I371" s="38">
        <v>354.76666666666665</v>
      </c>
      <c r="J371" s="38">
        <v>358.23333333333329</v>
      </c>
      <c r="K371" s="31">
        <v>351.3</v>
      </c>
      <c r="L371" s="31">
        <v>342.1</v>
      </c>
      <c r="M371" s="31">
        <v>3.0662500000000001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1109.25</v>
      </c>
      <c r="D372" s="38">
        <v>1112.0833333333333</v>
      </c>
      <c r="E372" s="38">
        <v>1097.1666666666665</v>
      </c>
      <c r="F372" s="38">
        <v>1085.0833333333333</v>
      </c>
      <c r="G372" s="38">
        <v>1070.1666666666665</v>
      </c>
      <c r="H372" s="38">
        <v>1124.1666666666665</v>
      </c>
      <c r="I372" s="38">
        <v>1139.083333333333</v>
      </c>
      <c r="J372" s="38">
        <v>1151.1666666666665</v>
      </c>
      <c r="K372" s="31">
        <v>1127</v>
      </c>
      <c r="L372" s="31">
        <v>1100</v>
      </c>
      <c r="M372" s="31">
        <v>0.55401999999999996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4308.8500000000004</v>
      </c>
      <c r="D373" s="38">
        <v>4270.1333333333332</v>
      </c>
      <c r="E373" s="38">
        <v>4215.1166666666668</v>
      </c>
      <c r="F373" s="38">
        <v>4121.3833333333332</v>
      </c>
      <c r="G373" s="38">
        <v>4066.3666666666668</v>
      </c>
      <c r="H373" s="38">
        <v>4363.8666666666668</v>
      </c>
      <c r="I373" s="38">
        <v>4418.8833333333332</v>
      </c>
      <c r="J373" s="38">
        <v>4512.6166666666668</v>
      </c>
      <c r="K373" s="31">
        <v>4325.1499999999996</v>
      </c>
      <c r="L373" s="31">
        <v>4176.3999999999996</v>
      </c>
      <c r="M373" s="31">
        <v>29.887250000000002</v>
      </c>
      <c r="N373" s="1"/>
      <c r="O373" s="1"/>
    </row>
    <row r="374" spans="1:15" ht="12.75" customHeight="1">
      <c r="A374" s="33">
        <v>364</v>
      </c>
      <c r="B374" s="58" t="s">
        <v>484</v>
      </c>
      <c r="C374" s="31">
        <v>1299.3499999999999</v>
      </c>
      <c r="D374" s="38">
        <v>1303.7833333333333</v>
      </c>
      <c r="E374" s="38">
        <v>1292.5666666666666</v>
      </c>
      <c r="F374" s="38">
        <v>1285.7833333333333</v>
      </c>
      <c r="G374" s="38">
        <v>1274.5666666666666</v>
      </c>
      <c r="H374" s="38">
        <v>1310.5666666666666</v>
      </c>
      <c r="I374" s="38">
        <v>1321.7833333333333</v>
      </c>
      <c r="J374" s="38">
        <v>1328.5666666666666</v>
      </c>
      <c r="K374" s="31">
        <v>1315</v>
      </c>
      <c r="L374" s="31">
        <v>1297</v>
      </c>
      <c r="M374" s="31">
        <v>0.61102999999999996</v>
      </c>
      <c r="N374" s="1"/>
      <c r="O374" s="1"/>
    </row>
    <row r="375" spans="1:15" ht="12.75" customHeight="1">
      <c r="A375" s="33">
        <v>365</v>
      </c>
      <c r="B375" s="58" t="s">
        <v>294</v>
      </c>
      <c r="C375" s="31">
        <v>368.95</v>
      </c>
      <c r="D375" s="38">
        <v>369.73333333333335</v>
      </c>
      <c r="E375" s="38">
        <v>366.26666666666671</v>
      </c>
      <c r="F375" s="38">
        <v>363.58333333333337</v>
      </c>
      <c r="G375" s="38">
        <v>360.11666666666673</v>
      </c>
      <c r="H375" s="38">
        <v>372.41666666666669</v>
      </c>
      <c r="I375" s="38">
        <v>375.88333333333338</v>
      </c>
      <c r="J375" s="38">
        <v>378.56666666666666</v>
      </c>
      <c r="K375" s="31">
        <v>373.2</v>
      </c>
      <c r="L375" s="31">
        <v>367.05</v>
      </c>
      <c r="M375" s="31">
        <v>10.456619999999999</v>
      </c>
      <c r="N375" s="1"/>
      <c r="O375" s="1"/>
    </row>
    <row r="376" spans="1:15" ht="12.75" customHeight="1">
      <c r="A376" s="33">
        <v>366</v>
      </c>
      <c r="B376" s="58" t="s">
        <v>199</v>
      </c>
      <c r="C376" s="31">
        <v>226.4</v>
      </c>
      <c r="D376" s="38">
        <v>224.68333333333331</v>
      </c>
      <c r="E376" s="38">
        <v>222.36666666666662</v>
      </c>
      <c r="F376" s="38">
        <v>218.33333333333331</v>
      </c>
      <c r="G376" s="38">
        <v>216.01666666666662</v>
      </c>
      <c r="H376" s="38">
        <v>228.71666666666661</v>
      </c>
      <c r="I376" s="38">
        <v>231.03333333333327</v>
      </c>
      <c r="J376" s="38">
        <v>235.06666666666661</v>
      </c>
      <c r="K376" s="31">
        <v>227</v>
      </c>
      <c r="L376" s="31">
        <v>220.65</v>
      </c>
      <c r="M376" s="31">
        <v>76.511840000000007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243.25</v>
      </c>
      <c r="D377" s="38">
        <v>243.33333333333334</v>
      </c>
      <c r="E377" s="38">
        <v>240.4666666666667</v>
      </c>
      <c r="F377" s="38">
        <v>237.68333333333337</v>
      </c>
      <c r="G377" s="38">
        <v>234.81666666666672</v>
      </c>
      <c r="H377" s="38">
        <v>246.11666666666667</v>
      </c>
      <c r="I377" s="38">
        <v>248.98333333333329</v>
      </c>
      <c r="J377" s="38">
        <v>251.76666666666665</v>
      </c>
      <c r="K377" s="31">
        <v>246.2</v>
      </c>
      <c r="L377" s="31">
        <v>240.55</v>
      </c>
      <c r="M377" s="31">
        <v>172.16156000000001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423.9</v>
      </c>
      <c r="D378" s="38">
        <v>421.35000000000008</v>
      </c>
      <c r="E378" s="38">
        <v>416.90000000000015</v>
      </c>
      <c r="F378" s="38">
        <v>409.90000000000009</v>
      </c>
      <c r="G378" s="38">
        <v>405.45000000000016</v>
      </c>
      <c r="H378" s="38">
        <v>428.35000000000014</v>
      </c>
      <c r="I378" s="38">
        <v>432.80000000000007</v>
      </c>
      <c r="J378" s="38">
        <v>439.80000000000013</v>
      </c>
      <c r="K378" s="31">
        <v>425.8</v>
      </c>
      <c r="L378" s="31">
        <v>414.35</v>
      </c>
      <c r="M378" s="31">
        <v>11.2135</v>
      </c>
      <c r="N378" s="1"/>
      <c r="O378" s="1"/>
    </row>
    <row r="379" spans="1:15" ht="12.75" customHeight="1">
      <c r="A379" s="33">
        <v>369</v>
      </c>
      <c r="B379" s="58" t="s">
        <v>295</v>
      </c>
      <c r="C379" s="31">
        <v>552.79999999999995</v>
      </c>
      <c r="D379" s="38">
        <v>555.1</v>
      </c>
      <c r="E379" s="38">
        <v>547.70000000000005</v>
      </c>
      <c r="F379" s="38">
        <v>542.6</v>
      </c>
      <c r="G379" s="38">
        <v>535.20000000000005</v>
      </c>
      <c r="H379" s="38">
        <v>560.20000000000005</v>
      </c>
      <c r="I379" s="38">
        <v>567.59999999999991</v>
      </c>
      <c r="J379" s="38">
        <v>572.70000000000005</v>
      </c>
      <c r="K379" s="31">
        <v>562.5</v>
      </c>
      <c r="L379" s="31">
        <v>550</v>
      </c>
      <c r="M379" s="31">
        <v>2.71882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630.4</v>
      </c>
      <c r="D380" s="38">
        <v>629.16666666666663</v>
      </c>
      <c r="E380" s="38">
        <v>626.33333333333326</v>
      </c>
      <c r="F380" s="38">
        <v>622.26666666666665</v>
      </c>
      <c r="G380" s="38">
        <v>619.43333333333328</v>
      </c>
      <c r="H380" s="38">
        <v>633.23333333333323</v>
      </c>
      <c r="I380" s="38">
        <v>636.06666666666649</v>
      </c>
      <c r="J380" s="38">
        <v>640.13333333333321</v>
      </c>
      <c r="K380" s="31">
        <v>632</v>
      </c>
      <c r="L380" s="31">
        <v>625.1</v>
      </c>
      <c r="M380" s="31">
        <v>0.77688999999999997</v>
      </c>
      <c r="N380" s="1"/>
      <c r="O380" s="1"/>
    </row>
    <row r="381" spans="1:15" ht="12.75" customHeight="1">
      <c r="A381" s="33">
        <v>371</v>
      </c>
      <c r="B381" s="58" t="s">
        <v>487</v>
      </c>
      <c r="C381" s="31">
        <v>125.45</v>
      </c>
      <c r="D381" s="38">
        <v>125.75</v>
      </c>
      <c r="E381" s="38">
        <v>124.4</v>
      </c>
      <c r="F381" s="38">
        <v>123.35000000000001</v>
      </c>
      <c r="G381" s="38">
        <v>122.00000000000001</v>
      </c>
      <c r="H381" s="38">
        <v>126.8</v>
      </c>
      <c r="I381" s="38">
        <v>128.14999999999998</v>
      </c>
      <c r="J381" s="38">
        <v>129.19999999999999</v>
      </c>
      <c r="K381" s="31">
        <v>127.1</v>
      </c>
      <c r="L381" s="31">
        <v>124.7</v>
      </c>
      <c r="M381" s="31">
        <v>1.53203</v>
      </c>
      <c r="N381" s="1"/>
      <c r="O381" s="1"/>
    </row>
    <row r="382" spans="1:15" ht="12.75" customHeight="1">
      <c r="A382" s="33">
        <v>372</v>
      </c>
      <c r="B382" s="58" t="s">
        <v>296</v>
      </c>
      <c r="C382" s="31">
        <v>15952.55</v>
      </c>
      <c r="D382" s="38">
        <v>15929.85</v>
      </c>
      <c r="E382" s="38">
        <v>15759.7</v>
      </c>
      <c r="F382" s="38">
        <v>15566.85</v>
      </c>
      <c r="G382" s="38">
        <v>15396.7</v>
      </c>
      <c r="H382" s="38">
        <v>16122.7</v>
      </c>
      <c r="I382" s="38">
        <v>16292.849999999999</v>
      </c>
      <c r="J382" s="38">
        <v>16485.7</v>
      </c>
      <c r="K382" s="31">
        <v>16100</v>
      </c>
      <c r="L382" s="31">
        <v>15737</v>
      </c>
      <c r="M382" s="31">
        <v>5.5910000000000001E-2</v>
      </c>
      <c r="N382" s="1"/>
      <c r="O382" s="1"/>
    </row>
    <row r="383" spans="1:15" ht="12.75" customHeight="1">
      <c r="A383" s="33">
        <v>373</v>
      </c>
      <c r="B383" s="58" t="s">
        <v>202</v>
      </c>
      <c r="C383" s="31">
        <v>64.150000000000006</v>
      </c>
      <c r="D383" s="38">
        <v>63.416666666666664</v>
      </c>
      <c r="E383" s="38">
        <v>62.333333333333329</v>
      </c>
      <c r="F383" s="38">
        <v>60.516666666666666</v>
      </c>
      <c r="G383" s="38">
        <v>59.43333333333333</v>
      </c>
      <c r="H383" s="38">
        <v>65.23333333333332</v>
      </c>
      <c r="I383" s="38">
        <v>66.316666666666663</v>
      </c>
      <c r="J383" s="38">
        <v>68.133333333333326</v>
      </c>
      <c r="K383" s="31">
        <v>64.5</v>
      </c>
      <c r="L383" s="31">
        <v>61.6</v>
      </c>
      <c r="M383" s="31">
        <v>1040.17013</v>
      </c>
      <c r="N383" s="1"/>
      <c r="O383" s="1"/>
    </row>
    <row r="384" spans="1:15" ht="12.75" customHeight="1">
      <c r="A384" s="33">
        <v>374</v>
      </c>
      <c r="B384" s="58" t="s">
        <v>206</v>
      </c>
      <c r="C384" s="31">
        <v>1439.2</v>
      </c>
      <c r="D384" s="38">
        <v>1430.3166666666666</v>
      </c>
      <c r="E384" s="38">
        <v>1412.6333333333332</v>
      </c>
      <c r="F384" s="38">
        <v>1386.0666666666666</v>
      </c>
      <c r="G384" s="38">
        <v>1368.3833333333332</v>
      </c>
      <c r="H384" s="38">
        <v>1456.8833333333332</v>
      </c>
      <c r="I384" s="38">
        <v>1474.5666666666666</v>
      </c>
      <c r="J384" s="38">
        <v>1501.1333333333332</v>
      </c>
      <c r="K384" s="31">
        <v>1448</v>
      </c>
      <c r="L384" s="31">
        <v>1403.75</v>
      </c>
      <c r="M384" s="31">
        <v>7.0051199999999998</v>
      </c>
      <c r="N384" s="1"/>
      <c r="O384" s="1"/>
    </row>
    <row r="385" spans="1:15" ht="12.75" customHeight="1">
      <c r="A385" s="33">
        <v>375</v>
      </c>
      <c r="B385" s="58" t="s">
        <v>488</v>
      </c>
      <c r="C385" s="31">
        <v>443.2</v>
      </c>
      <c r="D385" s="38">
        <v>444.38333333333338</v>
      </c>
      <c r="E385" s="38">
        <v>439.81666666666678</v>
      </c>
      <c r="F385" s="38">
        <v>436.43333333333339</v>
      </c>
      <c r="G385" s="38">
        <v>431.86666666666679</v>
      </c>
      <c r="H385" s="38">
        <v>447.76666666666677</v>
      </c>
      <c r="I385" s="38">
        <v>452.33333333333337</v>
      </c>
      <c r="J385" s="38">
        <v>455.71666666666675</v>
      </c>
      <c r="K385" s="31">
        <v>448.95</v>
      </c>
      <c r="L385" s="31">
        <v>441</v>
      </c>
      <c r="M385" s="31">
        <v>1.57742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1376.6</v>
      </c>
      <c r="D386" s="38">
        <v>1381.8166666666666</v>
      </c>
      <c r="E386" s="38">
        <v>1367.7833333333333</v>
      </c>
      <c r="F386" s="38">
        <v>1358.9666666666667</v>
      </c>
      <c r="G386" s="38">
        <v>1344.9333333333334</v>
      </c>
      <c r="H386" s="38">
        <v>1390.6333333333332</v>
      </c>
      <c r="I386" s="38">
        <v>1404.6666666666665</v>
      </c>
      <c r="J386" s="38">
        <v>1413.4833333333331</v>
      </c>
      <c r="K386" s="31">
        <v>1395.85</v>
      </c>
      <c r="L386" s="31">
        <v>1373</v>
      </c>
      <c r="M386" s="31">
        <v>1.7780499999999999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119.9</v>
      </c>
      <c r="D387" s="38">
        <v>120.23333333333333</v>
      </c>
      <c r="E387" s="38">
        <v>119.21666666666667</v>
      </c>
      <c r="F387" s="38">
        <v>118.53333333333333</v>
      </c>
      <c r="G387" s="38">
        <v>117.51666666666667</v>
      </c>
      <c r="H387" s="38">
        <v>120.91666666666667</v>
      </c>
      <c r="I387" s="38">
        <v>121.93333333333335</v>
      </c>
      <c r="J387" s="38">
        <v>122.61666666666667</v>
      </c>
      <c r="K387" s="31">
        <v>121.25</v>
      </c>
      <c r="L387" s="31">
        <v>119.55</v>
      </c>
      <c r="M387" s="31">
        <v>59.039619999999999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167.65</v>
      </c>
      <c r="D388" s="38">
        <v>166.48333333333332</v>
      </c>
      <c r="E388" s="38">
        <v>164.86666666666665</v>
      </c>
      <c r="F388" s="38">
        <v>162.08333333333331</v>
      </c>
      <c r="G388" s="38">
        <v>160.46666666666664</v>
      </c>
      <c r="H388" s="38">
        <v>169.26666666666665</v>
      </c>
      <c r="I388" s="38">
        <v>170.88333333333333</v>
      </c>
      <c r="J388" s="38">
        <v>173.66666666666666</v>
      </c>
      <c r="K388" s="31">
        <v>168.1</v>
      </c>
      <c r="L388" s="31">
        <v>163.69999999999999</v>
      </c>
      <c r="M388" s="31">
        <v>26.152989999999999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1103.95</v>
      </c>
      <c r="D389" s="38">
        <v>1091.1499999999999</v>
      </c>
      <c r="E389" s="38">
        <v>1070.7999999999997</v>
      </c>
      <c r="F389" s="38">
        <v>1037.6499999999999</v>
      </c>
      <c r="G389" s="38">
        <v>1017.2999999999997</v>
      </c>
      <c r="H389" s="38">
        <v>1124.2999999999997</v>
      </c>
      <c r="I389" s="38">
        <v>1144.6499999999996</v>
      </c>
      <c r="J389" s="38">
        <v>1177.7999999999997</v>
      </c>
      <c r="K389" s="31">
        <v>1111.5</v>
      </c>
      <c r="L389" s="31">
        <v>1058</v>
      </c>
      <c r="M389" s="31">
        <v>3.1211500000000001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520.20000000000005</v>
      </c>
      <c r="D390" s="38">
        <v>521.26666666666677</v>
      </c>
      <c r="E390" s="38">
        <v>510.68333333333351</v>
      </c>
      <c r="F390" s="38">
        <v>501.16666666666674</v>
      </c>
      <c r="G390" s="38">
        <v>490.58333333333348</v>
      </c>
      <c r="H390" s="38">
        <v>530.78333333333353</v>
      </c>
      <c r="I390" s="38">
        <v>541.36666666666679</v>
      </c>
      <c r="J390" s="38">
        <v>550.88333333333355</v>
      </c>
      <c r="K390" s="31">
        <v>531.85</v>
      </c>
      <c r="L390" s="31">
        <v>511.75</v>
      </c>
      <c r="M390" s="31">
        <v>25.330739999999999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219.5</v>
      </c>
      <c r="D391" s="38">
        <v>220.9</v>
      </c>
      <c r="E391" s="38">
        <v>216.8</v>
      </c>
      <c r="F391" s="38">
        <v>214.1</v>
      </c>
      <c r="G391" s="38">
        <v>210</v>
      </c>
      <c r="H391" s="38">
        <v>223.60000000000002</v>
      </c>
      <c r="I391" s="38">
        <v>227.7</v>
      </c>
      <c r="J391" s="38">
        <v>230.40000000000003</v>
      </c>
      <c r="K391" s="31">
        <v>225</v>
      </c>
      <c r="L391" s="31">
        <v>218.2</v>
      </c>
      <c r="M391" s="31">
        <v>24.761990000000001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114.2</v>
      </c>
      <c r="D392" s="38">
        <v>114.55</v>
      </c>
      <c r="E392" s="38">
        <v>112.89999999999999</v>
      </c>
      <c r="F392" s="38">
        <v>111.6</v>
      </c>
      <c r="G392" s="38">
        <v>109.94999999999999</v>
      </c>
      <c r="H392" s="38">
        <v>115.85</v>
      </c>
      <c r="I392" s="38">
        <v>117.5</v>
      </c>
      <c r="J392" s="38">
        <v>118.8</v>
      </c>
      <c r="K392" s="31">
        <v>116.2</v>
      </c>
      <c r="L392" s="31">
        <v>113.25</v>
      </c>
      <c r="M392" s="31">
        <v>37.546790000000001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2616.8000000000002</v>
      </c>
      <c r="D393" s="38">
        <v>2612.4333333333334</v>
      </c>
      <c r="E393" s="38">
        <v>2575.416666666667</v>
      </c>
      <c r="F393" s="38">
        <v>2534.0333333333338</v>
      </c>
      <c r="G393" s="38">
        <v>2497.0166666666673</v>
      </c>
      <c r="H393" s="38">
        <v>2653.8166666666666</v>
      </c>
      <c r="I393" s="38">
        <v>2690.833333333333</v>
      </c>
      <c r="J393" s="38">
        <v>2732.2166666666662</v>
      </c>
      <c r="K393" s="31">
        <v>2649.45</v>
      </c>
      <c r="L393" s="31">
        <v>2571.0500000000002</v>
      </c>
      <c r="M393" s="31">
        <v>0.31534000000000001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40.700000000000003</v>
      </c>
      <c r="D394" s="38">
        <v>40.900000000000006</v>
      </c>
      <c r="E394" s="38">
        <v>40.20000000000001</v>
      </c>
      <c r="F394" s="38">
        <v>39.700000000000003</v>
      </c>
      <c r="G394" s="38">
        <v>39.000000000000007</v>
      </c>
      <c r="H394" s="38">
        <v>41.400000000000013</v>
      </c>
      <c r="I394" s="38">
        <v>42.1</v>
      </c>
      <c r="J394" s="38">
        <v>42.600000000000016</v>
      </c>
      <c r="K394" s="31">
        <v>41.6</v>
      </c>
      <c r="L394" s="31">
        <v>40.4</v>
      </c>
      <c r="M394" s="31">
        <v>10.65358</v>
      </c>
      <c r="N394" s="1"/>
      <c r="O394" s="1"/>
    </row>
    <row r="395" spans="1:15" ht="12.75" customHeight="1">
      <c r="A395" s="33">
        <v>385</v>
      </c>
      <c r="B395" s="58" t="s">
        <v>499</v>
      </c>
      <c r="C395" s="31">
        <v>1837.45</v>
      </c>
      <c r="D395" s="38">
        <v>1841.3166666666666</v>
      </c>
      <c r="E395" s="38">
        <v>1822.6833333333332</v>
      </c>
      <c r="F395" s="38">
        <v>1807.9166666666665</v>
      </c>
      <c r="G395" s="38">
        <v>1789.2833333333331</v>
      </c>
      <c r="H395" s="38">
        <v>1856.0833333333333</v>
      </c>
      <c r="I395" s="38">
        <v>1874.7166666666665</v>
      </c>
      <c r="J395" s="38">
        <v>1889.4833333333333</v>
      </c>
      <c r="K395" s="31">
        <v>1859.95</v>
      </c>
      <c r="L395" s="31">
        <v>1826.55</v>
      </c>
      <c r="M395" s="31">
        <v>0.96133999999999997</v>
      </c>
      <c r="N395" s="1"/>
      <c r="O395" s="1"/>
    </row>
    <row r="396" spans="1:15" ht="12.75" customHeight="1">
      <c r="A396" s="33">
        <v>386</v>
      </c>
      <c r="B396" s="58" t="s">
        <v>209</v>
      </c>
      <c r="C396" s="31">
        <v>213.1</v>
      </c>
      <c r="D396" s="38">
        <v>216.18333333333331</v>
      </c>
      <c r="E396" s="38">
        <v>209.41666666666663</v>
      </c>
      <c r="F396" s="38">
        <v>205.73333333333332</v>
      </c>
      <c r="G396" s="38">
        <v>198.96666666666664</v>
      </c>
      <c r="H396" s="38">
        <v>219.86666666666662</v>
      </c>
      <c r="I396" s="38">
        <v>226.63333333333333</v>
      </c>
      <c r="J396" s="38">
        <v>230.31666666666661</v>
      </c>
      <c r="K396" s="31">
        <v>222.95</v>
      </c>
      <c r="L396" s="31">
        <v>212.5</v>
      </c>
      <c r="M396" s="31">
        <v>147.32244</v>
      </c>
      <c r="N396" s="1"/>
      <c r="O396" s="1"/>
    </row>
    <row r="397" spans="1:15" ht="12.75" customHeight="1">
      <c r="A397" s="33">
        <v>387</v>
      </c>
      <c r="B397" s="58" t="s">
        <v>210</v>
      </c>
      <c r="C397" s="31">
        <v>162.35</v>
      </c>
      <c r="D397" s="38">
        <v>161.88333333333333</v>
      </c>
      <c r="E397" s="38">
        <v>160.46666666666664</v>
      </c>
      <c r="F397" s="38">
        <v>158.58333333333331</v>
      </c>
      <c r="G397" s="38">
        <v>157.16666666666663</v>
      </c>
      <c r="H397" s="38">
        <v>163.76666666666665</v>
      </c>
      <c r="I397" s="38">
        <v>165.18333333333334</v>
      </c>
      <c r="J397" s="38">
        <v>167.06666666666666</v>
      </c>
      <c r="K397" s="31">
        <v>163.30000000000001</v>
      </c>
      <c r="L397" s="31">
        <v>160</v>
      </c>
      <c r="M397" s="31">
        <v>53.770359999999997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181.7</v>
      </c>
      <c r="D398" s="38">
        <v>181.5</v>
      </c>
      <c r="E398" s="38">
        <v>180.4</v>
      </c>
      <c r="F398" s="38">
        <v>179.1</v>
      </c>
      <c r="G398" s="38">
        <v>178</v>
      </c>
      <c r="H398" s="38">
        <v>182.8</v>
      </c>
      <c r="I398" s="38">
        <v>183.90000000000003</v>
      </c>
      <c r="J398" s="38">
        <v>185.20000000000002</v>
      </c>
      <c r="K398" s="31">
        <v>182.6</v>
      </c>
      <c r="L398" s="31">
        <v>180.2</v>
      </c>
      <c r="M398" s="31">
        <v>14.715820000000001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941.9</v>
      </c>
      <c r="D399" s="38">
        <v>944.9666666666667</v>
      </c>
      <c r="E399" s="38">
        <v>933.93333333333339</v>
      </c>
      <c r="F399" s="38">
        <v>925.9666666666667</v>
      </c>
      <c r="G399" s="38">
        <v>914.93333333333339</v>
      </c>
      <c r="H399" s="38">
        <v>952.93333333333339</v>
      </c>
      <c r="I399" s="38">
        <v>963.9666666666667</v>
      </c>
      <c r="J399" s="38">
        <v>971.93333333333339</v>
      </c>
      <c r="K399" s="31">
        <v>956</v>
      </c>
      <c r="L399" s="31">
        <v>937</v>
      </c>
      <c r="M399" s="31">
        <v>2.1114899999999999</v>
      </c>
      <c r="N399" s="1"/>
      <c r="O399" s="1"/>
    </row>
    <row r="400" spans="1:15" ht="12.75" customHeight="1">
      <c r="A400" s="33">
        <v>390</v>
      </c>
      <c r="B400" s="58" t="s">
        <v>211</v>
      </c>
      <c r="C400" s="31">
        <v>2841.85</v>
      </c>
      <c r="D400" s="38">
        <v>2831.6166666666668</v>
      </c>
      <c r="E400" s="38">
        <v>2807.2333333333336</v>
      </c>
      <c r="F400" s="38">
        <v>2772.6166666666668</v>
      </c>
      <c r="G400" s="38">
        <v>2748.2333333333336</v>
      </c>
      <c r="H400" s="38">
        <v>2866.2333333333336</v>
      </c>
      <c r="I400" s="38">
        <v>2890.6166666666668</v>
      </c>
      <c r="J400" s="38">
        <v>2925.2333333333336</v>
      </c>
      <c r="K400" s="31">
        <v>2856</v>
      </c>
      <c r="L400" s="31">
        <v>2797</v>
      </c>
      <c r="M400" s="31">
        <v>180.54868999999999</v>
      </c>
      <c r="N400" s="1"/>
      <c r="O400" s="1"/>
    </row>
    <row r="401" spans="1:15" ht="12.75" customHeight="1">
      <c r="A401" s="33">
        <v>391</v>
      </c>
      <c r="B401" s="58" t="s">
        <v>502</v>
      </c>
      <c r="C401" s="31">
        <v>110.85</v>
      </c>
      <c r="D401" s="38">
        <v>110.56666666666666</v>
      </c>
      <c r="E401" s="38">
        <v>109.38333333333333</v>
      </c>
      <c r="F401" s="38">
        <v>107.91666666666666</v>
      </c>
      <c r="G401" s="38">
        <v>106.73333333333332</v>
      </c>
      <c r="H401" s="38">
        <v>112.03333333333333</v>
      </c>
      <c r="I401" s="38">
        <v>113.21666666666667</v>
      </c>
      <c r="J401" s="38">
        <v>114.68333333333334</v>
      </c>
      <c r="K401" s="31">
        <v>111.75</v>
      </c>
      <c r="L401" s="31">
        <v>109.1</v>
      </c>
      <c r="M401" s="31">
        <v>5.1058399999999997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615.65</v>
      </c>
      <c r="D402" s="38">
        <v>616.2833333333333</v>
      </c>
      <c r="E402" s="38">
        <v>610.61666666666656</v>
      </c>
      <c r="F402" s="38">
        <v>605.58333333333326</v>
      </c>
      <c r="G402" s="38">
        <v>599.91666666666652</v>
      </c>
      <c r="H402" s="38">
        <v>621.31666666666661</v>
      </c>
      <c r="I402" s="38">
        <v>626.98333333333335</v>
      </c>
      <c r="J402" s="38">
        <v>632.01666666666665</v>
      </c>
      <c r="K402" s="31">
        <v>621.95000000000005</v>
      </c>
      <c r="L402" s="31">
        <v>611.25</v>
      </c>
      <c r="M402" s="31">
        <v>2.3471600000000001</v>
      </c>
      <c r="N402" s="1"/>
      <c r="O402" s="1"/>
    </row>
    <row r="403" spans="1:15" ht="12.75" customHeight="1">
      <c r="A403" s="33">
        <v>393</v>
      </c>
      <c r="B403" s="58" t="s">
        <v>490</v>
      </c>
      <c r="C403" s="31">
        <v>419.15</v>
      </c>
      <c r="D403" s="38">
        <v>419.2166666666667</v>
      </c>
      <c r="E403" s="38">
        <v>411.43333333333339</v>
      </c>
      <c r="F403" s="38">
        <v>403.7166666666667</v>
      </c>
      <c r="G403" s="38">
        <v>395.93333333333339</v>
      </c>
      <c r="H403" s="38">
        <v>426.93333333333339</v>
      </c>
      <c r="I403" s="38">
        <v>434.7166666666667</v>
      </c>
      <c r="J403" s="38">
        <v>442.43333333333339</v>
      </c>
      <c r="K403" s="31">
        <v>427</v>
      </c>
      <c r="L403" s="31">
        <v>411.5</v>
      </c>
      <c r="M403" s="31">
        <v>27.659369999999999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889.3</v>
      </c>
      <c r="D404" s="38">
        <v>887.05000000000007</v>
      </c>
      <c r="E404" s="38">
        <v>870.25000000000011</v>
      </c>
      <c r="F404" s="38">
        <v>851.2</v>
      </c>
      <c r="G404" s="38">
        <v>834.40000000000009</v>
      </c>
      <c r="H404" s="38">
        <v>906.10000000000014</v>
      </c>
      <c r="I404" s="38">
        <v>922.90000000000009</v>
      </c>
      <c r="J404" s="38">
        <v>941.95000000000016</v>
      </c>
      <c r="K404" s="31">
        <v>903.85</v>
      </c>
      <c r="L404" s="31">
        <v>868</v>
      </c>
      <c r="M404" s="31">
        <v>2.5394000000000001</v>
      </c>
      <c r="N404" s="1"/>
      <c r="O404" s="1"/>
    </row>
    <row r="405" spans="1:15" ht="12.75" customHeight="1">
      <c r="A405" s="33">
        <v>395</v>
      </c>
      <c r="B405" s="58" t="s">
        <v>504</v>
      </c>
      <c r="C405" s="31">
        <v>1489.75</v>
      </c>
      <c r="D405" s="38">
        <v>1495.0166666666667</v>
      </c>
      <c r="E405" s="38">
        <v>1479.1333333333332</v>
      </c>
      <c r="F405" s="38">
        <v>1468.5166666666667</v>
      </c>
      <c r="G405" s="38">
        <v>1452.6333333333332</v>
      </c>
      <c r="H405" s="38">
        <v>1505.6333333333332</v>
      </c>
      <c r="I405" s="38">
        <v>1521.5166666666669</v>
      </c>
      <c r="J405" s="38">
        <v>1532.1333333333332</v>
      </c>
      <c r="K405" s="31">
        <v>1510.9</v>
      </c>
      <c r="L405" s="31">
        <v>1484.4</v>
      </c>
      <c r="M405" s="31">
        <v>5.2342599999999999</v>
      </c>
      <c r="N405" s="1"/>
      <c r="O405" s="1"/>
    </row>
    <row r="406" spans="1:15" ht="12.75" customHeight="1">
      <c r="A406" s="33">
        <v>396</v>
      </c>
      <c r="B406" s="58" t="s">
        <v>181</v>
      </c>
      <c r="C406" s="31">
        <v>96.2</v>
      </c>
      <c r="D406" s="38">
        <v>96.433333333333337</v>
      </c>
      <c r="E406" s="38">
        <v>95.76666666666668</v>
      </c>
      <c r="F406" s="38">
        <v>95.333333333333343</v>
      </c>
      <c r="G406" s="38">
        <v>94.666666666666686</v>
      </c>
      <c r="H406" s="38">
        <v>96.866666666666674</v>
      </c>
      <c r="I406" s="38">
        <v>97.533333333333331</v>
      </c>
      <c r="J406" s="38">
        <v>97.966666666666669</v>
      </c>
      <c r="K406" s="31">
        <v>97.1</v>
      </c>
      <c r="L406" s="31">
        <v>96</v>
      </c>
      <c r="M406" s="31">
        <v>50.45646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7022.75</v>
      </c>
      <c r="D407" s="38">
        <v>7005.95</v>
      </c>
      <c r="E407" s="38">
        <v>6936.9</v>
      </c>
      <c r="F407" s="38">
        <v>6851.05</v>
      </c>
      <c r="G407" s="38">
        <v>6782</v>
      </c>
      <c r="H407" s="38">
        <v>7091.7999999999993</v>
      </c>
      <c r="I407" s="38">
        <v>7160.85</v>
      </c>
      <c r="J407" s="38">
        <v>7246.6999999999989</v>
      </c>
      <c r="K407" s="31">
        <v>7075</v>
      </c>
      <c r="L407" s="31">
        <v>6920.1</v>
      </c>
      <c r="M407" s="31">
        <v>0.14346999999999999</v>
      </c>
      <c r="N407" s="1"/>
      <c r="O407" s="1"/>
    </row>
    <row r="408" spans="1:15" ht="12.75" customHeight="1">
      <c r="A408" s="33">
        <v>398</v>
      </c>
      <c r="B408" s="58" t="s">
        <v>508</v>
      </c>
      <c r="C408" s="31">
        <v>1428.9</v>
      </c>
      <c r="D408" s="38">
        <v>1425.8500000000001</v>
      </c>
      <c r="E408" s="38">
        <v>1405.4500000000003</v>
      </c>
      <c r="F408" s="38">
        <v>1382.0000000000002</v>
      </c>
      <c r="G408" s="38">
        <v>1361.6000000000004</v>
      </c>
      <c r="H408" s="38">
        <v>1449.3000000000002</v>
      </c>
      <c r="I408" s="38">
        <v>1469.7000000000003</v>
      </c>
      <c r="J408" s="38">
        <v>1493.15</v>
      </c>
      <c r="K408" s="31">
        <v>1446.25</v>
      </c>
      <c r="L408" s="31">
        <v>1402.4</v>
      </c>
      <c r="M408" s="31">
        <v>0.89402000000000004</v>
      </c>
      <c r="N408" s="1"/>
      <c r="O408" s="1"/>
    </row>
    <row r="409" spans="1:15" ht="12.75" customHeight="1">
      <c r="A409" s="33">
        <v>399</v>
      </c>
      <c r="B409" s="58" t="s">
        <v>213</v>
      </c>
      <c r="C409" s="31">
        <v>865.75</v>
      </c>
      <c r="D409" s="38">
        <v>860.65</v>
      </c>
      <c r="E409" s="38">
        <v>847.75</v>
      </c>
      <c r="F409" s="38">
        <v>829.75</v>
      </c>
      <c r="G409" s="38">
        <v>816.85</v>
      </c>
      <c r="H409" s="38">
        <v>878.65</v>
      </c>
      <c r="I409" s="38">
        <v>891.54999999999984</v>
      </c>
      <c r="J409" s="38">
        <v>909.55</v>
      </c>
      <c r="K409" s="31">
        <v>873.55</v>
      </c>
      <c r="L409" s="31">
        <v>842.65</v>
      </c>
      <c r="M409" s="31">
        <v>16.525839999999999</v>
      </c>
      <c r="N409" s="1"/>
      <c r="O409" s="1"/>
    </row>
    <row r="410" spans="1:15" ht="12.75" customHeight="1">
      <c r="A410" s="33">
        <v>400</v>
      </c>
      <c r="B410" s="58" t="s">
        <v>214</v>
      </c>
      <c r="C410" s="31">
        <v>1310.45</v>
      </c>
      <c r="D410" s="38">
        <v>1313.0833333333333</v>
      </c>
      <c r="E410" s="38">
        <v>1304.6166666666666</v>
      </c>
      <c r="F410" s="38">
        <v>1298.7833333333333</v>
      </c>
      <c r="G410" s="38">
        <v>1290.3166666666666</v>
      </c>
      <c r="H410" s="38">
        <v>1318.9166666666665</v>
      </c>
      <c r="I410" s="38">
        <v>1327.3833333333332</v>
      </c>
      <c r="J410" s="38">
        <v>1333.2166666666665</v>
      </c>
      <c r="K410" s="31">
        <v>1321.55</v>
      </c>
      <c r="L410" s="31">
        <v>1307.25</v>
      </c>
      <c r="M410" s="31">
        <v>6.5990000000000002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3134.5</v>
      </c>
      <c r="D411" s="38">
        <v>3142.5166666666664</v>
      </c>
      <c r="E411" s="38">
        <v>3105.0333333333328</v>
      </c>
      <c r="F411" s="38">
        <v>3075.5666666666666</v>
      </c>
      <c r="G411" s="38">
        <v>3038.083333333333</v>
      </c>
      <c r="H411" s="38">
        <v>3171.9833333333327</v>
      </c>
      <c r="I411" s="38">
        <v>3209.4666666666662</v>
      </c>
      <c r="J411" s="38">
        <v>3238.9333333333325</v>
      </c>
      <c r="K411" s="31">
        <v>3180</v>
      </c>
      <c r="L411" s="31">
        <v>3113.05</v>
      </c>
      <c r="M411" s="31">
        <v>0.24298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544.4</v>
      </c>
      <c r="D412" s="38">
        <v>547.01666666666677</v>
      </c>
      <c r="E412" s="38">
        <v>540.03333333333353</v>
      </c>
      <c r="F412" s="38">
        <v>535.66666666666674</v>
      </c>
      <c r="G412" s="38">
        <v>528.68333333333351</v>
      </c>
      <c r="H412" s="38">
        <v>551.38333333333355</v>
      </c>
      <c r="I412" s="38">
        <v>558.3666666666669</v>
      </c>
      <c r="J412" s="38">
        <v>562.73333333333358</v>
      </c>
      <c r="K412" s="31">
        <v>554</v>
      </c>
      <c r="L412" s="31">
        <v>542.65</v>
      </c>
      <c r="M412" s="31">
        <v>0.99934000000000001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772.85</v>
      </c>
      <c r="D413" s="38">
        <v>779.65</v>
      </c>
      <c r="E413" s="38">
        <v>764.3</v>
      </c>
      <c r="F413" s="38">
        <v>755.75</v>
      </c>
      <c r="G413" s="38">
        <v>740.4</v>
      </c>
      <c r="H413" s="38">
        <v>788.19999999999993</v>
      </c>
      <c r="I413" s="38">
        <v>803.55000000000007</v>
      </c>
      <c r="J413" s="38">
        <v>812.09999999999991</v>
      </c>
      <c r="K413" s="31">
        <v>795</v>
      </c>
      <c r="L413" s="31">
        <v>771.1</v>
      </c>
      <c r="M413" s="31">
        <v>0.35794999999999999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24028.3</v>
      </c>
      <c r="D414" s="38">
        <v>24019.716666666664</v>
      </c>
      <c r="E414" s="38">
        <v>23914.533333333326</v>
      </c>
      <c r="F414" s="38">
        <v>23800.766666666663</v>
      </c>
      <c r="G414" s="38">
        <v>23695.583333333325</v>
      </c>
      <c r="H414" s="38">
        <v>24133.483333333326</v>
      </c>
      <c r="I414" s="38">
        <v>24238.666666666668</v>
      </c>
      <c r="J414" s="38">
        <v>24352.433333333327</v>
      </c>
      <c r="K414" s="31">
        <v>24124.9</v>
      </c>
      <c r="L414" s="31">
        <v>23905.95</v>
      </c>
      <c r="M414" s="31">
        <v>0.29498999999999997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43.2</v>
      </c>
      <c r="D415" s="38">
        <v>43.29999999999999</v>
      </c>
      <c r="E415" s="38">
        <v>42.949999999999982</v>
      </c>
      <c r="F415" s="38">
        <v>42.699999999999989</v>
      </c>
      <c r="G415" s="38">
        <v>42.34999999999998</v>
      </c>
      <c r="H415" s="38">
        <v>43.549999999999983</v>
      </c>
      <c r="I415" s="38">
        <v>43.899999999999991</v>
      </c>
      <c r="J415" s="38">
        <v>44.149999999999984</v>
      </c>
      <c r="K415" s="31">
        <v>43.65</v>
      </c>
      <c r="L415" s="31">
        <v>43.05</v>
      </c>
      <c r="M415" s="31">
        <v>32.563310000000001</v>
      </c>
      <c r="N415" s="1"/>
      <c r="O415" s="1"/>
    </row>
    <row r="416" spans="1:15" ht="12.75" customHeight="1">
      <c r="A416" s="33">
        <v>406</v>
      </c>
      <c r="B416" s="58" t="s">
        <v>219</v>
      </c>
      <c r="C416" s="31">
        <v>1785.75</v>
      </c>
      <c r="D416" s="38">
        <v>1784.4166666666667</v>
      </c>
      <c r="E416" s="38">
        <v>1774.1333333333334</v>
      </c>
      <c r="F416" s="38">
        <v>1762.5166666666667</v>
      </c>
      <c r="G416" s="38">
        <v>1752.2333333333333</v>
      </c>
      <c r="H416" s="38">
        <v>1796.0333333333335</v>
      </c>
      <c r="I416" s="38">
        <v>1806.3166666666668</v>
      </c>
      <c r="J416" s="38">
        <v>1817.9333333333336</v>
      </c>
      <c r="K416" s="31">
        <v>1794.7</v>
      </c>
      <c r="L416" s="31">
        <v>1772.8</v>
      </c>
      <c r="M416" s="31">
        <v>11.936249999999999</v>
      </c>
      <c r="N416" s="1"/>
      <c r="O416" s="1"/>
    </row>
    <row r="417" spans="1:15" ht="12.75" customHeight="1">
      <c r="A417" s="33">
        <v>407</v>
      </c>
      <c r="B417" s="58" t="s">
        <v>513</v>
      </c>
      <c r="C417" s="31">
        <v>380.05</v>
      </c>
      <c r="D417" s="38">
        <v>383.4666666666667</v>
      </c>
      <c r="E417" s="38">
        <v>374.13333333333338</v>
      </c>
      <c r="F417" s="38">
        <v>368.2166666666667</v>
      </c>
      <c r="G417" s="38">
        <v>358.88333333333338</v>
      </c>
      <c r="H417" s="38">
        <v>389.38333333333338</v>
      </c>
      <c r="I417" s="38">
        <v>398.71666666666664</v>
      </c>
      <c r="J417" s="38">
        <v>404.63333333333338</v>
      </c>
      <c r="K417" s="31">
        <v>392.8</v>
      </c>
      <c r="L417" s="31">
        <v>377.55</v>
      </c>
      <c r="M417" s="31">
        <v>6.7916499999999997</v>
      </c>
      <c r="N417" s="1"/>
      <c r="O417" s="1"/>
    </row>
    <row r="418" spans="1:15" ht="12.75" customHeight="1">
      <c r="A418" s="33">
        <v>408</v>
      </c>
      <c r="B418" s="58" t="s">
        <v>217</v>
      </c>
      <c r="C418" s="31">
        <v>3710.35</v>
      </c>
      <c r="D418" s="38">
        <v>3714.85</v>
      </c>
      <c r="E418" s="38">
        <v>3679.7</v>
      </c>
      <c r="F418" s="38">
        <v>3649.0499999999997</v>
      </c>
      <c r="G418" s="38">
        <v>3613.8999999999996</v>
      </c>
      <c r="H418" s="38">
        <v>3745.5</v>
      </c>
      <c r="I418" s="38">
        <v>3780.6500000000005</v>
      </c>
      <c r="J418" s="38">
        <v>3811.3</v>
      </c>
      <c r="K418" s="31">
        <v>3750</v>
      </c>
      <c r="L418" s="31">
        <v>3684.2</v>
      </c>
      <c r="M418" s="31">
        <v>2.98054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48.7</v>
      </c>
      <c r="D419" s="38">
        <v>48.366666666666667</v>
      </c>
      <c r="E419" s="38">
        <v>46.583333333333336</v>
      </c>
      <c r="F419" s="38">
        <v>44.466666666666669</v>
      </c>
      <c r="G419" s="38">
        <v>42.683333333333337</v>
      </c>
      <c r="H419" s="38">
        <v>50.483333333333334</v>
      </c>
      <c r="I419" s="38">
        <v>52.266666666666666</v>
      </c>
      <c r="J419" s="38">
        <v>54.383333333333333</v>
      </c>
      <c r="K419" s="31">
        <v>50.15</v>
      </c>
      <c r="L419" s="31">
        <v>46.25</v>
      </c>
      <c r="M419" s="31">
        <v>452.47721999999999</v>
      </c>
      <c r="N419" s="1"/>
      <c r="O419" s="1"/>
    </row>
    <row r="420" spans="1:15" ht="12.75" customHeight="1">
      <c r="A420" s="33">
        <v>410</v>
      </c>
      <c r="B420" s="58" t="s">
        <v>506</v>
      </c>
      <c r="C420" s="31">
        <v>5267.5</v>
      </c>
      <c r="D420" s="38">
        <v>5274.166666666667</v>
      </c>
      <c r="E420" s="38">
        <v>5223.2833333333338</v>
      </c>
      <c r="F420" s="38">
        <v>5179.0666666666666</v>
      </c>
      <c r="G420" s="38">
        <v>5128.1833333333334</v>
      </c>
      <c r="H420" s="38">
        <v>5318.3833333333341</v>
      </c>
      <c r="I420" s="38">
        <v>5369.2666666666673</v>
      </c>
      <c r="J420" s="38">
        <v>5413.4833333333345</v>
      </c>
      <c r="K420" s="31">
        <v>5325.05</v>
      </c>
      <c r="L420" s="31">
        <v>5229.95</v>
      </c>
      <c r="M420" s="31">
        <v>8.6889999999999995E-2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556</v>
      </c>
      <c r="D421" s="38">
        <v>557.1</v>
      </c>
      <c r="E421" s="38">
        <v>551.95000000000005</v>
      </c>
      <c r="F421" s="38">
        <v>547.9</v>
      </c>
      <c r="G421" s="38">
        <v>542.75</v>
      </c>
      <c r="H421" s="38">
        <v>561.15000000000009</v>
      </c>
      <c r="I421" s="38">
        <v>566.29999999999995</v>
      </c>
      <c r="J421" s="38">
        <v>570.35000000000014</v>
      </c>
      <c r="K421" s="31">
        <v>562.25</v>
      </c>
      <c r="L421" s="31">
        <v>553.04999999999995</v>
      </c>
      <c r="M421" s="31">
        <v>1.4879199999999999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3699.55</v>
      </c>
      <c r="D422" s="38">
        <v>3696.0666666666671</v>
      </c>
      <c r="E422" s="38">
        <v>3677.1333333333341</v>
      </c>
      <c r="F422" s="38">
        <v>3654.7166666666672</v>
      </c>
      <c r="G422" s="38">
        <v>3635.7833333333342</v>
      </c>
      <c r="H422" s="38">
        <v>3718.483333333334</v>
      </c>
      <c r="I422" s="38">
        <v>3737.4166666666674</v>
      </c>
      <c r="J422" s="38">
        <v>3759.8333333333339</v>
      </c>
      <c r="K422" s="31">
        <v>3715</v>
      </c>
      <c r="L422" s="31">
        <v>3673.65</v>
      </c>
      <c r="M422" s="31">
        <v>0.20008000000000001</v>
      </c>
      <c r="N422" s="1"/>
      <c r="O422" s="1"/>
    </row>
    <row r="423" spans="1:15" ht="12.75" customHeight="1">
      <c r="A423" s="33">
        <v>413</v>
      </c>
      <c r="B423" s="58" t="s">
        <v>297</v>
      </c>
      <c r="C423" s="31">
        <v>553.95000000000005</v>
      </c>
      <c r="D423" s="38">
        <v>551.68333333333339</v>
      </c>
      <c r="E423" s="38">
        <v>546.16666666666674</v>
      </c>
      <c r="F423" s="38">
        <v>538.38333333333333</v>
      </c>
      <c r="G423" s="38">
        <v>532.86666666666667</v>
      </c>
      <c r="H423" s="38">
        <v>559.46666666666681</v>
      </c>
      <c r="I423" s="38">
        <v>564.98333333333346</v>
      </c>
      <c r="J423" s="38">
        <v>572.76666666666688</v>
      </c>
      <c r="K423" s="31">
        <v>557.20000000000005</v>
      </c>
      <c r="L423" s="31">
        <v>543.9</v>
      </c>
      <c r="M423" s="31">
        <v>22.272590000000001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1052.8</v>
      </c>
      <c r="D424" s="38">
        <v>1054.7</v>
      </c>
      <c r="E424" s="38">
        <v>1040.4000000000001</v>
      </c>
      <c r="F424" s="38">
        <v>1028</v>
      </c>
      <c r="G424" s="38">
        <v>1013.7</v>
      </c>
      <c r="H424" s="38">
        <v>1067.1000000000001</v>
      </c>
      <c r="I424" s="38">
        <v>1081.3999999999999</v>
      </c>
      <c r="J424" s="38">
        <v>1093.8000000000002</v>
      </c>
      <c r="K424" s="31">
        <v>1069</v>
      </c>
      <c r="L424" s="31">
        <v>1042.3</v>
      </c>
      <c r="M424" s="31">
        <v>4.1057100000000002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2241.25</v>
      </c>
      <c r="D425" s="38">
        <v>2237.1</v>
      </c>
      <c r="E425" s="38">
        <v>2224.1999999999998</v>
      </c>
      <c r="F425" s="38">
        <v>2207.15</v>
      </c>
      <c r="G425" s="38">
        <v>2194.25</v>
      </c>
      <c r="H425" s="38">
        <v>2254.1499999999996</v>
      </c>
      <c r="I425" s="38">
        <v>2267.0500000000002</v>
      </c>
      <c r="J425" s="38">
        <v>2284.0999999999995</v>
      </c>
      <c r="K425" s="31">
        <v>2250</v>
      </c>
      <c r="L425" s="31">
        <v>2220.0500000000002</v>
      </c>
      <c r="M425" s="31">
        <v>3.6669200000000002</v>
      </c>
      <c r="N425" s="1"/>
      <c r="O425" s="1"/>
    </row>
    <row r="426" spans="1:15" ht="12.75" customHeight="1">
      <c r="A426" s="33">
        <v>416</v>
      </c>
      <c r="B426" s="58" t="s">
        <v>517</v>
      </c>
      <c r="C426" s="31">
        <v>638.45000000000005</v>
      </c>
      <c r="D426" s="38">
        <v>636.69999999999993</v>
      </c>
      <c r="E426" s="38">
        <v>630.89999999999986</v>
      </c>
      <c r="F426" s="38">
        <v>623.34999999999991</v>
      </c>
      <c r="G426" s="38">
        <v>617.54999999999984</v>
      </c>
      <c r="H426" s="38">
        <v>644.24999999999989</v>
      </c>
      <c r="I426" s="38">
        <v>650.04999999999984</v>
      </c>
      <c r="J426" s="38">
        <v>657.59999999999991</v>
      </c>
      <c r="K426" s="31">
        <v>642.5</v>
      </c>
      <c r="L426" s="31">
        <v>629.15</v>
      </c>
      <c r="M426" s="31">
        <v>3.3100999999999998</v>
      </c>
      <c r="N426" s="1"/>
      <c r="O426" s="1"/>
    </row>
    <row r="427" spans="1:15" ht="12.75" customHeight="1">
      <c r="A427" s="33">
        <v>417</v>
      </c>
      <c r="B427" s="58" t="s">
        <v>215</v>
      </c>
      <c r="C427" s="31">
        <v>601.45000000000005</v>
      </c>
      <c r="D427" s="38">
        <v>598.61666666666667</v>
      </c>
      <c r="E427" s="38">
        <v>594.83333333333337</v>
      </c>
      <c r="F427" s="38">
        <v>588.2166666666667</v>
      </c>
      <c r="G427" s="38">
        <v>584.43333333333339</v>
      </c>
      <c r="H427" s="38">
        <v>605.23333333333335</v>
      </c>
      <c r="I427" s="38">
        <v>609.01666666666665</v>
      </c>
      <c r="J427" s="38">
        <v>615.63333333333333</v>
      </c>
      <c r="K427" s="31">
        <v>602.4</v>
      </c>
      <c r="L427" s="31">
        <v>592</v>
      </c>
      <c r="M427" s="31">
        <v>175.56585000000001</v>
      </c>
      <c r="N427" s="1"/>
      <c r="O427" s="1"/>
    </row>
    <row r="428" spans="1:15" ht="12.75" customHeight="1">
      <c r="A428" s="33">
        <v>418</v>
      </c>
      <c r="B428" s="58" t="s">
        <v>212</v>
      </c>
      <c r="C428" s="31">
        <v>90.8</v>
      </c>
      <c r="D428" s="38">
        <v>90.733333333333334</v>
      </c>
      <c r="E428" s="38">
        <v>90.316666666666663</v>
      </c>
      <c r="F428" s="38">
        <v>89.833333333333329</v>
      </c>
      <c r="G428" s="38">
        <v>89.416666666666657</v>
      </c>
      <c r="H428" s="38">
        <v>91.216666666666669</v>
      </c>
      <c r="I428" s="38">
        <v>91.633333333333326</v>
      </c>
      <c r="J428" s="38">
        <v>92.116666666666674</v>
      </c>
      <c r="K428" s="31">
        <v>91.15</v>
      </c>
      <c r="L428" s="31">
        <v>90.25</v>
      </c>
      <c r="M428" s="31">
        <v>66.402730000000005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354.1</v>
      </c>
      <c r="D429" s="38">
        <v>348.76666666666665</v>
      </c>
      <c r="E429" s="38">
        <v>337.83333333333331</v>
      </c>
      <c r="F429" s="38">
        <v>321.56666666666666</v>
      </c>
      <c r="G429" s="38">
        <v>310.63333333333333</v>
      </c>
      <c r="H429" s="38">
        <v>365.0333333333333</v>
      </c>
      <c r="I429" s="38">
        <v>375.9666666666667</v>
      </c>
      <c r="J429" s="38">
        <v>392.23333333333329</v>
      </c>
      <c r="K429" s="31">
        <v>359.7</v>
      </c>
      <c r="L429" s="31">
        <v>332.5</v>
      </c>
      <c r="M429" s="31">
        <v>81.399259999999998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153.05000000000001</v>
      </c>
      <c r="D430" s="38">
        <v>151.98333333333335</v>
      </c>
      <c r="E430" s="38">
        <v>149.9666666666667</v>
      </c>
      <c r="F430" s="38">
        <v>146.88333333333335</v>
      </c>
      <c r="G430" s="38">
        <v>144.8666666666667</v>
      </c>
      <c r="H430" s="38">
        <v>155.06666666666669</v>
      </c>
      <c r="I430" s="38">
        <v>157.08333333333334</v>
      </c>
      <c r="J430" s="38">
        <v>160.16666666666669</v>
      </c>
      <c r="K430" s="31">
        <v>154</v>
      </c>
      <c r="L430" s="31">
        <v>148.9</v>
      </c>
      <c r="M430" s="31">
        <v>16.682569999999998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410.85</v>
      </c>
      <c r="D431" s="38">
        <v>410.08333333333331</v>
      </c>
      <c r="E431" s="38">
        <v>406.76666666666665</v>
      </c>
      <c r="F431" s="38">
        <v>402.68333333333334</v>
      </c>
      <c r="G431" s="38">
        <v>399.36666666666667</v>
      </c>
      <c r="H431" s="38">
        <v>414.16666666666663</v>
      </c>
      <c r="I431" s="38">
        <v>417.48333333333335</v>
      </c>
      <c r="J431" s="38">
        <v>421.56666666666661</v>
      </c>
      <c r="K431" s="31">
        <v>413.4</v>
      </c>
      <c r="L431" s="31">
        <v>406</v>
      </c>
      <c r="M431" s="31">
        <v>2.6344799999999999</v>
      </c>
      <c r="N431" s="1"/>
      <c r="O431" s="1"/>
    </row>
    <row r="432" spans="1:15" ht="12.75" customHeight="1">
      <c r="A432" s="33">
        <v>422</v>
      </c>
      <c r="B432" s="58" t="s">
        <v>521</v>
      </c>
      <c r="C432" s="31">
        <v>220.85</v>
      </c>
      <c r="D432" s="38">
        <v>221.29999999999998</v>
      </c>
      <c r="E432" s="38">
        <v>217.79999999999995</v>
      </c>
      <c r="F432" s="38">
        <v>214.74999999999997</v>
      </c>
      <c r="G432" s="38">
        <v>211.24999999999994</v>
      </c>
      <c r="H432" s="38">
        <v>224.34999999999997</v>
      </c>
      <c r="I432" s="38">
        <v>227.85000000000002</v>
      </c>
      <c r="J432" s="38">
        <v>230.89999999999998</v>
      </c>
      <c r="K432" s="31">
        <v>224.8</v>
      </c>
      <c r="L432" s="31">
        <v>218.25</v>
      </c>
      <c r="M432" s="31">
        <v>4.5562899999999997</v>
      </c>
      <c r="N432" s="1"/>
      <c r="O432" s="1"/>
    </row>
    <row r="433" spans="1:15" ht="12.75" customHeight="1">
      <c r="A433" s="33">
        <v>423</v>
      </c>
      <c r="B433" s="58" t="s">
        <v>220</v>
      </c>
      <c r="C433" s="31">
        <v>1081.8499999999999</v>
      </c>
      <c r="D433" s="38">
        <v>1077.2333333333333</v>
      </c>
      <c r="E433" s="38">
        <v>1068.4666666666667</v>
      </c>
      <c r="F433" s="38">
        <v>1055.0833333333333</v>
      </c>
      <c r="G433" s="38">
        <v>1046.3166666666666</v>
      </c>
      <c r="H433" s="38">
        <v>1090.6166666666668</v>
      </c>
      <c r="I433" s="38">
        <v>1099.3833333333337</v>
      </c>
      <c r="J433" s="38">
        <v>1112.7666666666669</v>
      </c>
      <c r="K433" s="31">
        <v>1086</v>
      </c>
      <c r="L433" s="31">
        <v>1063.8499999999999</v>
      </c>
      <c r="M433" s="31">
        <v>23.112819999999999</v>
      </c>
      <c r="N433" s="1"/>
      <c r="O433" s="1"/>
    </row>
    <row r="434" spans="1:15" ht="12.75" customHeight="1">
      <c r="A434" s="33">
        <v>424</v>
      </c>
      <c r="B434" s="58" t="s">
        <v>221</v>
      </c>
      <c r="C434" s="31">
        <v>518</v>
      </c>
      <c r="D434" s="38">
        <v>517.0333333333333</v>
      </c>
      <c r="E434" s="38">
        <v>506.36666666666656</v>
      </c>
      <c r="F434" s="38">
        <v>494.73333333333323</v>
      </c>
      <c r="G434" s="38">
        <v>484.06666666666649</v>
      </c>
      <c r="H434" s="38">
        <v>528.66666666666663</v>
      </c>
      <c r="I434" s="38">
        <v>539.33333333333337</v>
      </c>
      <c r="J434" s="38">
        <v>550.9666666666667</v>
      </c>
      <c r="K434" s="31">
        <v>527.70000000000005</v>
      </c>
      <c r="L434" s="31">
        <v>505.4</v>
      </c>
      <c r="M434" s="31">
        <v>19.10652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2575.1</v>
      </c>
      <c r="D435" s="38">
        <v>2561.4666666666667</v>
      </c>
      <c r="E435" s="38">
        <v>2529.1833333333334</v>
      </c>
      <c r="F435" s="38">
        <v>2483.2666666666669</v>
      </c>
      <c r="G435" s="38">
        <v>2450.9833333333336</v>
      </c>
      <c r="H435" s="38">
        <v>2607.3833333333332</v>
      </c>
      <c r="I435" s="38">
        <v>2639.666666666667</v>
      </c>
      <c r="J435" s="38">
        <v>2685.583333333333</v>
      </c>
      <c r="K435" s="31">
        <v>2593.75</v>
      </c>
      <c r="L435" s="31">
        <v>2515.5500000000002</v>
      </c>
      <c r="M435" s="31">
        <v>0.29238999999999998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1240.1500000000001</v>
      </c>
      <c r="D436" s="38">
        <v>1244.7166666666667</v>
      </c>
      <c r="E436" s="38">
        <v>1219.4333333333334</v>
      </c>
      <c r="F436" s="38">
        <v>1198.7166666666667</v>
      </c>
      <c r="G436" s="38">
        <v>1173.4333333333334</v>
      </c>
      <c r="H436" s="38">
        <v>1265.4333333333334</v>
      </c>
      <c r="I436" s="38">
        <v>1290.7166666666667</v>
      </c>
      <c r="J436" s="38">
        <v>1311.4333333333334</v>
      </c>
      <c r="K436" s="31">
        <v>1270</v>
      </c>
      <c r="L436" s="31">
        <v>1224</v>
      </c>
      <c r="M436" s="31">
        <v>0.92952000000000001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372.4</v>
      </c>
      <c r="D437" s="38">
        <v>372.66666666666669</v>
      </c>
      <c r="E437" s="38">
        <v>366.88333333333338</v>
      </c>
      <c r="F437" s="38">
        <v>361.36666666666667</v>
      </c>
      <c r="G437" s="38">
        <v>355.58333333333337</v>
      </c>
      <c r="H437" s="38">
        <v>378.18333333333339</v>
      </c>
      <c r="I437" s="38">
        <v>383.9666666666667</v>
      </c>
      <c r="J437" s="38">
        <v>389.48333333333341</v>
      </c>
      <c r="K437" s="31">
        <v>378.45</v>
      </c>
      <c r="L437" s="31">
        <v>367.15</v>
      </c>
      <c r="M437" s="31">
        <v>5.1771700000000003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429.05</v>
      </c>
      <c r="D438" s="38">
        <v>429.51666666666671</v>
      </c>
      <c r="E438" s="38">
        <v>425.38333333333344</v>
      </c>
      <c r="F438" s="38">
        <v>421.71666666666675</v>
      </c>
      <c r="G438" s="38">
        <v>417.58333333333348</v>
      </c>
      <c r="H438" s="38">
        <v>433.18333333333339</v>
      </c>
      <c r="I438" s="38">
        <v>437.31666666666672</v>
      </c>
      <c r="J438" s="38">
        <v>440.98333333333335</v>
      </c>
      <c r="K438" s="31">
        <v>433.65</v>
      </c>
      <c r="L438" s="31">
        <v>425.85</v>
      </c>
      <c r="M438" s="31">
        <v>1.29233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3485.05</v>
      </c>
      <c r="D439" s="38">
        <v>3484.7833333333333</v>
      </c>
      <c r="E439" s="38">
        <v>3454.2666666666664</v>
      </c>
      <c r="F439" s="38">
        <v>3423.4833333333331</v>
      </c>
      <c r="G439" s="38">
        <v>3392.9666666666662</v>
      </c>
      <c r="H439" s="38">
        <v>3515.5666666666666</v>
      </c>
      <c r="I439" s="38">
        <v>3546.0833333333339</v>
      </c>
      <c r="J439" s="38">
        <v>3576.8666666666668</v>
      </c>
      <c r="K439" s="31">
        <v>3515.3</v>
      </c>
      <c r="L439" s="31">
        <v>3454</v>
      </c>
      <c r="M439" s="31">
        <v>0.81364000000000003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485.95</v>
      </c>
      <c r="D440" s="38">
        <v>486.05</v>
      </c>
      <c r="E440" s="38">
        <v>483.6</v>
      </c>
      <c r="F440" s="38">
        <v>481.25</v>
      </c>
      <c r="G440" s="38">
        <v>478.8</v>
      </c>
      <c r="H440" s="38">
        <v>488.40000000000003</v>
      </c>
      <c r="I440" s="38">
        <v>490.84999999999997</v>
      </c>
      <c r="J440" s="38">
        <v>493.20000000000005</v>
      </c>
      <c r="K440" s="31">
        <v>488.5</v>
      </c>
      <c r="L440" s="31">
        <v>483.7</v>
      </c>
      <c r="M440" s="31">
        <v>2.3194300000000001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17.850000000000001</v>
      </c>
      <c r="D441" s="38">
        <v>17.916666666666668</v>
      </c>
      <c r="E441" s="38">
        <v>17.733333333333334</v>
      </c>
      <c r="F441" s="38">
        <v>17.616666666666667</v>
      </c>
      <c r="G441" s="38">
        <v>17.433333333333334</v>
      </c>
      <c r="H441" s="38">
        <v>18.033333333333335</v>
      </c>
      <c r="I441" s="38">
        <v>18.216666666666665</v>
      </c>
      <c r="J441" s="38">
        <v>18.333333333333336</v>
      </c>
      <c r="K441" s="31">
        <v>18.100000000000001</v>
      </c>
      <c r="L441" s="31">
        <v>17.8</v>
      </c>
      <c r="M441" s="31">
        <v>487.09437000000003</v>
      </c>
      <c r="N441" s="1"/>
      <c r="O441" s="1"/>
    </row>
    <row r="442" spans="1:15" ht="12.75" customHeight="1">
      <c r="A442" s="33">
        <v>432</v>
      </c>
      <c r="B442" s="58" t="s">
        <v>529</v>
      </c>
      <c r="C442" s="31">
        <v>227.7</v>
      </c>
      <c r="D442" s="38">
        <v>228.25</v>
      </c>
      <c r="E442" s="38">
        <v>225.35</v>
      </c>
      <c r="F442" s="38">
        <v>223</v>
      </c>
      <c r="G442" s="38">
        <v>220.1</v>
      </c>
      <c r="H442" s="38">
        <v>230.6</v>
      </c>
      <c r="I442" s="38">
        <v>233.49999999999997</v>
      </c>
      <c r="J442" s="38">
        <v>235.85</v>
      </c>
      <c r="K442" s="31">
        <v>231.15</v>
      </c>
      <c r="L442" s="31">
        <v>225.9</v>
      </c>
      <c r="M442" s="31">
        <v>4.7951800000000002</v>
      </c>
      <c r="N442" s="1"/>
      <c r="O442" s="1"/>
    </row>
    <row r="443" spans="1:15" ht="12.75" customHeight="1">
      <c r="A443" s="33">
        <v>433</v>
      </c>
      <c r="B443" s="58" t="s">
        <v>222</v>
      </c>
      <c r="C443" s="31">
        <v>769.8</v>
      </c>
      <c r="D443" s="38">
        <v>771.15</v>
      </c>
      <c r="E443" s="38">
        <v>762.15</v>
      </c>
      <c r="F443" s="38">
        <v>754.5</v>
      </c>
      <c r="G443" s="38">
        <v>745.5</v>
      </c>
      <c r="H443" s="38">
        <v>778.8</v>
      </c>
      <c r="I443" s="38">
        <v>787.8</v>
      </c>
      <c r="J443" s="38">
        <v>795.44999999999993</v>
      </c>
      <c r="K443" s="31">
        <v>780.15</v>
      </c>
      <c r="L443" s="31">
        <v>763.5</v>
      </c>
      <c r="M443" s="31">
        <v>4.3774499999999996</v>
      </c>
      <c r="N443" s="1"/>
      <c r="O443" s="1"/>
    </row>
    <row r="444" spans="1:15" ht="12.75" customHeight="1">
      <c r="A444" s="33">
        <v>434</v>
      </c>
      <c r="B444" s="58" t="s">
        <v>892</v>
      </c>
      <c r="C444" s="31">
        <v>426.25</v>
      </c>
      <c r="D444" s="38">
        <v>426.63333333333338</v>
      </c>
      <c r="E444" s="38">
        <v>424.61666666666679</v>
      </c>
      <c r="F444" s="38">
        <v>422.98333333333341</v>
      </c>
      <c r="G444" s="38">
        <v>420.96666666666681</v>
      </c>
      <c r="H444" s="38">
        <v>428.26666666666677</v>
      </c>
      <c r="I444" s="38">
        <v>430.2833333333333</v>
      </c>
      <c r="J444" s="38">
        <v>431.91666666666674</v>
      </c>
      <c r="K444" s="31">
        <v>428.65</v>
      </c>
      <c r="L444" s="31">
        <v>425</v>
      </c>
      <c r="M444" s="31">
        <v>0.42510999999999999</v>
      </c>
      <c r="N444" s="1"/>
      <c r="O444" s="1"/>
    </row>
    <row r="445" spans="1:15" ht="12.75" customHeight="1">
      <c r="A445" s="33">
        <v>435</v>
      </c>
      <c r="B445" s="58" t="s">
        <v>534</v>
      </c>
      <c r="C445" s="31">
        <v>1115.2</v>
      </c>
      <c r="D445" s="38">
        <v>1118.4166666666667</v>
      </c>
      <c r="E445" s="38">
        <v>1098.8333333333335</v>
      </c>
      <c r="F445" s="38">
        <v>1082.4666666666667</v>
      </c>
      <c r="G445" s="38">
        <v>1062.8833333333334</v>
      </c>
      <c r="H445" s="38">
        <v>1134.7833333333335</v>
      </c>
      <c r="I445" s="38">
        <v>1154.366666666667</v>
      </c>
      <c r="J445" s="38">
        <v>1170.7333333333336</v>
      </c>
      <c r="K445" s="31">
        <v>1138</v>
      </c>
      <c r="L445" s="31">
        <v>1102.05</v>
      </c>
      <c r="M445" s="31">
        <v>8.9949600000000007</v>
      </c>
      <c r="N445" s="1"/>
      <c r="O445" s="1"/>
    </row>
    <row r="446" spans="1:15" ht="12.75" customHeight="1">
      <c r="A446" s="33">
        <v>436</v>
      </c>
      <c r="B446" s="58" t="s">
        <v>223</v>
      </c>
      <c r="C446" s="31">
        <v>997.75</v>
      </c>
      <c r="D446" s="38">
        <v>998.5</v>
      </c>
      <c r="E446" s="38">
        <v>992.25</v>
      </c>
      <c r="F446" s="38">
        <v>986.75</v>
      </c>
      <c r="G446" s="38">
        <v>980.5</v>
      </c>
      <c r="H446" s="38">
        <v>1004</v>
      </c>
      <c r="I446" s="38">
        <v>1010.25</v>
      </c>
      <c r="J446" s="38">
        <v>1015.75</v>
      </c>
      <c r="K446" s="31">
        <v>1004.75</v>
      </c>
      <c r="L446" s="31">
        <v>993</v>
      </c>
      <c r="M446" s="31">
        <v>5.2028800000000004</v>
      </c>
      <c r="N446" s="1"/>
      <c r="O446" s="1"/>
    </row>
    <row r="447" spans="1:15" ht="12.75" customHeight="1">
      <c r="A447" s="33">
        <v>437</v>
      </c>
      <c r="B447" s="58" t="s">
        <v>224</v>
      </c>
      <c r="C447" s="31">
        <v>1618.4</v>
      </c>
      <c r="D447" s="38">
        <v>1619.4166666666667</v>
      </c>
      <c r="E447" s="38">
        <v>1606.5333333333335</v>
      </c>
      <c r="F447" s="38">
        <v>1594.6666666666667</v>
      </c>
      <c r="G447" s="38">
        <v>1581.7833333333335</v>
      </c>
      <c r="H447" s="38">
        <v>1631.2833333333335</v>
      </c>
      <c r="I447" s="38">
        <v>1644.1666666666667</v>
      </c>
      <c r="J447" s="38">
        <v>1656.0333333333335</v>
      </c>
      <c r="K447" s="31">
        <v>1632.3</v>
      </c>
      <c r="L447" s="31">
        <v>1607.55</v>
      </c>
      <c r="M447" s="31">
        <v>7.5918299999999999</v>
      </c>
      <c r="N447" s="1"/>
      <c r="O447" s="1"/>
    </row>
    <row r="448" spans="1:15" ht="12.75" customHeight="1">
      <c r="A448" s="33">
        <v>438</v>
      </c>
      <c r="B448" s="58" t="s">
        <v>229</v>
      </c>
      <c r="C448" s="31">
        <v>3470.05</v>
      </c>
      <c r="D448" s="38">
        <v>3477.5166666666664</v>
      </c>
      <c r="E448" s="38">
        <v>3438.1833333333329</v>
      </c>
      <c r="F448" s="38">
        <v>3406.3166666666666</v>
      </c>
      <c r="G448" s="38">
        <v>3366.9833333333331</v>
      </c>
      <c r="H448" s="38">
        <v>3509.3833333333328</v>
      </c>
      <c r="I448" s="38">
        <v>3548.7166666666667</v>
      </c>
      <c r="J448" s="38">
        <v>3580.5833333333326</v>
      </c>
      <c r="K448" s="31">
        <v>3516.85</v>
      </c>
      <c r="L448" s="31">
        <v>3445.65</v>
      </c>
      <c r="M448" s="31">
        <v>24.053699999999999</v>
      </c>
      <c r="N448" s="1"/>
      <c r="O448" s="1"/>
    </row>
    <row r="449" spans="1:15" ht="12.75" customHeight="1">
      <c r="A449" s="33">
        <v>439</v>
      </c>
      <c r="B449" s="58" t="s">
        <v>225</v>
      </c>
      <c r="C449" s="31">
        <v>860.45</v>
      </c>
      <c r="D449" s="38">
        <v>859.93333333333339</v>
      </c>
      <c r="E449" s="38">
        <v>854.91666666666674</v>
      </c>
      <c r="F449" s="38">
        <v>849.38333333333333</v>
      </c>
      <c r="G449" s="38">
        <v>844.36666666666667</v>
      </c>
      <c r="H449" s="38">
        <v>865.46666666666681</v>
      </c>
      <c r="I449" s="38">
        <v>870.48333333333346</v>
      </c>
      <c r="J449" s="38">
        <v>876.01666666666688</v>
      </c>
      <c r="K449" s="31">
        <v>864.95</v>
      </c>
      <c r="L449" s="31">
        <v>854.4</v>
      </c>
      <c r="M449" s="31">
        <v>9.5260099999999994</v>
      </c>
      <c r="N449" s="1"/>
      <c r="O449" s="1"/>
    </row>
    <row r="450" spans="1:15" ht="12.75" customHeight="1">
      <c r="A450" s="33">
        <v>440</v>
      </c>
      <c r="B450" s="58" t="s">
        <v>298</v>
      </c>
      <c r="C450" s="31">
        <v>7558.9</v>
      </c>
      <c r="D450" s="38">
        <v>7557.3</v>
      </c>
      <c r="E450" s="38">
        <v>7519.6</v>
      </c>
      <c r="F450" s="38">
        <v>7480.3</v>
      </c>
      <c r="G450" s="38">
        <v>7442.6</v>
      </c>
      <c r="H450" s="38">
        <v>7596.6</v>
      </c>
      <c r="I450" s="38">
        <v>7634.2999999999993</v>
      </c>
      <c r="J450" s="38">
        <v>7673.6</v>
      </c>
      <c r="K450" s="31">
        <v>7595</v>
      </c>
      <c r="L450" s="31">
        <v>7518</v>
      </c>
      <c r="M450" s="31">
        <v>1.3238300000000001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2361.9</v>
      </c>
      <c r="D451" s="38">
        <v>2368.6166666666668</v>
      </c>
      <c r="E451" s="38">
        <v>2343.2833333333338</v>
      </c>
      <c r="F451" s="38">
        <v>2324.666666666667</v>
      </c>
      <c r="G451" s="38">
        <v>2299.3333333333339</v>
      </c>
      <c r="H451" s="38">
        <v>2387.2333333333336</v>
      </c>
      <c r="I451" s="38">
        <v>2412.5666666666666</v>
      </c>
      <c r="J451" s="38">
        <v>2431.1833333333334</v>
      </c>
      <c r="K451" s="31">
        <v>2393.9499999999998</v>
      </c>
      <c r="L451" s="31">
        <v>2350</v>
      </c>
      <c r="M451" s="31">
        <v>0.32990999999999998</v>
      </c>
      <c r="N451" s="1"/>
      <c r="O451" s="1"/>
    </row>
    <row r="452" spans="1:15" ht="12.75" customHeight="1">
      <c r="A452" s="33">
        <v>442</v>
      </c>
      <c r="B452" s="58" t="s">
        <v>536</v>
      </c>
      <c r="C452" s="31">
        <v>344.85</v>
      </c>
      <c r="D452" s="38">
        <v>343.63333333333338</v>
      </c>
      <c r="E452" s="38">
        <v>340.26666666666677</v>
      </c>
      <c r="F452" s="38">
        <v>335.68333333333339</v>
      </c>
      <c r="G452" s="38">
        <v>332.31666666666678</v>
      </c>
      <c r="H452" s="38">
        <v>348.21666666666675</v>
      </c>
      <c r="I452" s="38">
        <v>351.58333333333343</v>
      </c>
      <c r="J452" s="38">
        <v>356.16666666666674</v>
      </c>
      <c r="K452" s="31">
        <v>347</v>
      </c>
      <c r="L452" s="31">
        <v>339.05</v>
      </c>
      <c r="M452" s="31">
        <v>25.04514</v>
      </c>
      <c r="N452" s="1"/>
      <c r="O452" s="1"/>
    </row>
    <row r="453" spans="1:15" ht="12.75" customHeight="1">
      <c r="A453" s="33">
        <v>443</v>
      </c>
      <c r="B453" s="58" t="s">
        <v>226</v>
      </c>
      <c r="C453" s="31">
        <v>620.6</v>
      </c>
      <c r="D453" s="38">
        <v>618.68333333333339</v>
      </c>
      <c r="E453" s="38">
        <v>612.06666666666683</v>
      </c>
      <c r="F453" s="38">
        <v>603.53333333333342</v>
      </c>
      <c r="G453" s="38">
        <v>596.91666666666686</v>
      </c>
      <c r="H453" s="38">
        <v>627.21666666666681</v>
      </c>
      <c r="I453" s="38">
        <v>633.83333333333337</v>
      </c>
      <c r="J453" s="38">
        <v>642.36666666666679</v>
      </c>
      <c r="K453" s="31">
        <v>625.29999999999995</v>
      </c>
      <c r="L453" s="31">
        <v>610.15</v>
      </c>
      <c r="M453" s="31">
        <v>111.28348</v>
      </c>
      <c r="N453" s="1"/>
      <c r="O453" s="1"/>
    </row>
    <row r="454" spans="1:15" ht="12.75" customHeight="1">
      <c r="A454" s="33">
        <v>444</v>
      </c>
      <c r="B454" s="58" t="s">
        <v>227</v>
      </c>
      <c r="C454" s="31">
        <v>219.5</v>
      </c>
      <c r="D454" s="38">
        <v>219.46666666666667</v>
      </c>
      <c r="E454" s="38">
        <v>217.53333333333333</v>
      </c>
      <c r="F454" s="38">
        <v>215.56666666666666</v>
      </c>
      <c r="G454" s="38">
        <v>213.63333333333333</v>
      </c>
      <c r="H454" s="38">
        <v>221.43333333333334</v>
      </c>
      <c r="I454" s="38">
        <v>223.36666666666667</v>
      </c>
      <c r="J454" s="38">
        <v>225.33333333333334</v>
      </c>
      <c r="K454" s="31">
        <v>221.4</v>
      </c>
      <c r="L454" s="31">
        <v>217.5</v>
      </c>
      <c r="M454" s="31">
        <v>144.81129999999999</v>
      </c>
      <c r="N454" s="1"/>
      <c r="O454" s="1"/>
    </row>
    <row r="455" spans="1:15" ht="12.75" customHeight="1">
      <c r="A455" s="33">
        <v>445</v>
      </c>
      <c r="B455" s="58" t="s">
        <v>228</v>
      </c>
      <c r="C455" s="31">
        <v>116.7</v>
      </c>
      <c r="D455" s="38">
        <v>116.66666666666667</v>
      </c>
      <c r="E455" s="38">
        <v>116.13333333333334</v>
      </c>
      <c r="F455" s="38">
        <v>115.56666666666666</v>
      </c>
      <c r="G455" s="38">
        <v>115.03333333333333</v>
      </c>
      <c r="H455" s="38">
        <v>117.23333333333335</v>
      </c>
      <c r="I455" s="38">
        <v>117.76666666666668</v>
      </c>
      <c r="J455" s="38">
        <v>118.33333333333336</v>
      </c>
      <c r="K455" s="31">
        <v>117.2</v>
      </c>
      <c r="L455" s="31">
        <v>116.1</v>
      </c>
      <c r="M455" s="31">
        <v>172.22354999999999</v>
      </c>
      <c r="N455" s="1"/>
      <c r="O455" s="1"/>
    </row>
    <row r="456" spans="1:15" ht="12.75" customHeight="1">
      <c r="A456" s="33">
        <v>446</v>
      </c>
      <c r="B456" s="58" t="s">
        <v>299</v>
      </c>
      <c r="C456" s="31">
        <v>80.95</v>
      </c>
      <c r="D456" s="38">
        <v>78.883333333333326</v>
      </c>
      <c r="E456" s="38">
        <v>75.266666666666652</v>
      </c>
      <c r="F456" s="38">
        <v>69.583333333333329</v>
      </c>
      <c r="G456" s="38">
        <v>65.966666666666654</v>
      </c>
      <c r="H456" s="38">
        <v>84.566666666666649</v>
      </c>
      <c r="I456" s="38">
        <v>88.183333333333323</v>
      </c>
      <c r="J456" s="38">
        <v>93.866666666666646</v>
      </c>
      <c r="K456" s="31">
        <v>82.5</v>
      </c>
      <c r="L456" s="31">
        <v>73.2</v>
      </c>
      <c r="M456" s="31">
        <v>307.20200999999997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1529.55</v>
      </c>
      <c r="D457" s="38">
        <v>1533.1000000000001</v>
      </c>
      <c r="E457" s="38">
        <v>1516.4500000000003</v>
      </c>
      <c r="F457" s="38">
        <v>1503.3500000000001</v>
      </c>
      <c r="G457" s="38">
        <v>1486.7000000000003</v>
      </c>
      <c r="H457" s="38">
        <v>1546.2000000000003</v>
      </c>
      <c r="I457" s="38">
        <v>1562.8500000000004</v>
      </c>
      <c r="J457" s="38">
        <v>1575.9500000000003</v>
      </c>
      <c r="K457" s="31">
        <v>1549.75</v>
      </c>
      <c r="L457" s="31">
        <v>1520</v>
      </c>
      <c r="M457" s="31">
        <v>0.15162</v>
      </c>
      <c r="N457" s="1"/>
      <c r="O457" s="1"/>
    </row>
    <row r="458" spans="1:15" ht="12.75" customHeight="1">
      <c r="A458" s="33">
        <v>448</v>
      </c>
      <c r="B458" s="58" t="s">
        <v>531</v>
      </c>
      <c r="C458" s="31">
        <v>417.05</v>
      </c>
      <c r="D458" s="38">
        <v>416.86666666666662</v>
      </c>
      <c r="E458" s="38">
        <v>415.73333333333323</v>
      </c>
      <c r="F458" s="38">
        <v>414.41666666666663</v>
      </c>
      <c r="G458" s="38">
        <v>413.28333333333325</v>
      </c>
      <c r="H458" s="38">
        <v>418.18333333333322</v>
      </c>
      <c r="I458" s="38">
        <v>419.31666666666655</v>
      </c>
      <c r="J458" s="38">
        <v>420.63333333333321</v>
      </c>
      <c r="K458" s="31">
        <v>418</v>
      </c>
      <c r="L458" s="31">
        <v>415.55</v>
      </c>
      <c r="M458" s="31">
        <v>0.98882999999999999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2467.9</v>
      </c>
      <c r="D459" s="38">
        <v>2466.6333333333332</v>
      </c>
      <c r="E459" s="38">
        <v>2449.2666666666664</v>
      </c>
      <c r="F459" s="38">
        <v>2430.6333333333332</v>
      </c>
      <c r="G459" s="38">
        <v>2413.2666666666664</v>
      </c>
      <c r="H459" s="38">
        <v>2485.2666666666664</v>
      </c>
      <c r="I459" s="38">
        <v>2502.6333333333332</v>
      </c>
      <c r="J459" s="38">
        <v>2521.2666666666664</v>
      </c>
      <c r="K459" s="31">
        <v>2484</v>
      </c>
      <c r="L459" s="31">
        <v>2448</v>
      </c>
      <c r="M459" s="31">
        <v>0.14560999999999999</v>
      </c>
      <c r="N459" s="1"/>
      <c r="O459" s="1"/>
    </row>
    <row r="460" spans="1:15" ht="12.75" customHeight="1">
      <c r="A460" s="33">
        <v>450</v>
      </c>
      <c r="B460" s="58" t="s">
        <v>230</v>
      </c>
      <c r="C460" s="31">
        <v>1244.7</v>
      </c>
      <c r="D460" s="38">
        <v>1245.8333333333333</v>
      </c>
      <c r="E460" s="38">
        <v>1229.9666666666665</v>
      </c>
      <c r="F460" s="38">
        <v>1215.2333333333331</v>
      </c>
      <c r="G460" s="38">
        <v>1199.3666666666663</v>
      </c>
      <c r="H460" s="38">
        <v>1260.5666666666666</v>
      </c>
      <c r="I460" s="38">
        <v>1276.4333333333334</v>
      </c>
      <c r="J460" s="38">
        <v>1291.1666666666667</v>
      </c>
      <c r="K460" s="31">
        <v>1261.7</v>
      </c>
      <c r="L460" s="31">
        <v>1231.0999999999999</v>
      </c>
      <c r="M460" s="31">
        <v>22.93881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871.4</v>
      </c>
      <c r="D461" s="38">
        <v>855.80000000000007</v>
      </c>
      <c r="E461" s="38">
        <v>822.60000000000014</v>
      </c>
      <c r="F461" s="38">
        <v>773.80000000000007</v>
      </c>
      <c r="G461" s="38">
        <v>740.60000000000014</v>
      </c>
      <c r="H461" s="38">
        <v>904.60000000000014</v>
      </c>
      <c r="I461" s="38">
        <v>937.80000000000018</v>
      </c>
      <c r="J461" s="38">
        <v>986.60000000000014</v>
      </c>
      <c r="K461" s="31">
        <v>889</v>
      </c>
      <c r="L461" s="31">
        <v>807</v>
      </c>
      <c r="M461" s="31">
        <v>43.166350000000001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116.2</v>
      </c>
      <c r="D462" s="38">
        <v>116.21666666666665</v>
      </c>
      <c r="E462" s="38">
        <v>115.68333333333331</v>
      </c>
      <c r="F462" s="38">
        <v>115.16666666666666</v>
      </c>
      <c r="G462" s="38">
        <v>114.63333333333331</v>
      </c>
      <c r="H462" s="38">
        <v>116.73333333333331</v>
      </c>
      <c r="I462" s="38">
        <v>117.26666666666664</v>
      </c>
      <c r="J462" s="38">
        <v>117.7833333333333</v>
      </c>
      <c r="K462" s="31">
        <v>116.75</v>
      </c>
      <c r="L462" s="31">
        <v>115.7</v>
      </c>
      <c r="M462" s="31">
        <v>4.4958400000000003</v>
      </c>
      <c r="N462" s="1"/>
      <c r="O462" s="1"/>
    </row>
    <row r="463" spans="1:15" ht="12.75" customHeight="1">
      <c r="A463" s="33">
        <v>453</v>
      </c>
      <c r="B463" s="58" t="s">
        <v>208</v>
      </c>
      <c r="C463" s="31">
        <v>922.75</v>
      </c>
      <c r="D463" s="38">
        <v>922.5</v>
      </c>
      <c r="E463" s="38">
        <v>917.45</v>
      </c>
      <c r="F463" s="38">
        <v>912.15000000000009</v>
      </c>
      <c r="G463" s="38">
        <v>907.10000000000014</v>
      </c>
      <c r="H463" s="38">
        <v>927.8</v>
      </c>
      <c r="I463" s="38">
        <v>932.84999999999991</v>
      </c>
      <c r="J463" s="38">
        <v>938.14999999999986</v>
      </c>
      <c r="K463" s="31">
        <v>927.55</v>
      </c>
      <c r="L463" s="31">
        <v>917.2</v>
      </c>
      <c r="M463" s="31">
        <v>2.8075700000000001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2413.3000000000002</v>
      </c>
      <c r="D464" s="38">
        <v>2402.2000000000003</v>
      </c>
      <c r="E464" s="38">
        <v>2381.2000000000007</v>
      </c>
      <c r="F464" s="38">
        <v>2349.1000000000004</v>
      </c>
      <c r="G464" s="38">
        <v>2328.1000000000008</v>
      </c>
      <c r="H464" s="38">
        <v>2434.3000000000006</v>
      </c>
      <c r="I464" s="38">
        <v>2455.2999999999997</v>
      </c>
      <c r="J464" s="38">
        <v>2487.4000000000005</v>
      </c>
      <c r="K464" s="31">
        <v>2423.1999999999998</v>
      </c>
      <c r="L464" s="31">
        <v>2370.1</v>
      </c>
      <c r="M464" s="31">
        <v>0.24318999999999999</v>
      </c>
      <c r="N464" s="1"/>
      <c r="O464" s="1"/>
    </row>
    <row r="465" spans="1:15" ht="12.75" customHeight="1">
      <c r="A465" s="33">
        <v>455</v>
      </c>
      <c r="B465" s="58" t="s">
        <v>541</v>
      </c>
      <c r="C465" s="31">
        <v>3329.75</v>
      </c>
      <c r="D465" s="38">
        <v>3342.2666666666664</v>
      </c>
      <c r="E465" s="38">
        <v>3308.4833333333327</v>
      </c>
      <c r="F465" s="38">
        <v>3287.2166666666662</v>
      </c>
      <c r="G465" s="38">
        <v>3253.4333333333325</v>
      </c>
      <c r="H465" s="38">
        <v>3363.5333333333328</v>
      </c>
      <c r="I465" s="38">
        <v>3397.3166666666666</v>
      </c>
      <c r="J465" s="38">
        <v>3418.583333333333</v>
      </c>
      <c r="K465" s="31">
        <v>3376.05</v>
      </c>
      <c r="L465" s="31">
        <v>3321</v>
      </c>
      <c r="M465" s="31">
        <v>0.30380000000000001</v>
      </c>
      <c r="N465" s="1"/>
      <c r="O465" s="1"/>
    </row>
    <row r="466" spans="1:15" ht="12.75" customHeight="1">
      <c r="A466" s="33">
        <v>456</v>
      </c>
      <c r="B466" s="58" t="s">
        <v>231</v>
      </c>
      <c r="C466" s="31">
        <v>2995.65</v>
      </c>
      <c r="D466" s="38">
        <v>2999.3666666666668</v>
      </c>
      <c r="E466" s="38">
        <v>2981.3333333333335</v>
      </c>
      <c r="F466" s="38">
        <v>2967.0166666666669</v>
      </c>
      <c r="G466" s="38">
        <v>2948.9833333333336</v>
      </c>
      <c r="H466" s="38">
        <v>3013.6833333333334</v>
      </c>
      <c r="I466" s="38">
        <v>3031.7166666666662</v>
      </c>
      <c r="J466" s="38">
        <v>3046.0333333333333</v>
      </c>
      <c r="K466" s="31">
        <v>3017.4</v>
      </c>
      <c r="L466" s="31">
        <v>2985.05</v>
      </c>
      <c r="M466" s="31">
        <v>5.6889099999999999</v>
      </c>
      <c r="N466" s="1"/>
      <c r="O466" s="1"/>
    </row>
    <row r="467" spans="1:15" ht="12.75" customHeight="1">
      <c r="A467" s="33">
        <v>457</v>
      </c>
      <c r="B467" s="58" t="s">
        <v>232</v>
      </c>
      <c r="C467" s="31">
        <v>1924.55</v>
      </c>
      <c r="D467" s="38">
        <v>1930.1833333333334</v>
      </c>
      <c r="E467" s="38">
        <v>1911.3666666666668</v>
      </c>
      <c r="F467" s="38">
        <v>1898.1833333333334</v>
      </c>
      <c r="G467" s="38">
        <v>1879.3666666666668</v>
      </c>
      <c r="H467" s="38">
        <v>1943.3666666666668</v>
      </c>
      <c r="I467" s="38">
        <v>1962.1833333333334</v>
      </c>
      <c r="J467" s="38">
        <v>1975.3666666666668</v>
      </c>
      <c r="K467" s="31">
        <v>1949</v>
      </c>
      <c r="L467" s="31">
        <v>1917</v>
      </c>
      <c r="M467" s="31">
        <v>2.51803</v>
      </c>
      <c r="N467" s="1"/>
      <c r="O467" s="1"/>
    </row>
    <row r="468" spans="1:15" ht="12.75" customHeight="1">
      <c r="A468" s="33">
        <v>458</v>
      </c>
      <c r="B468" s="58" t="s">
        <v>300</v>
      </c>
      <c r="C468" s="31">
        <v>625.6</v>
      </c>
      <c r="D468" s="38">
        <v>627.26666666666665</v>
      </c>
      <c r="E468" s="38">
        <v>617.5333333333333</v>
      </c>
      <c r="F468" s="38">
        <v>609.4666666666667</v>
      </c>
      <c r="G468" s="38">
        <v>599.73333333333335</v>
      </c>
      <c r="H468" s="38">
        <v>635.33333333333326</v>
      </c>
      <c r="I468" s="38">
        <v>645.06666666666661</v>
      </c>
      <c r="J468" s="38">
        <v>653.13333333333321</v>
      </c>
      <c r="K468" s="31">
        <v>637</v>
      </c>
      <c r="L468" s="31">
        <v>619.20000000000005</v>
      </c>
      <c r="M468" s="31">
        <v>5.7449300000000001</v>
      </c>
      <c r="N468" s="1"/>
      <c r="O468" s="1"/>
    </row>
    <row r="469" spans="1:15" ht="12.75" customHeight="1">
      <c r="A469" s="33">
        <v>459</v>
      </c>
      <c r="B469" s="58" t="s">
        <v>542</v>
      </c>
      <c r="C469" s="31">
        <v>748.1</v>
      </c>
      <c r="D469" s="38">
        <v>747.33333333333337</v>
      </c>
      <c r="E469" s="38">
        <v>743.76666666666677</v>
      </c>
      <c r="F469" s="38">
        <v>739.43333333333339</v>
      </c>
      <c r="G469" s="38">
        <v>735.86666666666679</v>
      </c>
      <c r="H469" s="38">
        <v>751.66666666666674</v>
      </c>
      <c r="I469" s="38">
        <v>755.23333333333335</v>
      </c>
      <c r="J469" s="38">
        <v>759.56666666666672</v>
      </c>
      <c r="K469" s="31">
        <v>750.9</v>
      </c>
      <c r="L469" s="31">
        <v>743</v>
      </c>
      <c r="M469" s="31">
        <v>0.22588</v>
      </c>
      <c r="N469" s="1"/>
      <c r="O469" s="1"/>
    </row>
    <row r="470" spans="1:15" ht="12.75" customHeight="1">
      <c r="A470" s="33">
        <v>460</v>
      </c>
      <c r="B470" s="58" t="s">
        <v>233</v>
      </c>
      <c r="C470" s="31">
        <v>1716.45</v>
      </c>
      <c r="D470" s="38">
        <v>1708.1499999999999</v>
      </c>
      <c r="E470" s="38">
        <v>1696.2999999999997</v>
      </c>
      <c r="F470" s="38">
        <v>1676.1499999999999</v>
      </c>
      <c r="G470" s="38">
        <v>1664.2999999999997</v>
      </c>
      <c r="H470" s="38">
        <v>1728.2999999999997</v>
      </c>
      <c r="I470" s="38">
        <v>1740.1499999999996</v>
      </c>
      <c r="J470" s="38">
        <v>1760.2999999999997</v>
      </c>
      <c r="K470" s="31">
        <v>1720</v>
      </c>
      <c r="L470" s="31">
        <v>1688</v>
      </c>
      <c r="M470" s="31">
        <v>3.8367399999999998</v>
      </c>
      <c r="N470" s="1"/>
      <c r="O470" s="1"/>
    </row>
    <row r="471" spans="1:15" ht="12.75" customHeight="1">
      <c r="A471" s="33">
        <v>461</v>
      </c>
      <c r="B471" s="58" t="s">
        <v>301</v>
      </c>
      <c r="C471" s="31">
        <v>32.9</v>
      </c>
      <c r="D471" s="38">
        <v>32.949999999999996</v>
      </c>
      <c r="E471" s="38">
        <v>32.749999999999993</v>
      </c>
      <c r="F471" s="38">
        <v>32.599999999999994</v>
      </c>
      <c r="G471" s="38">
        <v>32.399999999999991</v>
      </c>
      <c r="H471" s="38">
        <v>33.099999999999994</v>
      </c>
      <c r="I471" s="38">
        <v>33.299999999999997</v>
      </c>
      <c r="J471" s="38">
        <v>33.449999999999996</v>
      </c>
      <c r="K471" s="31">
        <v>33.15</v>
      </c>
      <c r="L471" s="31">
        <v>32.799999999999997</v>
      </c>
      <c r="M471" s="31">
        <v>32.507910000000003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284.64999999999998</v>
      </c>
      <c r="D472" s="38">
        <v>284.09999999999997</v>
      </c>
      <c r="E472" s="38">
        <v>282.24999999999994</v>
      </c>
      <c r="F472" s="38">
        <v>279.84999999999997</v>
      </c>
      <c r="G472" s="38">
        <v>277.99999999999994</v>
      </c>
      <c r="H472" s="38">
        <v>286.49999999999994</v>
      </c>
      <c r="I472" s="38">
        <v>288.34999999999997</v>
      </c>
      <c r="J472" s="38">
        <v>290.74999999999994</v>
      </c>
      <c r="K472" s="31">
        <v>285.95</v>
      </c>
      <c r="L472" s="31">
        <v>281.7</v>
      </c>
      <c r="M472" s="31">
        <v>2.63151</v>
      </c>
      <c r="N472" s="1"/>
      <c r="O472" s="1"/>
    </row>
    <row r="473" spans="1:15" ht="12.75" customHeight="1">
      <c r="A473" s="33">
        <v>463</v>
      </c>
      <c r="B473" s="58" t="s">
        <v>544</v>
      </c>
      <c r="C473" s="31">
        <v>399.9</v>
      </c>
      <c r="D473" s="38">
        <v>401.18333333333339</v>
      </c>
      <c r="E473" s="38">
        <v>397.06666666666678</v>
      </c>
      <c r="F473" s="38">
        <v>394.23333333333341</v>
      </c>
      <c r="G473" s="38">
        <v>390.11666666666679</v>
      </c>
      <c r="H473" s="38">
        <v>404.01666666666677</v>
      </c>
      <c r="I473" s="38">
        <v>408.13333333333333</v>
      </c>
      <c r="J473" s="38">
        <v>410.96666666666675</v>
      </c>
      <c r="K473" s="31">
        <v>405.3</v>
      </c>
      <c r="L473" s="31">
        <v>398.35</v>
      </c>
      <c r="M473" s="31">
        <v>2.1892499999999999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785.05</v>
      </c>
      <c r="D474" s="38">
        <v>784.98333333333323</v>
      </c>
      <c r="E474" s="38">
        <v>778.06666666666649</v>
      </c>
      <c r="F474" s="38">
        <v>771.08333333333326</v>
      </c>
      <c r="G474" s="38">
        <v>764.16666666666652</v>
      </c>
      <c r="H474" s="38">
        <v>791.96666666666647</v>
      </c>
      <c r="I474" s="38">
        <v>798.88333333333321</v>
      </c>
      <c r="J474" s="38">
        <v>805.86666666666645</v>
      </c>
      <c r="K474" s="31">
        <v>791.9</v>
      </c>
      <c r="L474" s="31">
        <v>778</v>
      </c>
      <c r="M474" s="31">
        <v>1.1357699999999999</v>
      </c>
      <c r="N474" s="1"/>
      <c r="O474" s="1"/>
    </row>
    <row r="475" spans="1:15" ht="12.75" customHeight="1">
      <c r="A475" s="33">
        <v>465</v>
      </c>
      <c r="B475" s="58" t="s">
        <v>302</v>
      </c>
      <c r="C475" s="31">
        <v>3194.2</v>
      </c>
      <c r="D475" s="38">
        <v>3214.4166666666665</v>
      </c>
      <c r="E475" s="38">
        <v>3163.833333333333</v>
      </c>
      <c r="F475" s="38">
        <v>3133.4666666666667</v>
      </c>
      <c r="G475" s="38">
        <v>3082.8833333333332</v>
      </c>
      <c r="H475" s="38">
        <v>3244.7833333333328</v>
      </c>
      <c r="I475" s="38">
        <v>3295.3666666666659</v>
      </c>
      <c r="J475" s="38">
        <v>3325.7333333333327</v>
      </c>
      <c r="K475" s="31">
        <v>3265</v>
      </c>
      <c r="L475" s="31">
        <v>3184.05</v>
      </c>
      <c r="M475" s="31">
        <v>2.6292</v>
      </c>
      <c r="N475" s="1"/>
      <c r="O475" s="1"/>
    </row>
    <row r="476" spans="1:15" ht="12.75" customHeight="1">
      <c r="A476" s="33">
        <v>466</v>
      </c>
      <c r="B476" s="58" t="s">
        <v>533</v>
      </c>
      <c r="C476" s="31">
        <v>42.9</v>
      </c>
      <c r="D476" s="38">
        <v>42.133333333333333</v>
      </c>
      <c r="E476" s="38">
        <v>40.216666666666669</v>
      </c>
      <c r="F476" s="38">
        <v>37.533333333333339</v>
      </c>
      <c r="G476" s="38">
        <v>35.616666666666674</v>
      </c>
      <c r="H476" s="38">
        <v>44.816666666666663</v>
      </c>
      <c r="I476" s="38">
        <v>46.733333333333334</v>
      </c>
      <c r="J476" s="38">
        <v>49.416666666666657</v>
      </c>
      <c r="K476" s="31">
        <v>44.05</v>
      </c>
      <c r="L476" s="31">
        <v>39.450000000000003</v>
      </c>
      <c r="M476" s="31">
        <v>1153.58781</v>
      </c>
      <c r="N476" s="1"/>
      <c r="O476" s="1"/>
    </row>
    <row r="477" spans="1:15" ht="12.75" customHeight="1">
      <c r="A477" s="33">
        <v>467</v>
      </c>
      <c r="B477" s="58" t="s">
        <v>234</v>
      </c>
      <c r="C477" s="31">
        <v>1334.1</v>
      </c>
      <c r="D477" s="38">
        <v>1338.2333333333333</v>
      </c>
      <c r="E477" s="38">
        <v>1323.2666666666667</v>
      </c>
      <c r="F477" s="38">
        <v>1312.4333333333334</v>
      </c>
      <c r="G477" s="38">
        <v>1297.4666666666667</v>
      </c>
      <c r="H477" s="38">
        <v>1349.0666666666666</v>
      </c>
      <c r="I477" s="38">
        <v>1364.0333333333333</v>
      </c>
      <c r="J477" s="38">
        <v>1374.8666666666666</v>
      </c>
      <c r="K477" s="31">
        <v>1353.2</v>
      </c>
      <c r="L477" s="31">
        <v>1327.4</v>
      </c>
      <c r="M477" s="31">
        <v>8.1011000000000006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28.45</v>
      </c>
      <c r="D478" s="38">
        <v>28.283333333333331</v>
      </c>
      <c r="E478" s="38">
        <v>27.966666666666661</v>
      </c>
      <c r="F478" s="38">
        <v>27.483333333333331</v>
      </c>
      <c r="G478" s="38">
        <v>27.166666666666661</v>
      </c>
      <c r="H478" s="38">
        <v>28.766666666666662</v>
      </c>
      <c r="I478" s="38">
        <v>29.083333333333332</v>
      </c>
      <c r="J478" s="38">
        <v>29.566666666666663</v>
      </c>
      <c r="K478" s="31">
        <v>28.6</v>
      </c>
      <c r="L478" s="31">
        <v>27.8</v>
      </c>
      <c r="M478" s="31">
        <v>86.262240000000006</v>
      </c>
      <c r="N478" s="1"/>
      <c r="O478" s="1"/>
    </row>
    <row r="479" spans="1:15" ht="12.75" customHeight="1">
      <c r="A479" s="33">
        <v>469</v>
      </c>
      <c r="B479" s="58" t="s">
        <v>546</v>
      </c>
      <c r="C479" s="31">
        <v>437.15</v>
      </c>
      <c r="D479" s="38">
        <v>439.09999999999997</v>
      </c>
      <c r="E479" s="38">
        <v>433.54999999999995</v>
      </c>
      <c r="F479" s="38">
        <v>429.95</v>
      </c>
      <c r="G479" s="38">
        <v>424.4</v>
      </c>
      <c r="H479" s="38">
        <v>442.69999999999993</v>
      </c>
      <c r="I479" s="38">
        <v>448.25</v>
      </c>
      <c r="J479" s="38">
        <v>451.84999999999991</v>
      </c>
      <c r="K479" s="31">
        <v>444.65</v>
      </c>
      <c r="L479" s="31">
        <v>435.5</v>
      </c>
      <c r="M479" s="31">
        <v>1.1775</v>
      </c>
      <c r="N479" s="1"/>
      <c r="O479" s="1"/>
    </row>
    <row r="480" spans="1:15" ht="12.75" customHeight="1">
      <c r="A480" s="33">
        <v>470</v>
      </c>
      <c r="B480" s="58" t="s">
        <v>236</v>
      </c>
      <c r="C480" s="31">
        <v>8329.2000000000007</v>
      </c>
      <c r="D480" s="38">
        <v>8283.2666666666682</v>
      </c>
      <c r="E480" s="38">
        <v>8209.6833333333361</v>
      </c>
      <c r="F480" s="38">
        <v>8090.1666666666679</v>
      </c>
      <c r="G480" s="38">
        <v>8016.5833333333358</v>
      </c>
      <c r="H480" s="38">
        <v>8402.7833333333365</v>
      </c>
      <c r="I480" s="38">
        <v>8476.3666666666686</v>
      </c>
      <c r="J480" s="38">
        <v>8595.8833333333369</v>
      </c>
      <c r="K480" s="31">
        <v>8356.85</v>
      </c>
      <c r="L480" s="31">
        <v>8163.75</v>
      </c>
      <c r="M480" s="31">
        <v>1.5042899999999999</v>
      </c>
      <c r="N480" s="1"/>
      <c r="O480" s="1"/>
    </row>
    <row r="481" spans="1:15" ht="12.75" customHeight="1">
      <c r="A481" s="33">
        <v>471</v>
      </c>
      <c r="B481" s="58" t="s">
        <v>303</v>
      </c>
      <c r="C481" s="31">
        <v>85.05</v>
      </c>
      <c r="D481" s="38">
        <v>84.333333333333329</v>
      </c>
      <c r="E481" s="38">
        <v>83.416666666666657</v>
      </c>
      <c r="F481" s="38">
        <v>81.783333333333331</v>
      </c>
      <c r="G481" s="38">
        <v>80.86666666666666</v>
      </c>
      <c r="H481" s="38">
        <v>85.966666666666654</v>
      </c>
      <c r="I481" s="38">
        <v>86.883333333333312</v>
      </c>
      <c r="J481" s="38">
        <v>88.516666666666652</v>
      </c>
      <c r="K481" s="31">
        <v>85.25</v>
      </c>
      <c r="L481" s="31">
        <v>82.7</v>
      </c>
      <c r="M481" s="31">
        <v>167.00981999999999</v>
      </c>
      <c r="N481" s="1"/>
      <c r="O481" s="1"/>
    </row>
    <row r="482" spans="1:15" ht="12.75" customHeight="1">
      <c r="A482" s="33">
        <v>472</v>
      </c>
      <c r="B482" s="58" t="s">
        <v>235</v>
      </c>
      <c r="C482" s="31">
        <v>1504.1</v>
      </c>
      <c r="D482" s="38">
        <v>1503.2833333333335</v>
      </c>
      <c r="E482" s="38">
        <v>1498.8166666666671</v>
      </c>
      <c r="F482" s="38">
        <v>1493.5333333333335</v>
      </c>
      <c r="G482" s="38">
        <v>1489.0666666666671</v>
      </c>
      <c r="H482" s="38">
        <v>1508.5666666666671</v>
      </c>
      <c r="I482" s="38">
        <v>1513.0333333333338</v>
      </c>
      <c r="J482" s="38">
        <v>1518.3166666666671</v>
      </c>
      <c r="K482" s="31">
        <v>1507.75</v>
      </c>
      <c r="L482" s="31">
        <v>1498</v>
      </c>
      <c r="M482" s="31">
        <v>2.1862499999999998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970.95</v>
      </c>
      <c r="D483" s="38">
        <v>969.33333333333337</v>
      </c>
      <c r="E483" s="38">
        <v>961.91666666666674</v>
      </c>
      <c r="F483" s="38">
        <v>952.88333333333333</v>
      </c>
      <c r="G483" s="38">
        <v>945.4666666666667</v>
      </c>
      <c r="H483" s="38">
        <v>978.36666666666679</v>
      </c>
      <c r="I483" s="38">
        <v>985.78333333333353</v>
      </c>
      <c r="J483" s="31">
        <v>994.81666666666683</v>
      </c>
      <c r="K483" s="31">
        <v>976.75</v>
      </c>
      <c r="L483" s="31">
        <v>960.3</v>
      </c>
      <c r="M483" s="58">
        <v>12.7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570.75</v>
      </c>
      <c r="D484" s="38">
        <v>573.91666666666663</v>
      </c>
      <c r="E484" s="38">
        <v>565.83333333333326</v>
      </c>
      <c r="F484" s="38">
        <v>560.91666666666663</v>
      </c>
      <c r="G484" s="38">
        <v>552.83333333333326</v>
      </c>
      <c r="H484" s="38">
        <v>578.83333333333326</v>
      </c>
      <c r="I484" s="38">
        <v>586.91666666666652</v>
      </c>
      <c r="J484" s="31">
        <v>591.83333333333326</v>
      </c>
      <c r="K484" s="31">
        <v>582</v>
      </c>
      <c r="L484" s="31">
        <v>569</v>
      </c>
      <c r="M484" s="58">
        <v>2.9272300000000002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639.15</v>
      </c>
      <c r="D485" s="38">
        <v>641.01666666666665</v>
      </c>
      <c r="E485" s="38">
        <v>636.33333333333326</v>
      </c>
      <c r="F485" s="38">
        <v>633.51666666666665</v>
      </c>
      <c r="G485" s="38">
        <v>628.83333333333326</v>
      </c>
      <c r="H485" s="38">
        <v>643.83333333333326</v>
      </c>
      <c r="I485" s="38">
        <v>648.51666666666665</v>
      </c>
      <c r="J485" s="38">
        <v>651.33333333333326</v>
      </c>
      <c r="K485" s="31">
        <v>645.70000000000005</v>
      </c>
      <c r="L485" s="31">
        <v>638.20000000000005</v>
      </c>
      <c r="M485" s="31">
        <v>29.905830000000002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803.5</v>
      </c>
      <c r="D486" s="38">
        <v>809.75</v>
      </c>
      <c r="E486" s="38">
        <v>796.05</v>
      </c>
      <c r="F486" s="38">
        <v>788.59999999999991</v>
      </c>
      <c r="G486" s="38">
        <v>774.89999999999986</v>
      </c>
      <c r="H486" s="38">
        <v>817.2</v>
      </c>
      <c r="I486" s="38">
        <v>830.90000000000009</v>
      </c>
      <c r="J486" s="31">
        <v>838.35000000000014</v>
      </c>
      <c r="K486" s="31">
        <v>823.45</v>
      </c>
      <c r="L486" s="31">
        <v>802.3</v>
      </c>
      <c r="M486" s="58">
        <v>2.9904500000000001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599.9</v>
      </c>
      <c r="D487" s="38">
        <v>602.36666666666667</v>
      </c>
      <c r="E487" s="38">
        <v>594.73333333333335</v>
      </c>
      <c r="F487" s="38">
        <v>589.56666666666672</v>
      </c>
      <c r="G487" s="38">
        <v>581.93333333333339</v>
      </c>
      <c r="H487" s="38">
        <v>607.5333333333333</v>
      </c>
      <c r="I487" s="38">
        <v>615.16666666666674</v>
      </c>
      <c r="J487" s="38">
        <v>620.33333333333326</v>
      </c>
      <c r="K487" s="31">
        <v>610</v>
      </c>
      <c r="L487" s="31">
        <v>597.20000000000005</v>
      </c>
      <c r="M487" s="31">
        <v>1.9174599999999999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344.15</v>
      </c>
      <c r="D488" s="38">
        <v>344.75</v>
      </c>
      <c r="E488" s="38">
        <v>339.9</v>
      </c>
      <c r="F488" s="38">
        <v>335.65</v>
      </c>
      <c r="G488" s="38">
        <v>330.79999999999995</v>
      </c>
      <c r="H488" s="38">
        <v>349</v>
      </c>
      <c r="I488" s="38">
        <v>353.85</v>
      </c>
      <c r="J488" s="38">
        <v>358.1</v>
      </c>
      <c r="K488" s="31">
        <v>349.6</v>
      </c>
      <c r="L488" s="31">
        <v>340.5</v>
      </c>
      <c r="M488" s="31">
        <v>3.0221100000000001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373.4</v>
      </c>
      <c r="D489" s="38">
        <v>373.58333333333331</v>
      </c>
      <c r="E489" s="38">
        <v>370.11666666666662</v>
      </c>
      <c r="F489" s="38">
        <v>366.83333333333331</v>
      </c>
      <c r="G489" s="38">
        <v>363.36666666666662</v>
      </c>
      <c r="H489" s="38">
        <v>376.86666666666662</v>
      </c>
      <c r="I489" s="38">
        <v>380.33333333333331</v>
      </c>
      <c r="J489" s="38">
        <v>383.61666666666662</v>
      </c>
      <c r="K489" s="31">
        <v>377.05</v>
      </c>
      <c r="L489" s="31">
        <v>370.3</v>
      </c>
      <c r="M489" s="31">
        <v>1.04457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338.2</v>
      </c>
      <c r="D490" s="38">
        <v>340.81666666666666</v>
      </c>
      <c r="E490" s="38">
        <v>334.38333333333333</v>
      </c>
      <c r="F490" s="38">
        <v>330.56666666666666</v>
      </c>
      <c r="G490" s="38">
        <v>324.13333333333333</v>
      </c>
      <c r="H490" s="38">
        <v>344.63333333333333</v>
      </c>
      <c r="I490" s="38">
        <v>351.06666666666661</v>
      </c>
      <c r="J490" s="38">
        <v>354.88333333333333</v>
      </c>
      <c r="K490" s="31">
        <v>347.25</v>
      </c>
      <c r="L490" s="31">
        <v>337</v>
      </c>
      <c r="M490" s="31">
        <v>1.3832800000000001</v>
      </c>
      <c r="N490" s="1"/>
      <c r="O490" s="1"/>
    </row>
    <row r="491" spans="1:15" ht="12.75" customHeight="1">
      <c r="A491" s="33">
        <v>481</v>
      </c>
      <c r="B491" s="58" t="s">
        <v>304</v>
      </c>
      <c r="C491" s="31">
        <v>819.85</v>
      </c>
      <c r="D491" s="38">
        <v>822.04999999999984</v>
      </c>
      <c r="E491" s="38">
        <v>814.09999999999968</v>
      </c>
      <c r="F491" s="38">
        <v>808.3499999999998</v>
      </c>
      <c r="G491" s="38">
        <v>800.39999999999964</v>
      </c>
      <c r="H491" s="38">
        <v>827.79999999999973</v>
      </c>
      <c r="I491" s="38">
        <v>835.74999999999977</v>
      </c>
      <c r="J491" s="38">
        <v>841.49999999999977</v>
      </c>
      <c r="K491" s="31">
        <v>830</v>
      </c>
      <c r="L491" s="31">
        <v>816.3</v>
      </c>
      <c r="M491" s="31">
        <v>11.52379</v>
      </c>
      <c r="N491" s="1"/>
      <c r="O491" s="1"/>
    </row>
    <row r="492" spans="1:15" ht="12.75" customHeight="1">
      <c r="A492" s="33">
        <v>482</v>
      </c>
      <c r="B492" s="58" t="s">
        <v>555</v>
      </c>
      <c r="C492" s="38">
        <v>1269.0999999999999</v>
      </c>
      <c r="D492" s="38">
        <v>1264.4666666666667</v>
      </c>
      <c r="E492" s="38">
        <v>1254.9833333333333</v>
      </c>
      <c r="F492" s="38">
        <v>1240.8666666666666</v>
      </c>
      <c r="G492" s="38">
        <v>1231.3833333333332</v>
      </c>
      <c r="H492" s="38">
        <v>1278.5833333333335</v>
      </c>
      <c r="I492" s="38">
        <v>1288.0666666666671</v>
      </c>
      <c r="J492" s="38">
        <v>1302.1833333333336</v>
      </c>
      <c r="K492" s="31">
        <v>1273.95</v>
      </c>
      <c r="L492" s="31">
        <v>1250.3499999999999</v>
      </c>
      <c r="M492" s="31">
        <v>0.67234000000000005</v>
      </c>
      <c r="N492" s="1"/>
      <c r="O492" s="1"/>
    </row>
    <row r="493" spans="1:15" ht="12.75" customHeight="1">
      <c r="A493" s="33">
        <v>483</v>
      </c>
      <c r="B493" s="58" t="s">
        <v>238</v>
      </c>
      <c r="C493" s="31">
        <v>283.64999999999998</v>
      </c>
      <c r="D493" s="38">
        <v>283.66666666666669</v>
      </c>
      <c r="E493" s="38">
        <v>282.03333333333336</v>
      </c>
      <c r="F493" s="38">
        <v>280.41666666666669</v>
      </c>
      <c r="G493" s="38">
        <v>278.78333333333336</v>
      </c>
      <c r="H493" s="38">
        <v>285.28333333333336</v>
      </c>
      <c r="I493" s="38">
        <v>286.91666666666669</v>
      </c>
      <c r="J493" s="38">
        <v>288.53333333333336</v>
      </c>
      <c r="K493" s="31">
        <v>285.3</v>
      </c>
      <c r="L493" s="31">
        <v>282.05</v>
      </c>
      <c r="M493" s="31">
        <v>51.902589999999996</v>
      </c>
      <c r="N493" s="1"/>
      <c r="O493" s="1"/>
    </row>
    <row r="494" spans="1:15" ht="12.75" customHeight="1">
      <c r="A494" s="33">
        <v>484</v>
      </c>
      <c r="B494" s="58" t="s">
        <v>549</v>
      </c>
      <c r="C494" s="38">
        <v>288.45</v>
      </c>
      <c r="D494" s="38">
        <v>289.21666666666664</v>
      </c>
      <c r="E494" s="38">
        <v>285.38333333333327</v>
      </c>
      <c r="F494" s="38">
        <v>282.31666666666661</v>
      </c>
      <c r="G494" s="38">
        <v>278.48333333333323</v>
      </c>
      <c r="H494" s="38">
        <v>292.2833333333333</v>
      </c>
      <c r="I494" s="38">
        <v>296.11666666666667</v>
      </c>
      <c r="J494" s="38">
        <v>299.18333333333334</v>
      </c>
      <c r="K494" s="31">
        <v>293.05</v>
      </c>
      <c r="L494" s="31">
        <v>286.14999999999998</v>
      </c>
      <c r="M494" s="31">
        <v>2.5392899999999998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460.65</v>
      </c>
      <c r="D495" s="38">
        <v>461.29999999999995</v>
      </c>
      <c r="E495" s="38">
        <v>454.14999999999992</v>
      </c>
      <c r="F495" s="38">
        <v>447.65</v>
      </c>
      <c r="G495" s="38">
        <v>440.49999999999994</v>
      </c>
      <c r="H495" s="38">
        <v>467.7999999999999</v>
      </c>
      <c r="I495" s="38">
        <v>474.95</v>
      </c>
      <c r="J495" s="38">
        <v>481.44999999999987</v>
      </c>
      <c r="K495" s="31">
        <v>468.45</v>
      </c>
      <c r="L495" s="31">
        <v>454.8</v>
      </c>
      <c r="M495" s="31">
        <v>0.60099999999999998</v>
      </c>
      <c r="N495" s="1"/>
      <c r="O495" s="1"/>
    </row>
    <row r="496" spans="1:15" ht="12.75" customHeight="1">
      <c r="A496" s="33">
        <v>486</v>
      </c>
      <c r="B496" s="58" t="s">
        <v>557</v>
      </c>
      <c r="C496" s="38">
        <v>1839.8</v>
      </c>
      <c r="D496" s="38">
        <v>1844.3</v>
      </c>
      <c r="E496" s="38">
        <v>1825.6</v>
      </c>
      <c r="F496" s="38">
        <v>1811.3999999999999</v>
      </c>
      <c r="G496" s="38">
        <v>1792.6999999999998</v>
      </c>
      <c r="H496" s="38">
        <v>1858.5</v>
      </c>
      <c r="I496" s="38">
        <v>1877.2000000000003</v>
      </c>
      <c r="J496" s="38">
        <v>1891.4</v>
      </c>
      <c r="K496" s="31">
        <v>1863</v>
      </c>
      <c r="L496" s="31">
        <v>1830.1</v>
      </c>
      <c r="M496" s="31">
        <v>0.72770000000000001</v>
      </c>
      <c r="N496" s="1"/>
      <c r="O496" s="1"/>
    </row>
    <row r="497" spans="1:15" ht="12.75" customHeight="1">
      <c r="A497" s="33">
        <v>487</v>
      </c>
      <c r="B497" s="58" t="s">
        <v>550</v>
      </c>
      <c r="C497" s="38">
        <v>2238.85</v>
      </c>
      <c r="D497" s="38">
        <v>2231.5333333333333</v>
      </c>
      <c r="E497" s="38">
        <v>2204.8666666666668</v>
      </c>
      <c r="F497" s="38">
        <v>2170.8833333333337</v>
      </c>
      <c r="G497" s="38">
        <v>2144.2166666666672</v>
      </c>
      <c r="H497" s="38">
        <v>2265.5166666666664</v>
      </c>
      <c r="I497" s="38">
        <v>2292.1833333333334</v>
      </c>
      <c r="J497" s="38">
        <v>2326.1666666666661</v>
      </c>
      <c r="K497" s="31">
        <v>2258.1999999999998</v>
      </c>
      <c r="L497" s="31">
        <v>2197.5500000000002</v>
      </c>
      <c r="M497" s="31">
        <v>0.63644999999999996</v>
      </c>
      <c r="N497" s="1"/>
      <c r="O497" s="1"/>
    </row>
    <row r="498" spans="1:15" ht="12.75" customHeight="1">
      <c r="A498" s="33">
        <v>488</v>
      </c>
      <c r="B498" s="58" t="s">
        <v>141</v>
      </c>
      <c r="C498" s="38">
        <v>7.7</v>
      </c>
      <c r="D498" s="38">
        <v>7.7166666666666659</v>
      </c>
      <c r="E498" s="38">
        <v>7.5833333333333321</v>
      </c>
      <c r="F498" s="38">
        <v>7.4666666666666659</v>
      </c>
      <c r="G498" s="38">
        <v>7.3333333333333321</v>
      </c>
      <c r="H498" s="38">
        <v>7.8333333333333321</v>
      </c>
      <c r="I498" s="38">
        <v>7.9666666666666668</v>
      </c>
      <c r="J498" s="38">
        <v>8.0833333333333321</v>
      </c>
      <c r="K498" s="31">
        <v>7.85</v>
      </c>
      <c r="L498" s="31">
        <v>7.6</v>
      </c>
      <c r="M498" s="31">
        <v>2144.14336</v>
      </c>
      <c r="N498" s="1"/>
      <c r="O498" s="1"/>
    </row>
    <row r="499" spans="1:15" ht="12.75" customHeight="1">
      <c r="A499" s="33">
        <v>489</v>
      </c>
      <c r="B499" s="58" t="s">
        <v>239</v>
      </c>
      <c r="C499" s="38">
        <v>777.85</v>
      </c>
      <c r="D499" s="38">
        <v>778.26666666666677</v>
      </c>
      <c r="E499" s="38">
        <v>763.68333333333351</v>
      </c>
      <c r="F499" s="38">
        <v>749.51666666666677</v>
      </c>
      <c r="G499" s="38">
        <v>734.93333333333351</v>
      </c>
      <c r="H499" s="38">
        <v>792.43333333333351</v>
      </c>
      <c r="I499" s="38">
        <v>807.01666666666677</v>
      </c>
      <c r="J499" s="38">
        <v>821.18333333333351</v>
      </c>
      <c r="K499" s="31">
        <v>792.85</v>
      </c>
      <c r="L499" s="31">
        <v>764.1</v>
      </c>
      <c r="M499" s="31">
        <v>53.161529999999999</v>
      </c>
      <c r="N499" s="1"/>
      <c r="O499" s="1"/>
    </row>
    <row r="500" spans="1:15" ht="12.75" customHeight="1">
      <c r="A500" s="33">
        <v>490</v>
      </c>
      <c r="B500" s="58" t="s">
        <v>558</v>
      </c>
      <c r="C500" s="38">
        <v>319.8</v>
      </c>
      <c r="D500" s="38">
        <v>315.95</v>
      </c>
      <c r="E500" s="38">
        <v>308.89999999999998</v>
      </c>
      <c r="F500" s="38">
        <v>298</v>
      </c>
      <c r="G500" s="38">
        <v>290.95</v>
      </c>
      <c r="H500" s="38">
        <v>326.84999999999997</v>
      </c>
      <c r="I500" s="38">
        <v>333.90000000000003</v>
      </c>
      <c r="J500" s="38">
        <v>344.79999999999995</v>
      </c>
      <c r="K500" s="31">
        <v>323</v>
      </c>
      <c r="L500" s="31">
        <v>305.05</v>
      </c>
      <c r="M500" s="31">
        <v>44.877479999999998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99.1</v>
      </c>
      <c r="D501" s="38">
        <v>99.899999999999991</v>
      </c>
      <c r="E501" s="38">
        <v>97.999999999999986</v>
      </c>
      <c r="F501" s="38">
        <v>96.899999999999991</v>
      </c>
      <c r="G501" s="38">
        <v>94.999999999999986</v>
      </c>
      <c r="H501" s="38">
        <v>100.99999999999999</v>
      </c>
      <c r="I501" s="38">
        <v>102.89999999999999</v>
      </c>
      <c r="J501" s="38">
        <v>103.99999999999999</v>
      </c>
      <c r="K501" s="31">
        <v>101.8</v>
      </c>
      <c r="L501" s="31">
        <v>98.8</v>
      </c>
      <c r="M501" s="31">
        <v>19.543410000000002</v>
      </c>
      <c r="N501" s="1"/>
      <c r="O501" s="1"/>
    </row>
    <row r="502" spans="1:15" ht="12.75" customHeight="1">
      <c r="A502" s="33">
        <v>492</v>
      </c>
      <c r="B502" s="58" t="s">
        <v>560</v>
      </c>
      <c r="C502" s="58">
        <v>880.45</v>
      </c>
      <c r="D502" s="38">
        <v>885.2166666666667</v>
      </c>
      <c r="E502" s="38">
        <v>865.43333333333339</v>
      </c>
      <c r="F502" s="38">
        <v>850.41666666666674</v>
      </c>
      <c r="G502" s="38">
        <v>830.63333333333344</v>
      </c>
      <c r="H502" s="38">
        <v>900.23333333333335</v>
      </c>
      <c r="I502" s="38">
        <v>920.01666666666665</v>
      </c>
      <c r="J502" s="38">
        <v>935.0333333333333</v>
      </c>
      <c r="K502" s="31">
        <v>905</v>
      </c>
      <c r="L502" s="31">
        <v>870.2</v>
      </c>
      <c r="M502" s="31">
        <v>0.79759000000000002</v>
      </c>
      <c r="N502" s="1"/>
      <c r="O502" s="1"/>
    </row>
    <row r="503" spans="1:15" ht="12.75" customHeight="1">
      <c r="A503" s="33">
        <v>493</v>
      </c>
      <c r="B503" s="58" t="s">
        <v>305</v>
      </c>
      <c r="C503" s="58">
        <v>1435.05</v>
      </c>
      <c r="D503" s="38">
        <v>1435.3666666666668</v>
      </c>
      <c r="E503" s="38">
        <v>1427.7333333333336</v>
      </c>
      <c r="F503" s="38">
        <v>1420.4166666666667</v>
      </c>
      <c r="G503" s="38">
        <v>1412.7833333333335</v>
      </c>
      <c r="H503" s="38">
        <v>1442.6833333333336</v>
      </c>
      <c r="I503" s="38">
        <v>1450.3166666666668</v>
      </c>
      <c r="J503" s="38">
        <v>1457.6333333333337</v>
      </c>
      <c r="K503" s="31">
        <v>1443</v>
      </c>
      <c r="L503" s="31">
        <v>1428.05</v>
      </c>
      <c r="M503" s="31">
        <v>0.35735</v>
      </c>
      <c r="N503" s="1"/>
      <c r="O503" s="1"/>
    </row>
    <row r="504" spans="1:15" ht="12.75" customHeight="1">
      <c r="A504" s="33">
        <v>494</v>
      </c>
      <c r="B504" s="58" t="s">
        <v>240</v>
      </c>
      <c r="C504" s="58">
        <v>417.95</v>
      </c>
      <c r="D504" s="38">
        <v>417.7</v>
      </c>
      <c r="E504" s="38">
        <v>414.4</v>
      </c>
      <c r="F504" s="38">
        <v>410.84999999999997</v>
      </c>
      <c r="G504" s="38">
        <v>407.54999999999995</v>
      </c>
      <c r="H504" s="38">
        <v>421.25</v>
      </c>
      <c r="I504" s="38">
        <v>424.55000000000007</v>
      </c>
      <c r="J504" s="38">
        <v>428.1</v>
      </c>
      <c r="K504" s="31">
        <v>421</v>
      </c>
      <c r="L504" s="31">
        <v>414.15</v>
      </c>
      <c r="M504" s="31">
        <v>54.154949999999999</v>
      </c>
      <c r="N504" s="1"/>
      <c r="O504" s="1"/>
    </row>
    <row r="505" spans="1:15" ht="12.75" customHeight="1">
      <c r="A505" s="33">
        <v>495</v>
      </c>
      <c r="B505" s="58" t="s">
        <v>306</v>
      </c>
      <c r="C505" s="38">
        <v>17.45</v>
      </c>
      <c r="D505" s="38">
        <v>17.45</v>
      </c>
      <c r="E505" s="38">
        <v>17.299999999999997</v>
      </c>
      <c r="F505" s="38">
        <v>17.149999999999999</v>
      </c>
      <c r="G505" s="38">
        <v>16.999999999999996</v>
      </c>
      <c r="H505" s="38">
        <v>17.599999999999998</v>
      </c>
      <c r="I505" s="38">
        <v>17.749999999999996</v>
      </c>
      <c r="J505" s="31">
        <v>17.899999999999999</v>
      </c>
      <c r="K505" s="31">
        <v>17.600000000000001</v>
      </c>
      <c r="L505" s="31">
        <v>17.3</v>
      </c>
      <c r="M505" s="58">
        <v>1078.4284600000001</v>
      </c>
      <c r="N505" s="1"/>
      <c r="O505" s="1"/>
    </row>
    <row r="506" spans="1:15" ht="12.75" customHeight="1">
      <c r="A506" s="33">
        <v>496</v>
      </c>
      <c r="B506" s="58" t="s">
        <v>241</v>
      </c>
      <c r="C506" s="38">
        <v>223.2</v>
      </c>
      <c r="D506" s="38">
        <v>224.35</v>
      </c>
      <c r="E506" s="38">
        <v>219.5</v>
      </c>
      <c r="F506" s="38">
        <v>215.8</v>
      </c>
      <c r="G506" s="38">
        <v>210.95000000000002</v>
      </c>
      <c r="H506" s="38">
        <v>228.04999999999998</v>
      </c>
      <c r="I506" s="38">
        <v>232.89999999999995</v>
      </c>
      <c r="J506" s="31">
        <v>236.59999999999997</v>
      </c>
      <c r="K506" s="31">
        <v>229.2</v>
      </c>
      <c r="L506" s="31">
        <v>220.65</v>
      </c>
      <c r="M506" s="58">
        <v>124.11055</v>
      </c>
      <c r="N506" s="1"/>
      <c r="O506" s="1"/>
    </row>
    <row r="507" spans="1:15" ht="12.75" customHeight="1">
      <c r="A507" s="33">
        <v>497</v>
      </c>
      <c r="B507" s="58" t="s">
        <v>562</v>
      </c>
      <c r="C507" s="58">
        <v>457.65</v>
      </c>
      <c r="D507" s="38">
        <v>454.85000000000008</v>
      </c>
      <c r="E507" s="38">
        <v>447.90000000000015</v>
      </c>
      <c r="F507" s="38">
        <v>438.15000000000009</v>
      </c>
      <c r="G507" s="38">
        <v>431.20000000000016</v>
      </c>
      <c r="H507" s="38">
        <v>464.60000000000014</v>
      </c>
      <c r="I507" s="38">
        <v>471.55000000000007</v>
      </c>
      <c r="J507" s="38">
        <v>481.30000000000013</v>
      </c>
      <c r="K507" s="31">
        <v>461.8</v>
      </c>
      <c r="L507" s="31">
        <v>445.1</v>
      </c>
      <c r="M507" s="31">
        <v>30.862950000000001</v>
      </c>
      <c r="N507" s="1"/>
      <c r="O507" s="1"/>
    </row>
    <row r="508" spans="1:15" ht="12.75" customHeight="1">
      <c r="A508" s="33">
        <v>498</v>
      </c>
      <c r="B508" s="58" t="s">
        <v>561</v>
      </c>
      <c r="C508" s="58">
        <v>12621.75</v>
      </c>
      <c r="D508" s="38">
        <v>12562.183333333334</v>
      </c>
      <c r="E508" s="38">
        <v>12409.566666666669</v>
      </c>
      <c r="F508" s="38">
        <v>12197.383333333335</v>
      </c>
      <c r="G508" s="38">
        <v>12044.76666666667</v>
      </c>
      <c r="H508" s="38">
        <v>12774.366666666669</v>
      </c>
      <c r="I508" s="38">
        <v>12926.983333333334</v>
      </c>
      <c r="J508" s="38">
        <v>13139.166666666668</v>
      </c>
      <c r="K508" s="31">
        <v>12714.8</v>
      </c>
      <c r="L508" s="31">
        <v>12350</v>
      </c>
      <c r="M508" s="31">
        <v>2.2370000000000001E-2</v>
      </c>
      <c r="N508" s="1"/>
      <c r="O508" s="1"/>
    </row>
    <row r="509" spans="1:15" ht="12.75" customHeight="1">
      <c r="A509" s="33">
        <v>499</v>
      </c>
      <c r="B509" s="58" t="s">
        <v>307</v>
      </c>
      <c r="C509" s="38">
        <v>77.650000000000006</v>
      </c>
      <c r="D509" s="38">
        <v>78.416666666666671</v>
      </c>
      <c r="E509" s="38">
        <v>76.483333333333348</v>
      </c>
      <c r="F509" s="38">
        <v>75.316666666666677</v>
      </c>
      <c r="G509" s="38">
        <v>73.383333333333354</v>
      </c>
      <c r="H509" s="38">
        <v>79.583333333333343</v>
      </c>
      <c r="I509" s="38">
        <v>81.516666666666652</v>
      </c>
      <c r="J509" s="31">
        <v>82.683333333333337</v>
      </c>
      <c r="K509" s="31">
        <v>80.349999999999994</v>
      </c>
      <c r="L509" s="31">
        <v>77.25</v>
      </c>
      <c r="M509" s="58">
        <v>421.30927000000003</v>
      </c>
      <c r="N509" s="1"/>
      <c r="O509" s="1"/>
    </row>
    <row r="510" spans="1:15" ht="12.75" customHeight="1">
      <c r="A510" s="33">
        <v>500</v>
      </c>
      <c r="B510" s="58" t="s">
        <v>242</v>
      </c>
      <c r="C510" s="58">
        <v>607.5</v>
      </c>
      <c r="D510" s="38">
        <v>603.86666666666667</v>
      </c>
      <c r="E510" s="38">
        <v>598.93333333333339</v>
      </c>
      <c r="F510" s="38">
        <v>590.36666666666667</v>
      </c>
      <c r="G510" s="38">
        <v>585.43333333333339</v>
      </c>
      <c r="H510" s="38">
        <v>612.43333333333339</v>
      </c>
      <c r="I510" s="38">
        <v>617.36666666666656</v>
      </c>
      <c r="J510" s="38">
        <v>625.93333333333339</v>
      </c>
      <c r="K510" s="31">
        <v>608.79999999999995</v>
      </c>
      <c r="L510" s="31">
        <v>595.29999999999995</v>
      </c>
      <c r="M510" s="31">
        <v>5.9943499999999998</v>
      </c>
      <c r="N510" s="1"/>
      <c r="O510" s="1"/>
    </row>
    <row r="511" spans="1:15" ht="12.75" customHeight="1">
      <c r="A511" s="33">
        <v>501</v>
      </c>
      <c r="B511" s="58" t="s">
        <v>563</v>
      </c>
      <c r="C511" s="58">
        <v>1475.65</v>
      </c>
      <c r="D511" s="38">
        <v>1477.3999999999999</v>
      </c>
      <c r="E511" s="38">
        <v>1468.2999999999997</v>
      </c>
      <c r="F511" s="38">
        <v>1460.9499999999998</v>
      </c>
      <c r="G511" s="38">
        <v>1451.8499999999997</v>
      </c>
      <c r="H511" s="38">
        <v>1484.7499999999998</v>
      </c>
      <c r="I511" s="38">
        <v>1493.8499999999997</v>
      </c>
      <c r="J511" s="38">
        <v>1501.1999999999998</v>
      </c>
      <c r="K511" s="31">
        <v>1486.5</v>
      </c>
      <c r="L511" s="31">
        <v>1470.05</v>
      </c>
      <c r="M511" s="31">
        <v>0.13922000000000001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254</v>
      </c>
      <c r="N528" s="1"/>
      <c r="O528" s="1"/>
    </row>
    <row r="529" spans="1:15" ht="12.75" customHeight="1">
      <c r="A529" s="73" t="s">
        <v>255</v>
      </c>
      <c r="N529" s="1"/>
      <c r="O529" s="1"/>
    </row>
    <row r="530" spans="1:15" ht="12.75" customHeight="1">
      <c r="A530" s="73" t="s">
        <v>256</v>
      </c>
      <c r="N530" s="1"/>
      <c r="O530" s="1"/>
    </row>
    <row r="531" spans="1:15" ht="12.75" customHeight="1">
      <c r="A531" s="73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2"/>
  <sheetViews>
    <sheetView zoomScale="85" zoomScaleNormal="85" workbookViewId="0">
      <pane ySplit="9" topLeftCell="A10" activePane="bottomLeft" state="frozen"/>
      <selection pane="bottomLeft" activeCell="D10" sqref="D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98"/>
      <c r="B5" s="399"/>
      <c r="C5" s="398"/>
      <c r="D5" s="399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400" t="s">
        <v>567</v>
      </c>
      <c r="C7" s="399"/>
      <c r="D7" s="7">
        <f>Main!B10</f>
        <v>45127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45126</v>
      </c>
      <c r="B10" s="32">
        <v>540615</v>
      </c>
      <c r="C10" s="31" t="s">
        <v>1185</v>
      </c>
      <c r="D10" s="31" t="s">
        <v>1186</v>
      </c>
      <c r="E10" s="31" t="s">
        <v>577</v>
      </c>
      <c r="F10" s="93">
        <v>1859509</v>
      </c>
      <c r="G10" s="32">
        <v>0.66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45126</v>
      </c>
      <c r="B11" s="32">
        <v>543938</v>
      </c>
      <c r="C11" s="31" t="s">
        <v>1187</v>
      </c>
      <c r="D11" s="31" t="s">
        <v>1188</v>
      </c>
      <c r="E11" s="31" t="s">
        <v>576</v>
      </c>
      <c r="F11" s="93">
        <v>16000</v>
      </c>
      <c r="G11" s="32">
        <v>114.97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45126</v>
      </c>
      <c r="B12" s="32">
        <v>543938</v>
      </c>
      <c r="C12" s="31" t="s">
        <v>1187</v>
      </c>
      <c r="D12" s="31" t="s">
        <v>1189</v>
      </c>
      <c r="E12" s="31" t="s">
        <v>576</v>
      </c>
      <c r="F12" s="93">
        <v>24000</v>
      </c>
      <c r="G12" s="32">
        <v>113.98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45126</v>
      </c>
      <c r="B13" s="32">
        <v>543938</v>
      </c>
      <c r="C13" s="31" t="s">
        <v>1187</v>
      </c>
      <c r="D13" s="31" t="s">
        <v>1190</v>
      </c>
      <c r="E13" s="31" t="s">
        <v>576</v>
      </c>
      <c r="F13" s="93">
        <v>24000</v>
      </c>
      <c r="G13" s="32">
        <v>114.97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45126</v>
      </c>
      <c r="B14" s="32">
        <v>543938</v>
      </c>
      <c r="C14" s="31" t="s">
        <v>1187</v>
      </c>
      <c r="D14" s="31" t="s">
        <v>1191</v>
      </c>
      <c r="E14" s="31" t="s">
        <v>576</v>
      </c>
      <c r="F14" s="93">
        <v>49600</v>
      </c>
      <c r="G14" s="32">
        <v>112.13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45126</v>
      </c>
      <c r="B15" s="32">
        <v>543938</v>
      </c>
      <c r="C15" s="31" t="s">
        <v>1187</v>
      </c>
      <c r="D15" s="31" t="s">
        <v>1192</v>
      </c>
      <c r="E15" s="31" t="s">
        <v>576</v>
      </c>
      <c r="F15" s="93">
        <v>17600</v>
      </c>
      <c r="G15" s="32">
        <v>112.98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45126</v>
      </c>
      <c r="B16" s="32">
        <v>538465</v>
      </c>
      <c r="C16" s="31" t="s">
        <v>1193</v>
      </c>
      <c r="D16" s="31" t="s">
        <v>1194</v>
      </c>
      <c r="E16" s="31" t="s">
        <v>577</v>
      </c>
      <c r="F16" s="93">
        <v>15990</v>
      </c>
      <c r="G16" s="32">
        <v>28.04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45126</v>
      </c>
      <c r="B17" s="32">
        <v>542437</v>
      </c>
      <c r="C17" s="31" t="s">
        <v>1157</v>
      </c>
      <c r="D17" s="31" t="s">
        <v>1119</v>
      </c>
      <c r="E17" s="31" t="s">
        <v>576</v>
      </c>
      <c r="F17" s="93">
        <v>75816</v>
      </c>
      <c r="G17" s="32">
        <v>59.75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45126</v>
      </c>
      <c r="B18" s="32">
        <v>542437</v>
      </c>
      <c r="C18" s="31" t="s">
        <v>1157</v>
      </c>
      <c r="D18" s="31" t="s">
        <v>1119</v>
      </c>
      <c r="E18" s="31" t="s">
        <v>577</v>
      </c>
      <c r="F18" s="93">
        <v>97910</v>
      </c>
      <c r="G18" s="32">
        <v>58.15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45126</v>
      </c>
      <c r="B19" s="32">
        <v>542437</v>
      </c>
      <c r="C19" s="31" t="s">
        <v>1157</v>
      </c>
      <c r="D19" s="31" t="s">
        <v>1195</v>
      </c>
      <c r="E19" s="31" t="s">
        <v>577</v>
      </c>
      <c r="F19" s="93">
        <v>70043</v>
      </c>
      <c r="G19" s="32">
        <v>62.6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45126</v>
      </c>
      <c r="B20" s="32">
        <v>524828</v>
      </c>
      <c r="C20" s="31" t="s">
        <v>1144</v>
      </c>
      <c r="D20" s="31" t="s">
        <v>1196</v>
      </c>
      <c r="E20" s="31" t="s">
        <v>576</v>
      </c>
      <c r="F20" s="93">
        <v>57103</v>
      </c>
      <c r="G20" s="32">
        <v>198.58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45126</v>
      </c>
      <c r="B21" s="32">
        <v>518017</v>
      </c>
      <c r="C21" s="31" t="s">
        <v>1197</v>
      </c>
      <c r="D21" s="31" t="s">
        <v>1198</v>
      </c>
      <c r="E21" s="31" t="s">
        <v>577</v>
      </c>
      <c r="F21" s="93">
        <v>386858</v>
      </c>
      <c r="G21" s="32">
        <v>34.08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45126</v>
      </c>
      <c r="B22" s="32">
        <v>543926</v>
      </c>
      <c r="C22" s="31" t="s">
        <v>1145</v>
      </c>
      <c r="D22" s="31" t="s">
        <v>1146</v>
      </c>
      <c r="E22" s="31" t="s">
        <v>577</v>
      </c>
      <c r="F22" s="93">
        <v>48000</v>
      </c>
      <c r="G22" s="32">
        <v>61.25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45126</v>
      </c>
      <c r="B23" s="32">
        <v>543926</v>
      </c>
      <c r="C23" s="31" t="s">
        <v>1145</v>
      </c>
      <c r="D23" s="31" t="s">
        <v>1147</v>
      </c>
      <c r="E23" s="31" t="s">
        <v>577</v>
      </c>
      <c r="F23" s="93">
        <v>42400</v>
      </c>
      <c r="G23" s="32">
        <v>61.3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45126</v>
      </c>
      <c r="B24" s="32">
        <v>543926</v>
      </c>
      <c r="C24" s="31" t="s">
        <v>1145</v>
      </c>
      <c r="D24" s="31" t="s">
        <v>1147</v>
      </c>
      <c r="E24" s="31" t="s">
        <v>576</v>
      </c>
      <c r="F24" s="93">
        <v>41600</v>
      </c>
      <c r="G24" s="32">
        <v>61.27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45126</v>
      </c>
      <c r="B25" s="32">
        <v>543926</v>
      </c>
      <c r="C25" s="31" t="s">
        <v>1145</v>
      </c>
      <c r="D25" s="31" t="s">
        <v>1150</v>
      </c>
      <c r="E25" s="31" t="s">
        <v>576</v>
      </c>
      <c r="F25" s="93">
        <v>88000</v>
      </c>
      <c r="G25" s="32">
        <v>61.27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45126</v>
      </c>
      <c r="B26" s="32">
        <v>543926</v>
      </c>
      <c r="C26" s="31" t="s">
        <v>1145</v>
      </c>
      <c r="D26" s="31" t="s">
        <v>1116</v>
      </c>
      <c r="E26" s="31" t="s">
        <v>576</v>
      </c>
      <c r="F26" s="93">
        <v>183200</v>
      </c>
      <c r="G26" s="32">
        <v>61.28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45126</v>
      </c>
      <c r="B27" s="32">
        <v>543926</v>
      </c>
      <c r="C27" s="31" t="s">
        <v>1145</v>
      </c>
      <c r="D27" s="31" t="s">
        <v>1117</v>
      </c>
      <c r="E27" s="31" t="s">
        <v>576</v>
      </c>
      <c r="F27" s="93">
        <v>135200</v>
      </c>
      <c r="G27" s="32">
        <v>61.25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45126</v>
      </c>
      <c r="B28" s="32">
        <v>543926</v>
      </c>
      <c r="C28" s="31" t="s">
        <v>1145</v>
      </c>
      <c r="D28" s="31" t="s">
        <v>1150</v>
      </c>
      <c r="E28" s="31" t="s">
        <v>577</v>
      </c>
      <c r="F28" s="93">
        <v>87200</v>
      </c>
      <c r="G28" s="32">
        <v>61.28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45126</v>
      </c>
      <c r="B29" s="32">
        <v>543926</v>
      </c>
      <c r="C29" s="31" t="s">
        <v>1145</v>
      </c>
      <c r="D29" s="31" t="s">
        <v>1116</v>
      </c>
      <c r="E29" s="31" t="s">
        <v>577</v>
      </c>
      <c r="F29" s="93">
        <v>138400</v>
      </c>
      <c r="G29" s="32">
        <v>61.34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45126</v>
      </c>
      <c r="B30" s="32">
        <v>543926</v>
      </c>
      <c r="C30" s="31" t="s">
        <v>1145</v>
      </c>
      <c r="D30" s="31" t="s">
        <v>1117</v>
      </c>
      <c r="E30" s="31" t="s">
        <v>577</v>
      </c>
      <c r="F30" s="93">
        <v>261600</v>
      </c>
      <c r="G30" s="32">
        <v>61.27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45126</v>
      </c>
      <c r="B31" s="32">
        <v>539546</v>
      </c>
      <c r="C31" s="31" t="s">
        <v>1199</v>
      </c>
      <c r="D31" s="31" t="s">
        <v>1200</v>
      </c>
      <c r="E31" s="31" t="s">
        <v>576</v>
      </c>
      <c r="F31" s="93">
        <v>46834</v>
      </c>
      <c r="G31" s="32">
        <v>58.66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45126</v>
      </c>
      <c r="B32" s="32">
        <v>539546</v>
      </c>
      <c r="C32" s="31" t="s">
        <v>1199</v>
      </c>
      <c r="D32" s="31" t="s">
        <v>1200</v>
      </c>
      <c r="E32" s="31" t="s">
        <v>577</v>
      </c>
      <c r="F32" s="93">
        <v>46834</v>
      </c>
      <c r="G32" s="32">
        <v>57.65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45126</v>
      </c>
      <c r="B33" s="32">
        <v>539546</v>
      </c>
      <c r="C33" s="31" t="s">
        <v>1199</v>
      </c>
      <c r="D33" s="31" t="s">
        <v>1201</v>
      </c>
      <c r="E33" s="31" t="s">
        <v>576</v>
      </c>
      <c r="F33" s="93">
        <v>70534</v>
      </c>
      <c r="G33" s="32">
        <v>57.34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45126</v>
      </c>
      <c r="B34" s="32">
        <v>539546</v>
      </c>
      <c r="C34" s="31" t="s">
        <v>1199</v>
      </c>
      <c r="D34" s="31" t="s">
        <v>1201</v>
      </c>
      <c r="E34" s="31" t="s">
        <v>577</v>
      </c>
      <c r="F34" s="93">
        <v>65312</v>
      </c>
      <c r="G34" s="32">
        <v>56.77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45126</v>
      </c>
      <c r="B35" s="32">
        <v>543928</v>
      </c>
      <c r="C35" s="31" t="s">
        <v>1151</v>
      </c>
      <c r="D35" s="31" t="s">
        <v>1152</v>
      </c>
      <c r="E35" s="31" t="s">
        <v>577</v>
      </c>
      <c r="F35" s="93">
        <v>49600</v>
      </c>
      <c r="G35" s="32">
        <v>194.14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45126</v>
      </c>
      <c r="B36" s="32">
        <v>543928</v>
      </c>
      <c r="C36" s="31" t="s">
        <v>1151</v>
      </c>
      <c r="D36" s="31" t="s">
        <v>1152</v>
      </c>
      <c r="E36" s="31" t="s">
        <v>576</v>
      </c>
      <c r="F36" s="93">
        <v>49600</v>
      </c>
      <c r="G36" s="32">
        <v>197.26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45126</v>
      </c>
      <c r="B37" s="32">
        <v>517477</v>
      </c>
      <c r="C37" s="31" t="s">
        <v>1202</v>
      </c>
      <c r="D37" s="31" t="s">
        <v>1203</v>
      </c>
      <c r="E37" s="31" t="s">
        <v>576</v>
      </c>
      <c r="F37" s="93">
        <v>24606</v>
      </c>
      <c r="G37" s="32">
        <v>248.05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45126</v>
      </c>
      <c r="B38" s="32">
        <v>517477</v>
      </c>
      <c r="C38" s="31" t="s">
        <v>1202</v>
      </c>
      <c r="D38" s="31" t="s">
        <v>1203</v>
      </c>
      <c r="E38" s="31" t="s">
        <v>577</v>
      </c>
      <c r="F38" s="93">
        <v>24606</v>
      </c>
      <c r="G38" s="32">
        <v>263.25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45126</v>
      </c>
      <c r="B39" s="32">
        <v>524458</v>
      </c>
      <c r="C39" s="31" t="s">
        <v>1204</v>
      </c>
      <c r="D39" s="31" t="s">
        <v>1205</v>
      </c>
      <c r="E39" s="31" t="s">
        <v>577</v>
      </c>
      <c r="F39" s="93">
        <v>50000</v>
      </c>
      <c r="G39" s="32">
        <v>36.049999999999997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45126</v>
      </c>
      <c r="B40" s="32">
        <v>542924</v>
      </c>
      <c r="C40" s="31" t="s">
        <v>1087</v>
      </c>
      <c r="D40" s="31" t="s">
        <v>1086</v>
      </c>
      <c r="E40" s="31" t="s">
        <v>576</v>
      </c>
      <c r="F40" s="93">
        <v>38500</v>
      </c>
      <c r="G40" s="32">
        <v>5.0199999999999996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45126</v>
      </c>
      <c r="B41" s="32">
        <v>542924</v>
      </c>
      <c r="C41" s="31" t="s">
        <v>1087</v>
      </c>
      <c r="D41" s="31" t="s">
        <v>1086</v>
      </c>
      <c r="E41" s="31" t="s">
        <v>577</v>
      </c>
      <c r="F41" s="93">
        <v>133000</v>
      </c>
      <c r="G41" s="32">
        <v>4.87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45126</v>
      </c>
      <c r="B42" s="32">
        <v>543939</v>
      </c>
      <c r="C42" s="31" t="s">
        <v>1206</v>
      </c>
      <c r="D42" s="31" t="s">
        <v>1207</v>
      </c>
      <c r="E42" s="31" t="s">
        <v>576</v>
      </c>
      <c r="F42" s="93">
        <v>110000</v>
      </c>
      <c r="G42" s="32">
        <v>110.2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45126</v>
      </c>
      <c r="B43" s="32">
        <v>543939</v>
      </c>
      <c r="C43" s="31" t="s">
        <v>1206</v>
      </c>
      <c r="D43" s="31" t="s">
        <v>1208</v>
      </c>
      <c r="E43" s="31" t="s">
        <v>576</v>
      </c>
      <c r="F43" s="93">
        <v>80000</v>
      </c>
      <c r="G43" s="32">
        <v>115.71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45126</v>
      </c>
      <c r="B44" s="32">
        <v>543939</v>
      </c>
      <c r="C44" s="31" t="s">
        <v>1206</v>
      </c>
      <c r="D44" s="31" t="s">
        <v>1148</v>
      </c>
      <c r="E44" s="31" t="s">
        <v>576</v>
      </c>
      <c r="F44" s="93">
        <v>80000</v>
      </c>
      <c r="G44" s="32">
        <v>115.71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45126</v>
      </c>
      <c r="B45" s="32">
        <v>538895</v>
      </c>
      <c r="C45" s="31" t="s">
        <v>1209</v>
      </c>
      <c r="D45" s="31" t="s">
        <v>1210</v>
      </c>
      <c r="E45" s="31" t="s">
        <v>577</v>
      </c>
      <c r="F45" s="93">
        <v>92065</v>
      </c>
      <c r="G45" s="32">
        <v>25.9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45126</v>
      </c>
      <c r="B46" s="32">
        <v>535910</v>
      </c>
      <c r="C46" s="31" t="s">
        <v>1211</v>
      </c>
      <c r="D46" s="31" t="s">
        <v>1212</v>
      </c>
      <c r="E46" s="31" t="s">
        <v>576</v>
      </c>
      <c r="F46" s="93">
        <v>200000</v>
      </c>
      <c r="G46" s="32">
        <v>31.66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45126</v>
      </c>
      <c r="B47" s="32">
        <v>535910</v>
      </c>
      <c r="C47" s="31" t="s">
        <v>1211</v>
      </c>
      <c r="D47" s="31" t="s">
        <v>1213</v>
      </c>
      <c r="E47" s="31" t="s">
        <v>577</v>
      </c>
      <c r="F47" s="93">
        <v>165000</v>
      </c>
      <c r="G47" s="32">
        <v>31.66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45126</v>
      </c>
      <c r="B48" s="32">
        <v>539767</v>
      </c>
      <c r="C48" s="31" t="s">
        <v>1214</v>
      </c>
      <c r="D48" s="31" t="s">
        <v>1215</v>
      </c>
      <c r="E48" s="31" t="s">
        <v>577</v>
      </c>
      <c r="F48" s="93">
        <v>17806</v>
      </c>
      <c r="G48" s="32">
        <v>12.62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45126</v>
      </c>
      <c r="B49" s="32">
        <v>543207</v>
      </c>
      <c r="C49" s="31" t="s">
        <v>1216</v>
      </c>
      <c r="D49" s="31" t="s">
        <v>1217</v>
      </c>
      <c r="E49" s="31" t="s">
        <v>576</v>
      </c>
      <c r="F49" s="93">
        <v>75000</v>
      </c>
      <c r="G49" s="32">
        <v>8.25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45126</v>
      </c>
      <c r="B50" s="32">
        <v>531304</v>
      </c>
      <c r="C50" s="31" t="s">
        <v>1218</v>
      </c>
      <c r="D50" s="31" t="s">
        <v>1219</v>
      </c>
      <c r="E50" s="31" t="s">
        <v>577</v>
      </c>
      <c r="F50" s="93">
        <v>20001</v>
      </c>
      <c r="G50" s="32">
        <v>40.380000000000003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45126</v>
      </c>
      <c r="B51" s="32">
        <v>504093</v>
      </c>
      <c r="C51" s="31" t="s">
        <v>1220</v>
      </c>
      <c r="D51" s="31" t="s">
        <v>1221</v>
      </c>
      <c r="E51" s="31" t="s">
        <v>576</v>
      </c>
      <c r="F51" s="93">
        <v>3758</v>
      </c>
      <c r="G51" s="32">
        <v>349.25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45126</v>
      </c>
      <c r="B52" s="32">
        <v>504093</v>
      </c>
      <c r="C52" s="31" t="s">
        <v>1220</v>
      </c>
      <c r="D52" s="31" t="s">
        <v>1221</v>
      </c>
      <c r="E52" s="31" t="s">
        <v>577</v>
      </c>
      <c r="F52" s="93">
        <v>42251</v>
      </c>
      <c r="G52" s="32">
        <v>357.82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45126</v>
      </c>
      <c r="B53" s="32">
        <v>531802</v>
      </c>
      <c r="C53" s="31" t="s">
        <v>1222</v>
      </c>
      <c r="D53" s="31" t="s">
        <v>1160</v>
      </c>
      <c r="E53" s="31" t="s">
        <v>577</v>
      </c>
      <c r="F53" s="93">
        <v>159504</v>
      </c>
      <c r="G53" s="32">
        <v>28.33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45126</v>
      </c>
      <c r="B54" s="32">
        <v>531802</v>
      </c>
      <c r="C54" s="31" t="s">
        <v>1222</v>
      </c>
      <c r="D54" s="31" t="s">
        <v>1160</v>
      </c>
      <c r="E54" s="31" t="s">
        <v>576</v>
      </c>
      <c r="F54" s="93">
        <v>183597</v>
      </c>
      <c r="G54" s="32">
        <v>27.99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45126</v>
      </c>
      <c r="B55" s="32">
        <v>539495</v>
      </c>
      <c r="C55" s="31" t="s">
        <v>1153</v>
      </c>
      <c r="D55" s="31" t="s">
        <v>1223</v>
      </c>
      <c r="E55" s="31" t="s">
        <v>576</v>
      </c>
      <c r="F55" s="93">
        <v>6000</v>
      </c>
      <c r="G55" s="32">
        <v>45.15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45126</v>
      </c>
      <c r="B56" s="32">
        <v>539495</v>
      </c>
      <c r="C56" s="31" t="s">
        <v>1153</v>
      </c>
      <c r="D56" s="31" t="s">
        <v>1224</v>
      </c>
      <c r="E56" s="31" t="s">
        <v>576</v>
      </c>
      <c r="F56" s="93">
        <v>5677</v>
      </c>
      <c r="G56" s="32">
        <v>45.15</v>
      </c>
      <c r="H56" s="32" t="s">
        <v>335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45126</v>
      </c>
      <c r="B57" s="32">
        <v>539495</v>
      </c>
      <c r="C57" s="31" t="s">
        <v>1153</v>
      </c>
      <c r="D57" s="31" t="s">
        <v>1154</v>
      </c>
      <c r="E57" s="31" t="s">
        <v>577</v>
      </c>
      <c r="F57" s="93">
        <v>19199</v>
      </c>
      <c r="G57" s="32">
        <v>45.15</v>
      </c>
      <c r="H57" s="32" t="s">
        <v>335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45126</v>
      </c>
      <c r="B58" s="32">
        <v>539495</v>
      </c>
      <c r="C58" s="31" t="s">
        <v>1153</v>
      </c>
      <c r="D58" s="31" t="s">
        <v>1225</v>
      </c>
      <c r="E58" s="31" t="s">
        <v>576</v>
      </c>
      <c r="F58" s="93">
        <v>5050</v>
      </c>
      <c r="G58" s="32">
        <v>45.15</v>
      </c>
      <c r="H58" s="32" t="s">
        <v>335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45126</v>
      </c>
      <c r="B59" s="32">
        <v>512499</v>
      </c>
      <c r="C59" s="31" t="s">
        <v>1226</v>
      </c>
      <c r="D59" s="31" t="s">
        <v>1147</v>
      </c>
      <c r="E59" s="31" t="s">
        <v>577</v>
      </c>
      <c r="F59" s="93">
        <v>5096399</v>
      </c>
      <c r="G59" s="32">
        <v>0.49</v>
      </c>
      <c r="H59" s="32" t="s">
        <v>335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45126</v>
      </c>
      <c r="B60" s="32">
        <v>512499</v>
      </c>
      <c r="C60" s="31" t="s">
        <v>1226</v>
      </c>
      <c r="D60" s="31" t="s">
        <v>1147</v>
      </c>
      <c r="E60" s="31" t="s">
        <v>576</v>
      </c>
      <c r="F60" s="93">
        <v>483036</v>
      </c>
      <c r="G60" s="32">
        <v>0.49</v>
      </c>
      <c r="H60" s="32" t="s">
        <v>335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45126</v>
      </c>
      <c r="B61" s="32">
        <v>511447</v>
      </c>
      <c r="C61" s="31" t="s">
        <v>1155</v>
      </c>
      <c r="D61" s="31" t="s">
        <v>1156</v>
      </c>
      <c r="E61" s="31" t="s">
        <v>577</v>
      </c>
      <c r="F61" s="93">
        <v>603511</v>
      </c>
      <c r="G61" s="32">
        <v>3.23</v>
      </c>
      <c r="H61" s="32" t="s">
        <v>335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45126</v>
      </c>
      <c r="B62" s="32">
        <v>511447</v>
      </c>
      <c r="C62" s="31" t="s">
        <v>1155</v>
      </c>
      <c r="D62" s="31" t="s">
        <v>1156</v>
      </c>
      <c r="E62" s="31" t="s">
        <v>576</v>
      </c>
      <c r="F62" s="93">
        <v>916701</v>
      </c>
      <c r="G62" s="32">
        <v>3.2</v>
      </c>
      <c r="H62" s="32" t="s">
        <v>335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45126</v>
      </c>
      <c r="B63" s="32">
        <v>538706</v>
      </c>
      <c r="C63" s="31" t="s">
        <v>1227</v>
      </c>
      <c r="D63" s="31" t="s">
        <v>1228</v>
      </c>
      <c r="E63" s="31" t="s">
        <v>577</v>
      </c>
      <c r="F63" s="93">
        <v>589200</v>
      </c>
      <c r="G63" s="32">
        <v>11.71</v>
      </c>
      <c r="H63" s="32" t="s">
        <v>335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45126</v>
      </c>
      <c r="B64" s="32">
        <v>543931</v>
      </c>
      <c r="C64" s="31" t="s">
        <v>1229</v>
      </c>
      <c r="D64" s="31" t="s">
        <v>1149</v>
      </c>
      <c r="E64" s="31" t="s">
        <v>576</v>
      </c>
      <c r="F64" s="93">
        <v>108800</v>
      </c>
      <c r="G64" s="32">
        <v>109.37</v>
      </c>
      <c r="H64" s="32" t="s">
        <v>335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45126</v>
      </c>
      <c r="B65" s="32">
        <v>543931</v>
      </c>
      <c r="C65" s="31" t="s">
        <v>1229</v>
      </c>
      <c r="D65" s="31" t="s">
        <v>1149</v>
      </c>
      <c r="E65" s="31" t="s">
        <v>577</v>
      </c>
      <c r="F65" s="93">
        <v>107200</v>
      </c>
      <c r="G65" s="32">
        <v>109.55</v>
      </c>
      <c r="H65" s="32" t="s">
        <v>335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45126</v>
      </c>
      <c r="B66" s="32">
        <v>543545</v>
      </c>
      <c r="C66" s="31" t="s">
        <v>1230</v>
      </c>
      <c r="D66" s="31" t="s">
        <v>1116</v>
      </c>
      <c r="E66" s="31" t="s">
        <v>577</v>
      </c>
      <c r="F66" s="93">
        <v>851700</v>
      </c>
      <c r="G66" s="32">
        <v>2.36</v>
      </c>
      <c r="H66" s="32" t="s">
        <v>335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45126</v>
      </c>
      <c r="B67" s="32">
        <v>543545</v>
      </c>
      <c r="C67" s="31" t="s">
        <v>1230</v>
      </c>
      <c r="D67" s="31" t="s">
        <v>1116</v>
      </c>
      <c r="E67" s="31" t="s">
        <v>576</v>
      </c>
      <c r="F67" s="93">
        <v>283900</v>
      </c>
      <c r="G67" s="32">
        <v>2.36</v>
      </c>
      <c r="H67" s="32" t="s">
        <v>335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45126</v>
      </c>
      <c r="B68" s="32">
        <v>542803</v>
      </c>
      <c r="C68" s="31" t="s">
        <v>1101</v>
      </c>
      <c r="D68" s="31" t="s">
        <v>1102</v>
      </c>
      <c r="E68" s="31" t="s">
        <v>576</v>
      </c>
      <c r="F68" s="93">
        <v>62213</v>
      </c>
      <c r="G68" s="32">
        <v>18.48</v>
      </c>
      <c r="H68" s="32" t="s">
        <v>335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45126</v>
      </c>
      <c r="B69" s="32">
        <v>542803</v>
      </c>
      <c r="C69" s="31" t="s">
        <v>1101</v>
      </c>
      <c r="D69" s="31" t="s">
        <v>1102</v>
      </c>
      <c r="E69" s="31" t="s">
        <v>577</v>
      </c>
      <c r="F69" s="93">
        <v>58957</v>
      </c>
      <c r="G69" s="32">
        <v>18.399999999999999</v>
      </c>
      <c r="H69" s="32" t="s">
        <v>335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45126</v>
      </c>
      <c r="B70" s="32">
        <v>542803</v>
      </c>
      <c r="C70" s="31" t="s">
        <v>1101</v>
      </c>
      <c r="D70" s="31" t="s">
        <v>1231</v>
      </c>
      <c r="E70" s="31" t="s">
        <v>576</v>
      </c>
      <c r="F70" s="93">
        <v>60000</v>
      </c>
      <c r="G70" s="32">
        <v>18.399999999999999</v>
      </c>
      <c r="H70" s="32" t="s">
        <v>335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45126</v>
      </c>
      <c r="B71" s="32" t="s">
        <v>1232</v>
      </c>
      <c r="C71" s="31" t="s">
        <v>1233</v>
      </c>
      <c r="D71" s="31" t="s">
        <v>1234</v>
      </c>
      <c r="E71" s="31" t="s">
        <v>576</v>
      </c>
      <c r="F71" s="93">
        <v>18000</v>
      </c>
      <c r="G71" s="32">
        <v>34.75</v>
      </c>
      <c r="H71" s="32" t="s">
        <v>578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45126</v>
      </c>
      <c r="B72" s="32" t="s">
        <v>1235</v>
      </c>
      <c r="C72" s="31" t="s">
        <v>1236</v>
      </c>
      <c r="D72" s="31" t="s">
        <v>1161</v>
      </c>
      <c r="E72" s="31" t="s">
        <v>576</v>
      </c>
      <c r="F72" s="93">
        <v>725491</v>
      </c>
      <c r="G72" s="32">
        <v>9.51</v>
      </c>
      <c r="H72" s="32" t="s">
        <v>578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45126</v>
      </c>
      <c r="B73" s="32" t="s">
        <v>1157</v>
      </c>
      <c r="C73" s="31" t="s">
        <v>1158</v>
      </c>
      <c r="D73" s="31" t="s">
        <v>1237</v>
      </c>
      <c r="E73" s="31" t="s">
        <v>576</v>
      </c>
      <c r="F73" s="93">
        <v>59297</v>
      </c>
      <c r="G73" s="32">
        <v>56.29</v>
      </c>
      <c r="H73" s="32" t="s">
        <v>578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45126</v>
      </c>
      <c r="B74" s="32" t="s">
        <v>1157</v>
      </c>
      <c r="C74" s="31" t="s">
        <v>1158</v>
      </c>
      <c r="D74" s="31" t="s">
        <v>1238</v>
      </c>
      <c r="E74" s="31" t="s">
        <v>576</v>
      </c>
      <c r="F74" s="93">
        <v>81198</v>
      </c>
      <c r="G74" s="32">
        <v>58.24</v>
      </c>
      <c r="H74" s="32" t="s">
        <v>578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45126</v>
      </c>
      <c r="B75" s="32" t="s">
        <v>1157</v>
      </c>
      <c r="C75" s="31" t="s">
        <v>1158</v>
      </c>
      <c r="D75" s="31" t="s">
        <v>1161</v>
      </c>
      <c r="E75" s="31" t="s">
        <v>576</v>
      </c>
      <c r="F75" s="93">
        <v>112320</v>
      </c>
      <c r="G75" s="32">
        <v>62.91</v>
      </c>
      <c r="H75" s="32" t="s">
        <v>578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45126</v>
      </c>
      <c r="B76" s="32" t="s">
        <v>1157</v>
      </c>
      <c r="C76" s="31" t="s">
        <v>1158</v>
      </c>
      <c r="D76" s="31" t="s">
        <v>1118</v>
      </c>
      <c r="E76" s="31" t="s">
        <v>576</v>
      </c>
      <c r="F76" s="93">
        <v>152524</v>
      </c>
      <c r="G76" s="32">
        <v>61.23</v>
      </c>
      <c r="H76" s="32" t="s">
        <v>578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45126</v>
      </c>
      <c r="B77" s="32" t="s">
        <v>1157</v>
      </c>
      <c r="C77" s="31" t="s">
        <v>1158</v>
      </c>
      <c r="D77" s="31" t="s">
        <v>1239</v>
      </c>
      <c r="E77" s="31" t="s">
        <v>576</v>
      </c>
      <c r="F77" s="93">
        <v>70364</v>
      </c>
      <c r="G77" s="32">
        <v>58.4</v>
      </c>
      <c r="H77" s="32" t="s">
        <v>578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45126</v>
      </c>
      <c r="B78" s="32" t="s">
        <v>1157</v>
      </c>
      <c r="C78" s="31" t="s">
        <v>1158</v>
      </c>
      <c r="D78" s="31" t="s">
        <v>1240</v>
      </c>
      <c r="E78" s="31" t="s">
        <v>576</v>
      </c>
      <c r="F78" s="93">
        <v>66700</v>
      </c>
      <c r="G78" s="32">
        <v>60.54</v>
      </c>
      <c r="H78" s="32" t="s">
        <v>578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45126</v>
      </c>
      <c r="B79" s="32" t="s">
        <v>1157</v>
      </c>
      <c r="C79" s="31" t="s">
        <v>1158</v>
      </c>
      <c r="D79" s="31" t="s">
        <v>1241</v>
      </c>
      <c r="E79" s="31" t="s">
        <v>576</v>
      </c>
      <c r="F79" s="93">
        <v>81606</v>
      </c>
      <c r="G79" s="32">
        <v>55.7</v>
      </c>
      <c r="H79" s="32" t="s">
        <v>578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45126</v>
      </c>
      <c r="B80" s="32" t="s">
        <v>1157</v>
      </c>
      <c r="C80" s="31" t="s">
        <v>1158</v>
      </c>
      <c r="D80" s="31" t="s">
        <v>1242</v>
      </c>
      <c r="E80" s="31" t="s">
        <v>576</v>
      </c>
      <c r="F80" s="93">
        <v>120000</v>
      </c>
      <c r="G80" s="32">
        <v>57.55</v>
      </c>
      <c r="H80" s="32" t="s">
        <v>578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45126</v>
      </c>
      <c r="B81" s="32" t="s">
        <v>1157</v>
      </c>
      <c r="C81" s="31" t="s">
        <v>1158</v>
      </c>
      <c r="D81" s="31" t="s">
        <v>1088</v>
      </c>
      <c r="E81" s="31" t="s">
        <v>576</v>
      </c>
      <c r="F81" s="93">
        <v>166079</v>
      </c>
      <c r="G81" s="32">
        <v>63.22</v>
      </c>
      <c r="H81" s="32" t="s">
        <v>578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45126</v>
      </c>
      <c r="B82" s="32" t="s">
        <v>1157</v>
      </c>
      <c r="C82" s="31" t="s">
        <v>1158</v>
      </c>
      <c r="D82" s="31" t="s">
        <v>579</v>
      </c>
      <c r="E82" s="31" t="s">
        <v>576</v>
      </c>
      <c r="F82" s="93">
        <v>300418</v>
      </c>
      <c r="G82" s="32">
        <v>57.64</v>
      </c>
      <c r="H82" s="32" t="s">
        <v>578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45126</v>
      </c>
      <c r="B83" s="32" t="s">
        <v>1157</v>
      </c>
      <c r="C83" s="31" t="s">
        <v>1158</v>
      </c>
      <c r="D83" s="31" t="s">
        <v>1243</v>
      </c>
      <c r="E83" s="31" t="s">
        <v>576</v>
      </c>
      <c r="F83" s="93">
        <v>66690</v>
      </c>
      <c r="G83" s="32">
        <v>58.7</v>
      </c>
      <c r="H83" s="32" t="s">
        <v>578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45126</v>
      </c>
      <c r="B84" s="32" t="s">
        <v>1157</v>
      </c>
      <c r="C84" s="31" t="s">
        <v>1158</v>
      </c>
      <c r="D84" s="31" t="s">
        <v>1244</v>
      </c>
      <c r="E84" s="31" t="s">
        <v>576</v>
      </c>
      <c r="F84" s="93">
        <v>70043</v>
      </c>
      <c r="G84" s="32">
        <v>62.26</v>
      </c>
      <c r="H84" s="32" t="s">
        <v>578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45126</v>
      </c>
      <c r="B85" s="32" t="s">
        <v>1157</v>
      </c>
      <c r="C85" s="31" t="s">
        <v>1158</v>
      </c>
      <c r="D85" s="31" t="s">
        <v>1143</v>
      </c>
      <c r="E85" s="31" t="s">
        <v>576</v>
      </c>
      <c r="F85" s="93">
        <v>63327</v>
      </c>
      <c r="G85" s="32">
        <v>57.77</v>
      </c>
      <c r="H85" s="32" t="s">
        <v>578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45126</v>
      </c>
      <c r="B86" s="32" t="s">
        <v>1157</v>
      </c>
      <c r="C86" s="31" t="s">
        <v>1158</v>
      </c>
      <c r="D86" s="31" t="s">
        <v>1162</v>
      </c>
      <c r="E86" s="31" t="s">
        <v>576</v>
      </c>
      <c r="F86" s="93">
        <v>656502</v>
      </c>
      <c r="G86" s="32">
        <v>56.69</v>
      </c>
      <c r="H86" s="32" t="s">
        <v>578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45126</v>
      </c>
      <c r="B87" s="32" t="s">
        <v>1157</v>
      </c>
      <c r="C87" s="31" t="s">
        <v>1158</v>
      </c>
      <c r="D87" s="31" t="s">
        <v>1119</v>
      </c>
      <c r="E87" s="31" t="s">
        <v>576</v>
      </c>
      <c r="F87" s="93">
        <v>233369</v>
      </c>
      <c r="G87" s="32">
        <v>58.89</v>
      </c>
      <c r="H87" s="32" t="s">
        <v>578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45126</v>
      </c>
      <c r="B88" s="32" t="s">
        <v>1157</v>
      </c>
      <c r="C88" s="31" t="s">
        <v>1158</v>
      </c>
      <c r="D88" s="31" t="s">
        <v>1245</v>
      </c>
      <c r="E88" s="31" t="s">
        <v>576</v>
      </c>
      <c r="F88" s="93">
        <v>86632</v>
      </c>
      <c r="G88" s="32">
        <v>59.3</v>
      </c>
      <c r="H88" s="32" t="s">
        <v>578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45126</v>
      </c>
      <c r="B89" s="32" t="s">
        <v>1246</v>
      </c>
      <c r="C89" s="31" t="s">
        <v>1247</v>
      </c>
      <c r="D89" s="31" t="s">
        <v>1248</v>
      </c>
      <c r="E89" s="31" t="s">
        <v>576</v>
      </c>
      <c r="F89" s="93">
        <v>85488</v>
      </c>
      <c r="G89" s="32">
        <v>581.97</v>
      </c>
      <c r="H89" s="32" t="s">
        <v>578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45126</v>
      </c>
      <c r="B90" s="32" t="s">
        <v>1123</v>
      </c>
      <c r="C90" s="31" t="s">
        <v>1124</v>
      </c>
      <c r="D90" s="31" t="s">
        <v>579</v>
      </c>
      <c r="E90" s="31" t="s">
        <v>576</v>
      </c>
      <c r="F90" s="93">
        <v>123206</v>
      </c>
      <c r="G90" s="32">
        <v>199.22</v>
      </c>
      <c r="H90" s="32" t="s">
        <v>578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45126</v>
      </c>
      <c r="B91" s="32" t="s">
        <v>1123</v>
      </c>
      <c r="C91" s="31" t="s">
        <v>1124</v>
      </c>
      <c r="D91" s="31" t="s">
        <v>1159</v>
      </c>
      <c r="E91" s="31" t="s">
        <v>576</v>
      </c>
      <c r="F91" s="93">
        <v>15000</v>
      </c>
      <c r="G91" s="32">
        <v>207.17</v>
      </c>
      <c r="H91" s="32" t="s">
        <v>578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45126</v>
      </c>
      <c r="B92" s="32" t="s">
        <v>1123</v>
      </c>
      <c r="C92" s="31" t="s">
        <v>1124</v>
      </c>
      <c r="D92" s="31" t="s">
        <v>1088</v>
      </c>
      <c r="E92" s="31" t="s">
        <v>576</v>
      </c>
      <c r="F92" s="93">
        <v>95001</v>
      </c>
      <c r="G92" s="32">
        <v>209.64</v>
      </c>
      <c r="H92" s="32" t="s">
        <v>578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45126</v>
      </c>
      <c r="B93" s="32" t="s">
        <v>1249</v>
      </c>
      <c r="C93" s="31" t="s">
        <v>1250</v>
      </c>
      <c r="D93" s="31" t="s">
        <v>1251</v>
      </c>
      <c r="E93" s="31" t="s">
        <v>576</v>
      </c>
      <c r="F93" s="93">
        <v>200001</v>
      </c>
      <c r="G93" s="32">
        <v>1.05</v>
      </c>
      <c r="H93" s="32" t="s">
        <v>578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45126</v>
      </c>
      <c r="B94" s="32" t="s">
        <v>1252</v>
      </c>
      <c r="C94" s="31" t="s">
        <v>1253</v>
      </c>
      <c r="D94" s="31" t="s">
        <v>1122</v>
      </c>
      <c r="E94" s="31" t="s">
        <v>576</v>
      </c>
      <c r="F94" s="93">
        <v>592982</v>
      </c>
      <c r="G94" s="32">
        <v>14.55</v>
      </c>
      <c r="H94" s="32" t="s">
        <v>578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45126</v>
      </c>
      <c r="B95" s="32" t="s">
        <v>1252</v>
      </c>
      <c r="C95" s="31" t="s">
        <v>1253</v>
      </c>
      <c r="D95" s="31" t="s">
        <v>1088</v>
      </c>
      <c r="E95" s="31" t="s">
        <v>576</v>
      </c>
      <c r="F95" s="93">
        <v>372000</v>
      </c>
      <c r="G95" s="32">
        <v>14.33</v>
      </c>
      <c r="H95" s="32" t="s">
        <v>578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45126</v>
      </c>
      <c r="B96" s="32" t="s">
        <v>1254</v>
      </c>
      <c r="C96" s="31" t="s">
        <v>1255</v>
      </c>
      <c r="D96" s="31" t="s">
        <v>579</v>
      </c>
      <c r="E96" s="31" t="s">
        <v>576</v>
      </c>
      <c r="F96" s="93">
        <v>1071707</v>
      </c>
      <c r="G96" s="32">
        <v>88.08</v>
      </c>
      <c r="H96" s="32" t="s">
        <v>578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45126</v>
      </c>
      <c r="B97" s="32" t="s">
        <v>1256</v>
      </c>
      <c r="C97" s="31" t="s">
        <v>1257</v>
      </c>
      <c r="D97" s="31" t="s">
        <v>579</v>
      </c>
      <c r="E97" s="31" t="s">
        <v>576</v>
      </c>
      <c r="F97" s="93">
        <v>428859</v>
      </c>
      <c r="G97" s="32">
        <v>720.95</v>
      </c>
      <c r="H97" s="32" t="s">
        <v>578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45126</v>
      </c>
      <c r="B98" s="32" t="s">
        <v>1258</v>
      </c>
      <c r="C98" s="31" t="s">
        <v>1259</v>
      </c>
      <c r="D98" s="31" t="s">
        <v>1088</v>
      </c>
      <c r="E98" s="31" t="s">
        <v>576</v>
      </c>
      <c r="F98" s="93">
        <v>1983988</v>
      </c>
      <c r="G98" s="32">
        <v>152.62</v>
      </c>
      <c r="H98" s="32" t="s">
        <v>578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45126</v>
      </c>
      <c r="B99" s="32" t="s">
        <v>1164</v>
      </c>
      <c r="C99" s="31" t="s">
        <v>1165</v>
      </c>
      <c r="D99" s="31" t="s">
        <v>1118</v>
      </c>
      <c r="E99" s="31" t="s">
        <v>576</v>
      </c>
      <c r="F99" s="93">
        <v>23280501</v>
      </c>
      <c r="G99" s="32">
        <v>15.53</v>
      </c>
      <c r="H99" s="32" t="s">
        <v>578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45126</v>
      </c>
      <c r="B100" s="32" t="s">
        <v>1164</v>
      </c>
      <c r="C100" s="31" t="s">
        <v>1165</v>
      </c>
      <c r="D100" s="31" t="s">
        <v>1260</v>
      </c>
      <c r="E100" s="31" t="s">
        <v>576</v>
      </c>
      <c r="F100" s="93">
        <v>17775314</v>
      </c>
      <c r="G100" s="32">
        <v>15.47</v>
      </c>
      <c r="H100" s="32" t="s">
        <v>578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45126</v>
      </c>
      <c r="B101" s="32" t="s">
        <v>1261</v>
      </c>
      <c r="C101" s="31" t="s">
        <v>1262</v>
      </c>
      <c r="D101" s="31" t="s">
        <v>579</v>
      </c>
      <c r="E101" s="31" t="s">
        <v>576</v>
      </c>
      <c r="F101" s="93">
        <v>185452</v>
      </c>
      <c r="G101" s="32">
        <v>656.28</v>
      </c>
      <c r="H101" s="32" t="s">
        <v>578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45126</v>
      </c>
      <c r="B102" s="32" t="s">
        <v>1166</v>
      </c>
      <c r="C102" s="31" t="s">
        <v>1167</v>
      </c>
      <c r="D102" s="31" t="s">
        <v>1263</v>
      </c>
      <c r="E102" s="31" t="s">
        <v>576</v>
      </c>
      <c r="F102" s="93">
        <v>55000</v>
      </c>
      <c r="G102" s="32">
        <v>30.82</v>
      </c>
      <c r="H102" s="32" t="s">
        <v>578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45126</v>
      </c>
      <c r="B103" s="32" t="s">
        <v>1166</v>
      </c>
      <c r="C103" s="31" t="s">
        <v>1167</v>
      </c>
      <c r="D103" s="31" t="s">
        <v>1264</v>
      </c>
      <c r="E103" s="31" t="s">
        <v>576</v>
      </c>
      <c r="F103" s="93">
        <v>100000</v>
      </c>
      <c r="G103" s="32">
        <v>31.37</v>
      </c>
      <c r="H103" s="32" t="s">
        <v>578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45126</v>
      </c>
      <c r="B104" s="32" t="s">
        <v>1166</v>
      </c>
      <c r="C104" s="31" t="s">
        <v>1167</v>
      </c>
      <c r="D104" s="31" t="s">
        <v>579</v>
      </c>
      <c r="E104" s="31" t="s">
        <v>576</v>
      </c>
      <c r="F104" s="93">
        <v>89539</v>
      </c>
      <c r="G104" s="32">
        <v>31.21</v>
      </c>
      <c r="H104" s="32" t="s">
        <v>578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45126</v>
      </c>
      <c r="B105" s="32" t="s">
        <v>1265</v>
      </c>
      <c r="C105" s="31" t="s">
        <v>1266</v>
      </c>
      <c r="D105" s="31" t="s">
        <v>1267</v>
      </c>
      <c r="E105" s="31" t="s">
        <v>576</v>
      </c>
      <c r="F105" s="93">
        <v>11045298</v>
      </c>
      <c r="G105" s="32">
        <v>22.91</v>
      </c>
      <c r="H105" s="32" t="s">
        <v>578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45126</v>
      </c>
      <c r="B106" s="32" t="s">
        <v>1265</v>
      </c>
      <c r="C106" s="31" t="s">
        <v>1266</v>
      </c>
      <c r="D106" s="31" t="s">
        <v>1260</v>
      </c>
      <c r="E106" s="31" t="s">
        <v>576</v>
      </c>
      <c r="F106" s="93">
        <v>15626550</v>
      </c>
      <c r="G106" s="32">
        <v>22.9</v>
      </c>
      <c r="H106" s="32" t="s">
        <v>578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45126</v>
      </c>
      <c r="B107" s="32" t="s">
        <v>1265</v>
      </c>
      <c r="C107" s="31" t="s">
        <v>1266</v>
      </c>
      <c r="D107" s="31" t="s">
        <v>1118</v>
      </c>
      <c r="E107" s="31" t="s">
        <v>576</v>
      </c>
      <c r="F107" s="93">
        <v>10373816</v>
      </c>
      <c r="G107" s="32">
        <v>22.74</v>
      </c>
      <c r="H107" s="32" t="s">
        <v>578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45126</v>
      </c>
      <c r="B108" s="32" t="s">
        <v>1268</v>
      </c>
      <c r="C108" s="31" t="s">
        <v>1269</v>
      </c>
      <c r="D108" s="31" t="s">
        <v>1163</v>
      </c>
      <c r="E108" s="31" t="s">
        <v>576</v>
      </c>
      <c r="F108" s="93">
        <v>20400</v>
      </c>
      <c r="G108" s="32">
        <v>196.72</v>
      </c>
      <c r="H108" s="32" t="s">
        <v>578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45126</v>
      </c>
      <c r="B109" s="32" t="s">
        <v>1268</v>
      </c>
      <c r="C109" s="31" t="s">
        <v>1269</v>
      </c>
      <c r="D109" s="31" t="s">
        <v>1150</v>
      </c>
      <c r="E109" s="31" t="s">
        <v>576</v>
      </c>
      <c r="F109" s="93">
        <v>99000</v>
      </c>
      <c r="G109" s="32">
        <v>190.36</v>
      </c>
      <c r="H109" s="32" t="s">
        <v>578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45126</v>
      </c>
      <c r="B110" s="32" t="s">
        <v>1120</v>
      </c>
      <c r="C110" s="31" t="s">
        <v>1121</v>
      </c>
      <c r="D110" s="31" t="s">
        <v>1160</v>
      </c>
      <c r="E110" s="31" t="s">
        <v>576</v>
      </c>
      <c r="F110" s="93">
        <v>510084</v>
      </c>
      <c r="G110" s="32">
        <v>87.3</v>
      </c>
      <c r="H110" s="32" t="s">
        <v>578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45126</v>
      </c>
      <c r="B111" s="32" t="s">
        <v>1232</v>
      </c>
      <c r="C111" s="31" t="s">
        <v>1233</v>
      </c>
      <c r="D111" s="31" t="s">
        <v>1234</v>
      </c>
      <c r="E111" s="31" t="s">
        <v>577</v>
      </c>
      <c r="F111" s="93">
        <v>6000</v>
      </c>
      <c r="G111" s="32">
        <v>34.75</v>
      </c>
      <c r="H111" s="32" t="s">
        <v>578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45126</v>
      </c>
      <c r="B112" s="32" t="s">
        <v>1235</v>
      </c>
      <c r="C112" s="31" t="s">
        <v>1236</v>
      </c>
      <c r="D112" s="31" t="s">
        <v>1161</v>
      </c>
      <c r="E112" s="31" t="s">
        <v>577</v>
      </c>
      <c r="F112" s="93">
        <v>1007843</v>
      </c>
      <c r="G112" s="32">
        <v>9.61</v>
      </c>
      <c r="H112" s="32" t="s">
        <v>578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45126</v>
      </c>
      <c r="B113" s="32" t="s">
        <v>1157</v>
      </c>
      <c r="C113" s="31" t="s">
        <v>1158</v>
      </c>
      <c r="D113" s="31" t="s">
        <v>1270</v>
      </c>
      <c r="E113" s="31" t="s">
        <v>577</v>
      </c>
      <c r="F113" s="93">
        <v>160000</v>
      </c>
      <c r="G113" s="32">
        <v>57.06</v>
      </c>
      <c r="H113" s="32" t="s">
        <v>578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45126</v>
      </c>
      <c r="B114" s="32" t="s">
        <v>1157</v>
      </c>
      <c r="C114" s="31" t="s">
        <v>1158</v>
      </c>
      <c r="D114" s="31" t="s">
        <v>1143</v>
      </c>
      <c r="E114" s="31" t="s">
        <v>577</v>
      </c>
      <c r="F114" s="93">
        <v>57008</v>
      </c>
      <c r="G114" s="32">
        <v>57.7</v>
      </c>
      <c r="H114" s="32" t="s">
        <v>578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45126</v>
      </c>
      <c r="B115" s="32" t="s">
        <v>1157</v>
      </c>
      <c r="C115" s="31" t="s">
        <v>1158</v>
      </c>
      <c r="D115" s="31" t="s">
        <v>1271</v>
      </c>
      <c r="E115" s="31" t="s">
        <v>577</v>
      </c>
      <c r="F115" s="93">
        <v>61493</v>
      </c>
      <c r="G115" s="32">
        <v>59.87</v>
      </c>
      <c r="H115" s="32" t="s">
        <v>578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45126</v>
      </c>
      <c r="B116" s="32" t="s">
        <v>1157</v>
      </c>
      <c r="C116" s="31" t="s">
        <v>1158</v>
      </c>
      <c r="D116" s="31" t="s">
        <v>1272</v>
      </c>
      <c r="E116" s="31" t="s">
        <v>577</v>
      </c>
      <c r="F116" s="93">
        <v>250000</v>
      </c>
      <c r="G116" s="32">
        <v>62.72</v>
      </c>
      <c r="H116" s="32" t="s">
        <v>578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45126</v>
      </c>
      <c r="B117" s="32" t="s">
        <v>1157</v>
      </c>
      <c r="C117" s="31" t="s">
        <v>1158</v>
      </c>
      <c r="D117" s="31" t="s">
        <v>1162</v>
      </c>
      <c r="E117" s="31" t="s">
        <v>577</v>
      </c>
      <c r="F117" s="93">
        <v>656502</v>
      </c>
      <c r="G117" s="32">
        <v>57.19</v>
      </c>
      <c r="H117" s="32" t="s">
        <v>578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45126</v>
      </c>
      <c r="B118" s="32" t="s">
        <v>1157</v>
      </c>
      <c r="C118" s="31" t="s">
        <v>1158</v>
      </c>
      <c r="D118" s="31" t="s">
        <v>1245</v>
      </c>
      <c r="E118" s="31" t="s">
        <v>577</v>
      </c>
      <c r="F118" s="93">
        <v>86632</v>
      </c>
      <c r="G118" s="32">
        <v>59.3</v>
      </c>
      <c r="H118" s="32" t="s">
        <v>578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45126</v>
      </c>
      <c r="B119" s="32" t="s">
        <v>1157</v>
      </c>
      <c r="C119" s="31" t="s">
        <v>1158</v>
      </c>
      <c r="D119" s="31" t="s">
        <v>1119</v>
      </c>
      <c r="E119" s="31" t="s">
        <v>577</v>
      </c>
      <c r="F119" s="93">
        <v>211275</v>
      </c>
      <c r="G119" s="32">
        <v>59.82</v>
      </c>
      <c r="H119" s="32" t="s">
        <v>578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45126</v>
      </c>
      <c r="B120" s="32" t="s">
        <v>1157</v>
      </c>
      <c r="C120" s="31" t="s">
        <v>1158</v>
      </c>
      <c r="D120" s="31" t="s">
        <v>1161</v>
      </c>
      <c r="E120" s="31" t="s">
        <v>577</v>
      </c>
      <c r="F120" s="93">
        <v>127320</v>
      </c>
      <c r="G120" s="32">
        <v>62.97</v>
      </c>
      <c r="H120" s="32" t="s">
        <v>578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45126</v>
      </c>
      <c r="B121" s="32" t="s">
        <v>1157</v>
      </c>
      <c r="C121" s="31" t="s">
        <v>1158</v>
      </c>
      <c r="D121" s="31" t="s">
        <v>1118</v>
      </c>
      <c r="E121" s="31" t="s">
        <v>577</v>
      </c>
      <c r="F121" s="93">
        <v>112775</v>
      </c>
      <c r="G121" s="32">
        <v>58.07</v>
      </c>
      <c r="H121" s="32" t="s">
        <v>578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45126</v>
      </c>
      <c r="B122" s="32" t="s">
        <v>1157</v>
      </c>
      <c r="C122" s="31" t="s">
        <v>1158</v>
      </c>
      <c r="D122" s="31" t="s">
        <v>1237</v>
      </c>
      <c r="E122" s="31" t="s">
        <v>577</v>
      </c>
      <c r="F122" s="93">
        <v>56311</v>
      </c>
      <c r="G122" s="32">
        <v>60.99</v>
      </c>
      <c r="H122" s="32" t="s">
        <v>578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45126</v>
      </c>
      <c r="B123" s="32" t="s">
        <v>1157</v>
      </c>
      <c r="C123" s="31" t="s">
        <v>1158</v>
      </c>
      <c r="D123" s="31" t="s">
        <v>1238</v>
      </c>
      <c r="E123" s="31" t="s">
        <v>577</v>
      </c>
      <c r="F123" s="93">
        <v>80283</v>
      </c>
      <c r="G123" s="32">
        <v>58.54</v>
      </c>
      <c r="H123" s="32" t="s">
        <v>578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45126</v>
      </c>
      <c r="B124" s="32" t="s">
        <v>1157</v>
      </c>
      <c r="C124" s="31" t="s">
        <v>1158</v>
      </c>
      <c r="D124" s="31" t="s">
        <v>1240</v>
      </c>
      <c r="E124" s="31" t="s">
        <v>577</v>
      </c>
      <c r="F124" s="93">
        <v>57100</v>
      </c>
      <c r="G124" s="32">
        <v>53.95</v>
      </c>
      <c r="H124" s="32" t="s">
        <v>578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45126</v>
      </c>
      <c r="B125" s="32" t="s">
        <v>1157</v>
      </c>
      <c r="C125" s="31" t="s">
        <v>1158</v>
      </c>
      <c r="D125" s="31" t="s">
        <v>579</v>
      </c>
      <c r="E125" s="31" t="s">
        <v>577</v>
      </c>
      <c r="F125" s="93">
        <v>300418</v>
      </c>
      <c r="G125" s="32">
        <v>57.7</v>
      </c>
      <c r="H125" s="32" t="s">
        <v>578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45126</v>
      </c>
      <c r="B126" s="32" t="s">
        <v>1157</v>
      </c>
      <c r="C126" s="31" t="s">
        <v>1158</v>
      </c>
      <c r="D126" s="31" t="s">
        <v>1243</v>
      </c>
      <c r="E126" s="31" t="s">
        <v>577</v>
      </c>
      <c r="F126" s="93">
        <v>73077</v>
      </c>
      <c r="G126" s="32">
        <v>58.24</v>
      </c>
      <c r="H126" s="32" t="s">
        <v>578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45126</v>
      </c>
      <c r="B127" s="32" t="s">
        <v>1157</v>
      </c>
      <c r="C127" s="31" t="s">
        <v>1158</v>
      </c>
      <c r="D127" s="31" t="s">
        <v>1088</v>
      </c>
      <c r="E127" s="31" t="s">
        <v>577</v>
      </c>
      <c r="F127" s="93">
        <v>166079</v>
      </c>
      <c r="G127" s="32">
        <v>62.93</v>
      </c>
      <c r="H127" s="32" t="s">
        <v>578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45126</v>
      </c>
      <c r="B128" s="32" t="s">
        <v>1157</v>
      </c>
      <c r="C128" s="31" t="s">
        <v>1158</v>
      </c>
      <c r="D128" s="31" t="s">
        <v>1242</v>
      </c>
      <c r="E128" s="31" t="s">
        <v>577</v>
      </c>
      <c r="F128" s="93">
        <v>120000</v>
      </c>
      <c r="G128" s="32">
        <v>56.46</v>
      </c>
      <c r="H128" s="32" t="s">
        <v>578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45126</v>
      </c>
      <c r="B129" s="32" t="s">
        <v>1157</v>
      </c>
      <c r="C129" s="31" t="s">
        <v>1158</v>
      </c>
      <c r="D129" s="31" t="s">
        <v>1241</v>
      </c>
      <c r="E129" s="31" t="s">
        <v>577</v>
      </c>
      <c r="F129" s="93">
        <v>81606</v>
      </c>
      <c r="G129" s="32">
        <v>54.72</v>
      </c>
      <c r="H129" s="32" t="s">
        <v>578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45126</v>
      </c>
      <c r="B130" s="32" t="s">
        <v>1157</v>
      </c>
      <c r="C130" s="31" t="s">
        <v>1158</v>
      </c>
      <c r="D130" s="31" t="s">
        <v>1239</v>
      </c>
      <c r="E130" s="31" t="s">
        <v>577</v>
      </c>
      <c r="F130" s="93">
        <v>70364</v>
      </c>
      <c r="G130" s="32">
        <v>57.92</v>
      </c>
      <c r="H130" s="32" t="s">
        <v>578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45126</v>
      </c>
      <c r="B131" s="32" t="s">
        <v>1246</v>
      </c>
      <c r="C131" s="31" t="s">
        <v>1247</v>
      </c>
      <c r="D131" s="31" t="s">
        <v>1273</v>
      </c>
      <c r="E131" s="31" t="s">
        <v>577</v>
      </c>
      <c r="F131" s="93">
        <v>70000</v>
      </c>
      <c r="G131" s="32">
        <v>579</v>
      </c>
      <c r="H131" s="32" t="s">
        <v>578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45126</v>
      </c>
      <c r="B132" s="32" t="s">
        <v>1246</v>
      </c>
      <c r="C132" s="31" t="s">
        <v>1247</v>
      </c>
      <c r="D132" s="31" t="s">
        <v>1248</v>
      </c>
      <c r="E132" s="31" t="s">
        <v>577</v>
      </c>
      <c r="F132" s="93">
        <v>15488</v>
      </c>
      <c r="G132" s="32">
        <v>606.11</v>
      </c>
      <c r="H132" s="32" t="s">
        <v>578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45126</v>
      </c>
      <c r="B133" s="32" t="s">
        <v>1123</v>
      </c>
      <c r="C133" s="31" t="s">
        <v>1124</v>
      </c>
      <c r="D133" s="31" t="s">
        <v>1170</v>
      </c>
      <c r="E133" s="31" t="s">
        <v>577</v>
      </c>
      <c r="F133" s="93">
        <v>101900</v>
      </c>
      <c r="G133" s="32">
        <v>200.73</v>
      </c>
      <c r="H133" s="32" t="s">
        <v>578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45126</v>
      </c>
      <c r="B134" s="32" t="s">
        <v>1123</v>
      </c>
      <c r="C134" s="31" t="s">
        <v>1124</v>
      </c>
      <c r="D134" s="31" t="s">
        <v>579</v>
      </c>
      <c r="E134" s="31" t="s">
        <v>577</v>
      </c>
      <c r="F134" s="93">
        <v>123206</v>
      </c>
      <c r="G134" s="32">
        <v>198.89</v>
      </c>
      <c r="H134" s="32" t="s">
        <v>578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>
        <v>45126</v>
      </c>
      <c r="B135" s="32" t="s">
        <v>1123</v>
      </c>
      <c r="C135" s="31" t="s">
        <v>1124</v>
      </c>
      <c r="D135" s="31" t="s">
        <v>1088</v>
      </c>
      <c r="E135" s="31" t="s">
        <v>577</v>
      </c>
      <c r="F135" s="93">
        <v>75000</v>
      </c>
      <c r="G135" s="32">
        <v>210.75</v>
      </c>
      <c r="H135" s="32" t="s">
        <v>578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>
        <v>45126</v>
      </c>
      <c r="B136" s="32" t="s">
        <v>1123</v>
      </c>
      <c r="C136" s="31" t="s">
        <v>1124</v>
      </c>
      <c r="D136" s="31" t="s">
        <v>1159</v>
      </c>
      <c r="E136" s="31" t="s">
        <v>577</v>
      </c>
      <c r="F136" s="93">
        <v>119000</v>
      </c>
      <c r="G136" s="32">
        <v>192.71</v>
      </c>
      <c r="H136" s="32" t="s">
        <v>578</v>
      </c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>
        <v>45126</v>
      </c>
      <c r="B137" s="32" t="s">
        <v>1249</v>
      </c>
      <c r="C137" s="31" t="s">
        <v>1250</v>
      </c>
      <c r="D137" s="31" t="s">
        <v>1251</v>
      </c>
      <c r="E137" s="31" t="s">
        <v>577</v>
      </c>
      <c r="F137" s="93">
        <v>4560001</v>
      </c>
      <c r="G137" s="32">
        <v>1.05</v>
      </c>
      <c r="H137" s="32" t="s">
        <v>578</v>
      </c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>
        <v>45126</v>
      </c>
      <c r="B138" s="32" t="s">
        <v>1252</v>
      </c>
      <c r="C138" s="31" t="s">
        <v>1253</v>
      </c>
      <c r="D138" s="31" t="s">
        <v>1088</v>
      </c>
      <c r="E138" s="31" t="s">
        <v>577</v>
      </c>
      <c r="F138" s="93">
        <v>572000</v>
      </c>
      <c r="G138" s="32">
        <v>14.36</v>
      </c>
      <c r="H138" s="32" t="s">
        <v>578</v>
      </c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>
        <v>45126</v>
      </c>
      <c r="B139" s="32" t="s">
        <v>1252</v>
      </c>
      <c r="C139" s="31" t="s">
        <v>1253</v>
      </c>
      <c r="D139" s="31" t="s">
        <v>1122</v>
      </c>
      <c r="E139" s="31" t="s">
        <v>577</v>
      </c>
      <c r="F139" s="93">
        <v>592982</v>
      </c>
      <c r="G139" s="32">
        <v>14.74</v>
      </c>
      <c r="H139" s="32" t="s">
        <v>578</v>
      </c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>
        <v>45126</v>
      </c>
      <c r="B140" s="32" t="s">
        <v>1254</v>
      </c>
      <c r="C140" s="31" t="s">
        <v>1255</v>
      </c>
      <c r="D140" s="31" t="s">
        <v>579</v>
      </c>
      <c r="E140" s="31" t="s">
        <v>577</v>
      </c>
      <c r="F140" s="93">
        <v>1071707</v>
      </c>
      <c r="G140" s="32">
        <v>87.97</v>
      </c>
      <c r="H140" s="32" t="s">
        <v>578</v>
      </c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>
        <v>45126</v>
      </c>
      <c r="B141" s="32" t="s">
        <v>1256</v>
      </c>
      <c r="C141" s="31" t="s">
        <v>1257</v>
      </c>
      <c r="D141" s="31" t="s">
        <v>579</v>
      </c>
      <c r="E141" s="31" t="s">
        <v>577</v>
      </c>
      <c r="F141" s="93">
        <v>428859</v>
      </c>
      <c r="G141" s="32">
        <v>721.6</v>
      </c>
      <c r="H141" s="32" t="s">
        <v>578</v>
      </c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>
        <v>45126</v>
      </c>
      <c r="B142" s="32" t="s">
        <v>1274</v>
      </c>
      <c r="C142" s="31" t="s">
        <v>1275</v>
      </c>
      <c r="D142" s="31" t="s">
        <v>1276</v>
      </c>
      <c r="E142" s="31" t="s">
        <v>577</v>
      </c>
      <c r="F142" s="93">
        <v>48000</v>
      </c>
      <c r="G142" s="32">
        <v>20.25</v>
      </c>
      <c r="H142" s="32" t="s">
        <v>578</v>
      </c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>
        <v>45126</v>
      </c>
      <c r="B143" s="32" t="s">
        <v>1277</v>
      </c>
      <c r="C143" s="31" t="s">
        <v>1278</v>
      </c>
      <c r="D143" s="31" t="s">
        <v>1279</v>
      </c>
      <c r="E143" s="31" t="s">
        <v>577</v>
      </c>
      <c r="F143" s="93">
        <v>125000</v>
      </c>
      <c r="G143" s="32">
        <v>875.58</v>
      </c>
      <c r="H143" s="32" t="s">
        <v>578</v>
      </c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>
        <v>45126</v>
      </c>
      <c r="B144" s="32" t="s">
        <v>1277</v>
      </c>
      <c r="C144" s="31" t="s">
        <v>1278</v>
      </c>
      <c r="D144" s="31" t="s">
        <v>1280</v>
      </c>
      <c r="E144" s="31" t="s">
        <v>577</v>
      </c>
      <c r="F144" s="93">
        <v>96200</v>
      </c>
      <c r="G144" s="32">
        <v>889.55</v>
      </c>
      <c r="H144" s="32" t="s">
        <v>578</v>
      </c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>
        <v>45126</v>
      </c>
      <c r="B145" s="32" t="s">
        <v>1171</v>
      </c>
      <c r="C145" s="31" t="s">
        <v>1172</v>
      </c>
      <c r="D145" s="31" t="s">
        <v>1173</v>
      </c>
      <c r="E145" s="31" t="s">
        <v>577</v>
      </c>
      <c r="F145" s="93">
        <v>18000</v>
      </c>
      <c r="G145" s="32">
        <v>81.95</v>
      </c>
      <c r="H145" s="32" t="s">
        <v>578</v>
      </c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>
        <v>45126</v>
      </c>
      <c r="B146" s="32" t="s">
        <v>1258</v>
      </c>
      <c r="C146" s="31" t="s">
        <v>1259</v>
      </c>
      <c r="D146" s="31" t="s">
        <v>1088</v>
      </c>
      <c r="E146" s="31" t="s">
        <v>577</v>
      </c>
      <c r="F146" s="93">
        <v>1983978</v>
      </c>
      <c r="G146" s="32">
        <v>152.61000000000001</v>
      </c>
      <c r="H146" s="32" t="s">
        <v>578</v>
      </c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>
        <v>45126</v>
      </c>
      <c r="B147" s="32" t="s">
        <v>1164</v>
      </c>
      <c r="C147" s="31" t="s">
        <v>1165</v>
      </c>
      <c r="D147" s="31" t="s">
        <v>1118</v>
      </c>
      <c r="E147" s="31" t="s">
        <v>577</v>
      </c>
      <c r="F147" s="93">
        <v>21279428</v>
      </c>
      <c r="G147" s="32">
        <v>15.55</v>
      </c>
      <c r="H147" s="32" t="s">
        <v>578</v>
      </c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>
        <v>45126</v>
      </c>
      <c r="B148" s="32" t="s">
        <v>1164</v>
      </c>
      <c r="C148" s="31" t="s">
        <v>1165</v>
      </c>
      <c r="D148" s="31" t="s">
        <v>1260</v>
      </c>
      <c r="E148" s="31" t="s">
        <v>577</v>
      </c>
      <c r="F148" s="93">
        <v>20382993</v>
      </c>
      <c r="G148" s="32">
        <v>15.44</v>
      </c>
      <c r="H148" s="32" t="s">
        <v>578</v>
      </c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>
        <v>45126</v>
      </c>
      <c r="B149" s="32" t="s">
        <v>1261</v>
      </c>
      <c r="C149" s="31" t="s">
        <v>1262</v>
      </c>
      <c r="D149" s="31" t="s">
        <v>579</v>
      </c>
      <c r="E149" s="31" t="s">
        <v>577</v>
      </c>
      <c r="F149" s="93">
        <v>185452</v>
      </c>
      <c r="G149" s="32">
        <v>655.88</v>
      </c>
      <c r="H149" s="32" t="s">
        <v>578</v>
      </c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>
        <v>45126</v>
      </c>
      <c r="B150" s="32" t="s">
        <v>1166</v>
      </c>
      <c r="C150" s="31" t="s">
        <v>1167</v>
      </c>
      <c r="D150" s="31" t="s">
        <v>1281</v>
      </c>
      <c r="E150" s="31" t="s">
        <v>577</v>
      </c>
      <c r="F150" s="93">
        <v>56656</v>
      </c>
      <c r="G150" s="32">
        <v>30.12</v>
      </c>
      <c r="H150" s="32" t="s">
        <v>578</v>
      </c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>
        <v>45126</v>
      </c>
      <c r="B151" s="32" t="s">
        <v>1166</v>
      </c>
      <c r="C151" s="31" t="s">
        <v>1167</v>
      </c>
      <c r="D151" s="31" t="s">
        <v>1263</v>
      </c>
      <c r="E151" s="31" t="s">
        <v>577</v>
      </c>
      <c r="F151" s="93">
        <v>5000</v>
      </c>
      <c r="G151" s="32">
        <v>30.4</v>
      </c>
      <c r="H151" s="32" t="s">
        <v>578</v>
      </c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>
        <v>45126</v>
      </c>
      <c r="B152" s="32" t="s">
        <v>1166</v>
      </c>
      <c r="C152" s="31" t="s">
        <v>1167</v>
      </c>
      <c r="D152" s="31" t="s">
        <v>579</v>
      </c>
      <c r="E152" s="31" t="s">
        <v>577</v>
      </c>
      <c r="F152" s="93">
        <v>89539</v>
      </c>
      <c r="G152" s="32">
        <v>31.48</v>
      </c>
      <c r="H152" s="32" t="s">
        <v>578</v>
      </c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>
        <v>45126</v>
      </c>
      <c r="B153" s="32" t="s">
        <v>1166</v>
      </c>
      <c r="C153" s="31" t="s">
        <v>1167</v>
      </c>
      <c r="D153" s="31" t="s">
        <v>1169</v>
      </c>
      <c r="E153" s="31" t="s">
        <v>577</v>
      </c>
      <c r="F153" s="93">
        <v>131506</v>
      </c>
      <c r="G153" s="32">
        <v>31.58</v>
      </c>
      <c r="H153" s="32" t="s">
        <v>578</v>
      </c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>
        <v>45126</v>
      </c>
      <c r="B154" s="32" t="s">
        <v>1166</v>
      </c>
      <c r="C154" s="31" t="s">
        <v>1167</v>
      </c>
      <c r="D154" s="31" t="s">
        <v>1168</v>
      </c>
      <c r="E154" s="31" t="s">
        <v>577</v>
      </c>
      <c r="F154" s="93">
        <v>100000</v>
      </c>
      <c r="G154" s="32">
        <v>31.5</v>
      </c>
      <c r="H154" s="32" t="s">
        <v>578</v>
      </c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>
        <v>45126</v>
      </c>
      <c r="B155" s="32" t="s">
        <v>1265</v>
      </c>
      <c r="C155" s="31" t="s">
        <v>1266</v>
      </c>
      <c r="D155" s="31" t="s">
        <v>1267</v>
      </c>
      <c r="E155" s="31" t="s">
        <v>577</v>
      </c>
      <c r="F155" s="93">
        <v>11045298</v>
      </c>
      <c r="G155" s="32">
        <v>22.92</v>
      </c>
      <c r="H155" s="32" t="s">
        <v>578</v>
      </c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>
        <v>45126</v>
      </c>
      <c r="B156" s="32" t="s">
        <v>1265</v>
      </c>
      <c r="C156" s="31" t="s">
        <v>1266</v>
      </c>
      <c r="D156" s="31" t="s">
        <v>1118</v>
      </c>
      <c r="E156" s="31" t="s">
        <v>577</v>
      </c>
      <c r="F156" s="93">
        <v>10851560</v>
      </c>
      <c r="G156" s="32">
        <v>22.72</v>
      </c>
      <c r="H156" s="32" t="s">
        <v>578</v>
      </c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>
        <v>45126</v>
      </c>
      <c r="B157" s="32" t="s">
        <v>1265</v>
      </c>
      <c r="C157" s="31" t="s">
        <v>1266</v>
      </c>
      <c r="D157" s="31" t="s">
        <v>1260</v>
      </c>
      <c r="E157" s="31" t="s">
        <v>577</v>
      </c>
      <c r="F157" s="93">
        <v>13590731</v>
      </c>
      <c r="G157" s="32">
        <v>22.9</v>
      </c>
      <c r="H157" s="32" t="s">
        <v>578</v>
      </c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>
        <v>45126</v>
      </c>
      <c r="B158" s="32" t="s">
        <v>1268</v>
      </c>
      <c r="C158" s="31" t="s">
        <v>1269</v>
      </c>
      <c r="D158" s="31" t="s">
        <v>1163</v>
      </c>
      <c r="E158" s="31" t="s">
        <v>577</v>
      </c>
      <c r="F158" s="93">
        <v>106800</v>
      </c>
      <c r="G158" s="32">
        <v>190.28</v>
      </c>
      <c r="H158" s="32" t="s">
        <v>578</v>
      </c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>
        <v>45126</v>
      </c>
      <c r="B159" s="32" t="s">
        <v>1120</v>
      </c>
      <c r="C159" s="31" t="s">
        <v>1121</v>
      </c>
      <c r="D159" s="31" t="s">
        <v>1160</v>
      </c>
      <c r="E159" s="31" t="s">
        <v>577</v>
      </c>
      <c r="F159" s="93">
        <v>475084</v>
      </c>
      <c r="G159" s="32">
        <v>87.01</v>
      </c>
      <c r="H159" s="32" t="s">
        <v>578</v>
      </c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/>
      <c r="B160" s="32"/>
      <c r="C160" s="31"/>
      <c r="D160" s="31"/>
      <c r="E160" s="31"/>
      <c r="F160" s="93"/>
      <c r="G160" s="32"/>
      <c r="H160" s="32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/>
      <c r="B161" s="32"/>
      <c r="C161" s="31"/>
      <c r="D161" s="31"/>
      <c r="E161" s="31"/>
      <c r="F161" s="93"/>
      <c r="G161" s="32"/>
      <c r="H161" s="32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/>
      <c r="B162" s="32"/>
      <c r="C162" s="31"/>
      <c r="D162" s="31"/>
      <c r="E162" s="31"/>
      <c r="F162" s="93"/>
      <c r="G162" s="32"/>
      <c r="H162" s="32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/>
      <c r="B163" s="32"/>
      <c r="C163" s="31"/>
      <c r="D163" s="31"/>
      <c r="E163" s="31"/>
      <c r="F163" s="93"/>
      <c r="G163" s="32"/>
      <c r="H163" s="32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/>
      <c r="B164" s="32"/>
      <c r="C164" s="31"/>
      <c r="D164" s="31"/>
      <c r="E164" s="31"/>
      <c r="F164" s="93"/>
      <c r="G164" s="32"/>
      <c r="H164" s="32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/>
      <c r="B165" s="32"/>
      <c r="C165" s="31"/>
      <c r="D165" s="31"/>
      <c r="E165" s="31"/>
      <c r="F165" s="93"/>
      <c r="G165" s="32"/>
      <c r="H165" s="32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/>
      <c r="B166" s="32"/>
      <c r="C166" s="31"/>
      <c r="D166" s="31"/>
      <c r="E166" s="31"/>
      <c r="F166" s="93"/>
      <c r="G166" s="32"/>
      <c r="H166" s="32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/>
      <c r="B167" s="32"/>
      <c r="C167" s="31"/>
      <c r="D167" s="31"/>
      <c r="E167" s="31"/>
      <c r="F167" s="93"/>
      <c r="G167" s="32"/>
      <c r="H167" s="32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/>
      <c r="B168" s="32"/>
      <c r="C168" s="31"/>
      <c r="D168" s="31"/>
      <c r="E168" s="31"/>
      <c r="F168" s="93"/>
      <c r="G168" s="32"/>
      <c r="H168" s="32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/>
      <c r="B169" s="32"/>
      <c r="C169" s="31"/>
      <c r="D169" s="31"/>
      <c r="E169" s="31"/>
      <c r="F169" s="93"/>
      <c r="G169" s="32"/>
      <c r="H169" s="32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/>
      <c r="B170" s="32"/>
      <c r="C170" s="31"/>
      <c r="D170" s="31"/>
      <c r="E170" s="31"/>
      <c r="F170" s="93"/>
      <c r="G170" s="32"/>
      <c r="H170" s="32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/>
      <c r="B171" s="32"/>
      <c r="C171" s="31"/>
      <c r="D171" s="31"/>
      <c r="E171" s="31"/>
      <c r="F171" s="93"/>
      <c r="G171" s="32"/>
      <c r="H171" s="32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/>
      <c r="B172" s="32"/>
      <c r="C172" s="31"/>
      <c r="D172" s="31"/>
      <c r="E172" s="31"/>
      <c r="F172" s="93"/>
      <c r="G172" s="32"/>
      <c r="H172" s="32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/>
      <c r="B173" s="32"/>
      <c r="C173" s="31"/>
      <c r="D173" s="31"/>
      <c r="E173" s="31"/>
      <c r="F173" s="93"/>
      <c r="G173" s="32"/>
      <c r="H173" s="32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/>
      <c r="B174" s="32"/>
      <c r="C174" s="31"/>
      <c r="D174" s="31"/>
      <c r="E174" s="31"/>
      <c r="F174" s="93"/>
      <c r="G174" s="32"/>
      <c r="H174" s="32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/>
      <c r="B175" s="32"/>
      <c r="C175" s="31"/>
      <c r="D175" s="31"/>
      <c r="E175" s="31"/>
      <c r="F175" s="93"/>
      <c r="G175" s="32"/>
      <c r="H175" s="32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/>
      <c r="B176" s="32"/>
      <c r="C176" s="31"/>
      <c r="D176" s="31"/>
      <c r="E176" s="31"/>
      <c r="F176" s="93"/>
      <c r="G176" s="32"/>
      <c r="H176" s="32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/>
      <c r="B177" s="32"/>
      <c r="C177" s="31"/>
      <c r="D177" s="31"/>
      <c r="E177" s="31"/>
      <c r="F177" s="93"/>
      <c r="G177" s="32"/>
      <c r="H177" s="32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/>
      <c r="B178" s="32"/>
      <c r="C178" s="31"/>
      <c r="D178" s="31"/>
      <c r="E178" s="31"/>
      <c r="F178" s="93"/>
      <c r="G178" s="32"/>
      <c r="H178" s="32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/>
      <c r="B179" s="32"/>
      <c r="C179" s="31"/>
      <c r="D179" s="31"/>
      <c r="E179" s="31"/>
      <c r="F179" s="93"/>
      <c r="G179" s="32"/>
      <c r="H179" s="32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/>
      <c r="B180" s="32"/>
      <c r="C180" s="31"/>
      <c r="D180" s="31"/>
      <c r="E180" s="31"/>
      <c r="F180" s="93"/>
      <c r="G180" s="32"/>
      <c r="H180" s="32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/>
      <c r="B181" s="32"/>
      <c r="C181" s="31"/>
      <c r="D181" s="31"/>
      <c r="E181" s="31"/>
      <c r="F181" s="93"/>
      <c r="G181" s="32"/>
      <c r="H181" s="32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/>
      <c r="B182" s="32"/>
      <c r="C182" s="31"/>
      <c r="D182" s="31"/>
      <c r="E182" s="31"/>
      <c r="F182" s="93"/>
      <c r="G182" s="32"/>
      <c r="H182" s="32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/>
      <c r="B183" s="32"/>
      <c r="C183" s="31"/>
      <c r="D183" s="31"/>
      <c r="E183" s="31"/>
      <c r="F183" s="93"/>
      <c r="G183" s="32"/>
      <c r="H183" s="32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2.75" customHeight="1">
      <c r="A184" s="92"/>
      <c r="B184" s="32"/>
      <c r="C184" s="31"/>
      <c r="D184" s="31"/>
      <c r="E184" s="31"/>
      <c r="F184" s="93"/>
      <c r="G184" s="32"/>
      <c r="H184" s="32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</row>
    <row r="185" spans="1:28" ht="12.75" customHeight="1">
      <c r="A185" s="92"/>
      <c r="B185" s="32"/>
      <c r="C185" s="31"/>
      <c r="D185" s="31"/>
      <c r="E185" s="31"/>
      <c r="F185" s="93"/>
      <c r="G185" s="32"/>
      <c r="H185" s="32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</row>
    <row r="186" spans="1:28" ht="12.75" customHeight="1">
      <c r="A186" s="92"/>
      <c r="B186" s="32"/>
      <c r="C186" s="31"/>
      <c r="D186" s="31"/>
      <c r="E186" s="31"/>
      <c r="F186" s="93"/>
      <c r="G186" s="32"/>
      <c r="H186" s="32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</row>
    <row r="187" spans="1:28" ht="12.75" customHeight="1">
      <c r="A187" s="92"/>
      <c r="B187" s="32"/>
      <c r="C187" s="31"/>
      <c r="D187" s="31"/>
      <c r="E187" s="31"/>
      <c r="F187" s="93"/>
      <c r="G187" s="32"/>
      <c r="H187" s="32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</row>
    <row r="188" spans="1:28" ht="12.75" customHeight="1">
      <c r="A188" s="92"/>
      <c r="B188" s="32"/>
      <c r="C188" s="31"/>
      <c r="D188" s="31"/>
      <c r="E188" s="31"/>
      <c r="F188" s="93"/>
      <c r="G188" s="32"/>
      <c r="H188" s="32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</row>
    <row r="189" spans="1:28" ht="12.75" customHeight="1">
      <c r="A189" s="92"/>
      <c r="B189" s="32"/>
      <c r="C189" s="31"/>
      <c r="D189" s="31"/>
      <c r="E189" s="31"/>
      <c r="F189" s="93"/>
      <c r="G189" s="32"/>
      <c r="H189" s="32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</row>
    <row r="190" spans="1:28" ht="12.75" customHeight="1">
      <c r="A190" s="92"/>
      <c r="B190" s="32"/>
      <c r="C190" s="31"/>
      <c r="D190" s="31"/>
      <c r="E190" s="31"/>
      <c r="F190" s="93"/>
      <c r="G190" s="32"/>
      <c r="H190" s="32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</row>
    <row r="191" spans="1:28" ht="12.75" customHeight="1">
      <c r="A191" s="92"/>
      <c r="B191" s="32"/>
      <c r="C191" s="31"/>
      <c r="D191" s="31"/>
      <c r="E191" s="31"/>
      <c r="F191" s="93"/>
      <c r="G191" s="32"/>
      <c r="H191" s="32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</row>
    <row r="192" spans="1:28" ht="12.75" customHeight="1">
      <c r="A192" s="92"/>
      <c r="B192" s="32"/>
      <c r="C192" s="31"/>
      <c r="D192" s="31"/>
      <c r="E192" s="31"/>
      <c r="F192" s="93"/>
      <c r="G192" s="32"/>
      <c r="H192" s="32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</row>
    <row r="193" spans="1:28" ht="12.75" customHeight="1">
      <c r="A193" s="92"/>
      <c r="B193" s="32"/>
      <c r="C193" s="31"/>
      <c r="D193" s="31"/>
      <c r="E193" s="31"/>
      <c r="F193" s="93"/>
      <c r="G193" s="32"/>
      <c r="H193" s="32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</row>
    <row r="194" spans="1:28" ht="12.75" customHeight="1">
      <c r="A194" s="92"/>
      <c r="B194" s="32"/>
      <c r="C194" s="31"/>
      <c r="D194" s="31"/>
      <c r="E194" s="31"/>
      <c r="F194" s="93"/>
      <c r="G194" s="32"/>
      <c r="H194" s="32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</row>
    <row r="195" spans="1:28" ht="12.75" customHeight="1">
      <c r="A195" s="92"/>
      <c r="B195" s="32"/>
      <c r="C195" s="31"/>
      <c r="D195" s="31"/>
      <c r="E195" s="31"/>
      <c r="F195" s="93"/>
      <c r="G195" s="32"/>
      <c r="H195" s="32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</row>
    <row r="196" spans="1:28" ht="12.75" customHeight="1">
      <c r="A196" s="92"/>
      <c r="B196" s="32"/>
      <c r="C196" s="31"/>
      <c r="D196" s="31"/>
      <c r="E196" s="31"/>
      <c r="F196" s="93"/>
      <c r="G196" s="32"/>
      <c r="H196" s="32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</row>
    <row r="197" spans="1:28" ht="12.75" customHeight="1">
      <c r="A197" s="92"/>
      <c r="B197" s="32"/>
      <c r="C197" s="31"/>
      <c r="D197" s="31"/>
      <c r="E197" s="31"/>
      <c r="F197" s="93"/>
      <c r="G197" s="32"/>
      <c r="H197" s="32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</row>
    <row r="198" spans="1:28" ht="12.75" customHeight="1">
      <c r="A198" s="92"/>
      <c r="B198" s="32"/>
      <c r="C198" s="31"/>
      <c r="D198" s="31"/>
      <c r="E198" s="31"/>
      <c r="F198" s="93"/>
      <c r="G198" s="32"/>
      <c r="H198" s="32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</row>
    <row r="199" spans="1:28" ht="12.75" customHeight="1">
      <c r="A199" s="92"/>
      <c r="B199" s="32"/>
      <c r="C199" s="31"/>
      <c r="D199" s="31"/>
      <c r="E199" s="31"/>
      <c r="F199" s="93"/>
      <c r="G199" s="32"/>
      <c r="H199" s="32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</row>
    <row r="200" spans="1:28" ht="12.75" customHeight="1">
      <c r="A200" s="92"/>
      <c r="B200" s="32"/>
      <c r="C200" s="31"/>
      <c r="D200" s="31"/>
      <c r="E200" s="31"/>
      <c r="F200" s="93"/>
      <c r="G200" s="32"/>
      <c r="H200" s="32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</row>
    <row r="201" spans="1:28" ht="12.75" customHeight="1">
      <c r="A201" s="92"/>
      <c r="B201" s="32"/>
      <c r="C201" s="31"/>
      <c r="D201" s="31"/>
      <c r="E201" s="31"/>
      <c r="F201" s="93"/>
      <c r="G201" s="32"/>
      <c r="H201" s="32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</row>
    <row r="202" spans="1:28" ht="12.75" customHeight="1">
      <c r="A202" s="92"/>
      <c r="B202" s="32"/>
      <c r="C202" s="31"/>
      <c r="D202" s="31"/>
      <c r="E202" s="31"/>
      <c r="F202" s="93"/>
      <c r="G202" s="32"/>
      <c r="H202" s="32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</row>
    <row r="203" spans="1:28" ht="12.75" customHeight="1">
      <c r="A203" s="92"/>
      <c r="B203" s="32"/>
      <c r="C203" s="31"/>
      <c r="D203" s="31"/>
      <c r="E203" s="31"/>
      <c r="F203" s="93"/>
      <c r="G203" s="32"/>
      <c r="H203" s="32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</row>
    <row r="204" spans="1:28" ht="12.75" customHeight="1">
      <c r="A204" s="92"/>
      <c r="B204" s="32"/>
      <c r="C204" s="31"/>
      <c r="D204" s="31"/>
      <c r="E204" s="31"/>
      <c r="F204" s="93"/>
      <c r="G204" s="32"/>
      <c r="H204" s="32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</row>
    <row r="205" spans="1:28" ht="12.75" customHeight="1">
      <c r="A205" s="92"/>
      <c r="B205" s="32"/>
      <c r="C205" s="31"/>
      <c r="D205" s="31"/>
      <c r="E205" s="31"/>
      <c r="F205" s="93"/>
      <c r="G205" s="32"/>
      <c r="H205" s="32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</row>
    <row r="206" spans="1:28" ht="12.75" customHeight="1">
      <c r="A206" s="92"/>
      <c r="B206" s="32"/>
      <c r="C206" s="31"/>
      <c r="D206" s="31"/>
      <c r="E206" s="31"/>
      <c r="F206" s="93"/>
      <c r="G206" s="32"/>
      <c r="H206" s="32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</row>
    <row r="207" spans="1:28" ht="12.75" customHeight="1">
      <c r="A207" s="92"/>
      <c r="B207" s="32"/>
      <c r="C207" s="31"/>
      <c r="D207" s="31"/>
      <c r="E207" s="31"/>
      <c r="F207" s="93"/>
      <c r="G207" s="32"/>
      <c r="H207" s="32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</row>
    <row r="208" spans="1:28" ht="12.75" customHeight="1">
      <c r="A208" s="92"/>
      <c r="B208" s="32"/>
      <c r="C208" s="31"/>
      <c r="D208" s="31"/>
      <c r="E208" s="31"/>
      <c r="F208" s="93"/>
      <c r="G208" s="32"/>
      <c r="H208" s="32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</row>
    <row r="209" spans="1:28" ht="12.75" customHeight="1">
      <c r="A209" s="92"/>
      <c r="B209" s="32"/>
      <c r="C209" s="31"/>
      <c r="D209" s="31"/>
      <c r="E209" s="31"/>
      <c r="F209" s="93"/>
      <c r="G209" s="32"/>
      <c r="H209" s="32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</row>
    <row r="210" spans="1:28" ht="12.75" customHeight="1">
      <c r="A210" s="92"/>
      <c r="B210" s="32"/>
      <c r="C210" s="31"/>
      <c r="D210" s="31"/>
      <c r="E210" s="31"/>
      <c r="F210" s="93"/>
      <c r="G210" s="32"/>
      <c r="H210" s="32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</row>
    <row r="211" spans="1:28" ht="12.75" customHeight="1">
      <c r="A211" s="92"/>
      <c r="B211" s="32"/>
      <c r="C211" s="31"/>
      <c r="D211" s="31"/>
      <c r="E211" s="31"/>
      <c r="F211" s="93"/>
      <c r="G211" s="32"/>
      <c r="H211" s="32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</row>
    <row r="212" spans="1:28" ht="12.75" customHeight="1">
      <c r="A212" s="92"/>
      <c r="B212" s="32"/>
      <c r="C212" s="31"/>
      <c r="D212" s="31"/>
      <c r="E212" s="31"/>
      <c r="F212" s="93"/>
      <c r="G212" s="32"/>
      <c r="H212" s="32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</row>
    <row r="213" spans="1:28" ht="12.75" customHeight="1">
      <c r="A213" s="92"/>
      <c r="B213" s="32"/>
      <c r="C213" s="31"/>
      <c r="D213" s="31"/>
      <c r="E213" s="31"/>
      <c r="F213" s="93"/>
      <c r="G213" s="32"/>
      <c r="H213" s="32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</row>
    <row r="214" spans="1:28" ht="12.75" customHeight="1">
      <c r="A214" s="92"/>
      <c r="B214" s="32"/>
      <c r="C214" s="31"/>
      <c r="D214" s="31"/>
      <c r="E214" s="31"/>
      <c r="F214" s="93"/>
      <c r="G214" s="32"/>
      <c r="H214" s="32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</row>
    <row r="215" spans="1:28" ht="12.75" customHeight="1">
      <c r="A215" s="92"/>
      <c r="B215" s="32"/>
      <c r="C215" s="31"/>
      <c r="D215" s="31"/>
      <c r="E215" s="31"/>
      <c r="F215" s="93"/>
      <c r="G215" s="32"/>
      <c r="H215" s="32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</row>
    <row r="216" spans="1:28" ht="12.75" customHeight="1">
      <c r="A216" s="92"/>
      <c r="B216" s="32"/>
      <c r="C216" s="31"/>
      <c r="D216" s="31"/>
      <c r="E216" s="31"/>
      <c r="F216" s="93"/>
      <c r="G216" s="32"/>
      <c r="H216" s="32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</row>
    <row r="217" spans="1:28" ht="12.75" customHeight="1">
      <c r="A217" s="92"/>
      <c r="B217" s="32"/>
      <c r="C217" s="31"/>
      <c r="D217" s="31"/>
      <c r="E217" s="31"/>
      <c r="F217" s="93"/>
      <c r="G217" s="32"/>
      <c r="H217" s="32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</row>
    <row r="218" spans="1:28" ht="12.75" customHeight="1">
      <c r="A218" s="92"/>
      <c r="B218" s="32"/>
      <c r="C218" s="31"/>
      <c r="D218" s="31"/>
      <c r="E218" s="31"/>
      <c r="F218" s="93"/>
      <c r="G218" s="32"/>
      <c r="H218" s="32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</row>
    <row r="219" spans="1:28" ht="12.75" customHeight="1">
      <c r="A219" s="92"/>
      <c r="B219" s="32"/>
      <c r="C219" s="31"/>
      <c r="D219" s="31"/>
      <c r="E219" s="31"/>
      <c r="F219" s="93"/>
      <c r="G219" s="32"/>
      <c r="H219" s="32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</row>
    <row r="220" spans="1:28" ht="12.75" customHeight="1">
      <c r="A220" s="92"/>
      <c r="B220" s="32"/>
      <c r="C220" s="31"/>
      <c r="D220" s="31"/>
      <c r="E220" s="31"/>
      <c r="F220" s="93"/>
      <c r="G220" s="32"/>
      <c r="H220" s="32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</row>
    <row r="221" spans="1:28" ht="12.75" customHeight="1">
      <c r="A221" s="92"/>
      <c r="B221" s="32"/>
      <c r="C221" s="31"/>
      <c r="D221" s="31"/>
      <c r="E221" s="31"/>
      <c r="F221" s="93"/>
      <c r="G221" s="32"/>
      <c r="H221" s="32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</row>
    <row r="222" spans="1:28" ht="12.75" customHeight="1">
      <c r="A222" s="92"/>
      <c r="B222" s="32"/>
      <c r="C222" s="31"/>
      <c r="D222" s="31"/>
      <c r="E222" s="31"/>
      <c r="F222" s="93"/>
      <c r="G222" s="32"/>
      <c r="H222" s="32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</row>
    <row r="223" spans="1:28" ht="12.75" customHeight="1">
      <c r="A223" s="92"/>
      <c r="B223" s="32"/>
      <c r="C223" s="31"/>
      <c r="D223" s="31"/>
      <c r="E223" s="31"/>
      <c r="F223" s="93"/>
      <c r="G223" s="32"/>
      <c r="H223" s="32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</row>
    <row r="224" spans="1:28" ht="12.75" customHeight="1">
      <c r="A224" s="92"/>
      <c r="B224" s="32"/>
      <c r="C224" s="31"/>
      <c r="D224" s="31"/>
      <c r="E224" s="31"/>
      <c r="F224" s="93"/>
      <c r="G224" s="32"/>
      <c r="H224" s="32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</row>
    <row r="225" spans="1:28" ht="12.75" customHeight="1">
      <c r="A225" s="92"/>
      <c r="B225" s="32"/>
      <c r="C225" s="31"/>
      <c r="D225" s="31"/>
      <c r="E225" s="31"/>
      <c r="F225" s="93"/>
      <c r="G225" s="32"/>
      <c r="H225" s="32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</row>
    <row r="226" spans="1:28" ht="12.75" customHeight="1">
      <c r="A226" s="92"/>
      <c r="B226" s="32"/>
      <c r="C226" s="31"/>
      <c r="D226" s="31"/>
      <c r="E226" s="31"/>
      <c r="F226" s="93"/>
      <c r="G226" s="32"/>
      <c r="H226" s="32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</row>
    <row r="227" spans="1:28" ht="12.75" customHeight="1">
      <c r="A227" s="92"/>
      <c r="B227" s="32"/>
      <c r="C227" s="31"/>
      <c r="D227" s="31"/>
      <c r="E227" s="31"/>
      <c r="F227" s="93"/>
      <c r="G227" s="32"/>
      <c r="H227" s="32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</row>
    <row r="228" spans="1:28" ht="12.75" customHeight="1">
      <c r="A228" s="92"/>
      <c r="B228" s="32"/>
      <c r="C228" s="31"/>
      <c r="D228" s="31"/>
      <c r="E228" s="31"/>
      <c r="F228" s="93"/>
      <c r="G228" s="32"/>
      <c r="H228" s="32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</row>
    <row r="229" spans="1:28" ht="12.75" customHeight="1">
      <c r="A229" s="92"/>
      <c r="B229" s="32"/>
      <c r="C229" s="31"/>
      <c r="D229" s="31"/>
      <c r="E229" s="31"/>
      <c r="F229" s="93"/>
      <c r="G229" s="32"/>
      <c r="H229" s="32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</row>
    <row r="230" spans="1:28" ht="12.75" customHeight="1">
      <c r="A230" s="92"/>
      <c r="B230" s="32"/>
      <c r="C230" s="31"/>
      <c r="D230" s="31"/>
      <c r="E230" s="31"/>
      <c r="F230" s="93"/>
      <c r="G230" s="32"/>
      <c r="H230" s="32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</row>
    <row r="231" spans="1:28" ht="12.75" customHeight="1">
      <c r="A231" s="92"/>
      <c r="B231" s="32"/>
      <c r="C231" s="31"/>
      <c r="D231" s="31"/>
      <c r="E231" s="31"/>
      <c r="F231" s="93"/>
      <c r="G231" s="32"/>
      <c r="H231" s="32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</row>
    <row r="232" spans="1:28" ht="12.75" customHeight="1">
      <c r="A232" s="92"/>
      <c r="B232" s="32"/>
      <c r="C232" s="31"/>
      <c r="D232" s="31"/>
      <c r="E232" s="31"/>
      <c r="F232" s="93"/>
      <c r="G232" s="32"/>
      <c r="H232" s="32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</row>
    <row r="233" spans="1:28" ht="12.75" customHeight="1">
      <c r="A233" s="92"/>
      <c r="B233" s="32"/>
      <c r="C233" s="31"/>
      <c r="D233" s="31"/>
      <c r="E233" s="31"/>
      <c r="F233" s="93"/>
      <c r="G233" s="32"/>
      <c r="H233" s="32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</row>
    <row r="234" spans="1:28" ht="12.75" customHeight="1">
      <c r="A234" s="92"/>
      <c r="B234" s="32"/>
      <c r="C234" s="31"/>
      <c r="D234" s="31"/>
      <c r="E234" s="31"/>
      <c r="F234" s="93"/>
      <c r="G234" s="32"/>
      <c r="H234" s="32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</row>
    <row r="235" spans="1:28" ht="12.75" customHeight="1">
      <c r="A235" s="92"/>
      <c r="B235" s="32"/>
      <c r="C235" s="31"/>
      <c r="D235" s="31"/>
      <c r="E235" s="31"/>
      <c r="F235" s="93"/>
      <c r="G235" s="32"/>
      <c r="H235" s="32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</row>
    <row r="236" spans="1:28" ht="12.75" customHeight="1">
      <c r="A236" s="92"/>
      <c r="B236" s="32"/>
      <c r="C236" s="31"/>
      <c r="D236" s="31"/>
      <c r="E236" s="31"/>
      <c r="F236" s="93"/>
      <c r="G236" s="32"/>
      <c r="H236" s="32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</row>
    <row r="237" spans="1:28" ht="12.75" customHeight="1">
      <c r="A237" s="92"/>
      <c r="B237" s="32"/>
      <c r="C237" s="31"/>
      <c r="D237" s="31"/>
      <c r="E237" s="31"/>
      <c r="F237" s="93"/>
      <c r="G237" s="32"/>
      <c r="H237" s="32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</row>
    <row r="238" spans="1:28" ht="12.75" customHeight="1">
      <c r="A238" s="92"/>
      <c r="B238" s="32"/>
      <c r="C238" s="31"/>
      <c r="D238" s="31"/>
      <c r="E238" s="31"/>
      <c r="F238" s="93"/>
      <c r="G238" s="32"/>
      <c r="H238" s="32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</row>
    <row r="239" spans="1:28" ht="12.75" customHeight="1">
      <c r="A239" s="92"/>
      <c r="B239" s="32"/>
      <c r="C239" s="31"/>
      <c r="D239" s="31"/>
      <c r="E239" s="31"/>
      <c r="F239" s="93"/>
      <c r="G239" s="32"/>
      <c r="H239" s="32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</row>
    <row r="240" spans="1:28" ht="12.75" customHeight="1">
      <c r="A240" s="92"/>
      <c r="B240" s="32"/>
      <c r="C240" s="31"/>
      <c r="D240" s="31"/>
      <c r="E240" s="31"/>
      <c r="F240" s="93"/>
      <c r="G240" s="32"/>
      <c r="H240" s="32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</row>
    <row r="241" spans="1:28" ht="12.75" customHeight="1">
      <c r="A241" s="92"/>
      <c r="B241" s="32"/>
      <c r="C241" s="31"/>
      <c r="D241" s="31"/>
      <c r="E241" s="31"/>
      <c r="F241" s="93"/>
      <c r="G241" s="32"/>
      <c r="H241" s="32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</row>
    <row r="242" spans="1:28" ht="12.75" customHeight="1">
      <c r="A242" s="92"/>
      <c r="B242" s="32"/>
      <c r="C242" s="31"/>
      <c r="D242" s="31"/>
      <c r="E242" s="31"/>
      <c r="F242" s="93"/>
      <c r="G242" s="32"/>
      <c r="H242" s="32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</row>
    <row r="243" spans="1:28" ht="12.75" customHeight="1">
      <c r="A243" s="92"/>
      <c r="B243" s="32"/>
      <c r="C243" s="31"/>
      <c r="D243" s="31"/>
      <c r="E243" s="31"/>
      <c r="F243" s="93"/>
      <c r="G243" s="32"/>
      <c r="H243" s="32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</row>
    <row r="244" spans="1:28" ht="12.75" customHeight="1">
      <c r="A244" s="92"/>
      <c r="B244" s="32"/>
      <c r="C244" s="31"/>
      <c r="D244" s="31"/>
      <c r="E244" s="31"/>
      <c r="F244" s="93"/>
      <c r="G244" s="32"/>
      <c r="H244" s="32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</row>
    <row r="245" spans="1:28" ht="12.75" customHeight="1">
      <c r="A245" s="92"/>
      <c r="B245" s="32"/>
      <c r="C245" s="31"/>
      <c r="D245" s="31"/>
      <c r="E245" s="31"/>
      <c r="F245" s="93"/>
      <c r="G245" s="32"/>
      <c r="H245" s="32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</row>
    <row r="246" spans="1:28" ht="12.75" customHeight="1">
      <c r="A246" s="92"/>
      <c r="B246" s="32"/>
      <c r="C246" s="31"/>
      <c r="D246" s="31"/>
      <c r="E246" s="31"/>
      <c r="F246" s="93"/>
      <c r="G246" s="32"/>
      <c r="H246" s="32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</row>
    <row r="247" spans="1:28" ht="12.75" customHeight="1">
      <c r="A247" s="92"/>
      <c r="B247" s="32"/>
      <c r="C247" s="31"/>
      <c r="D247" s="31"/>
      <c r="E247" s="31"/>
      <c r="F247" s="93"/>
      <c r="G247" s="32"/>
      <c r="H247" s="32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</row>
    <row r="248" spans="1:28" ht="12.75" customHeight="1">
      <c r="A248" s="92"/>
      <c r="B248" s="32"/>
      <c r="C248" s="31"/>
      <c r="D248" s="31"/>
      <c r="E248" s="31"/>
      <c r="F248" s="93"/>
      <c r="G248" s="32"/>
      <c r="H248" s="32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</row>
    <row r="249" spans="1:28" ht="12.75" customHeight="1">
      <c r="A249" s="92"/>
      <c r="B249" s="32"/>
      <c r="C249" s="31"/>
      <c r="D249" s="31"/>
      <c r="E249" s="31"/>
      <c r="F249" s="93"/>
      <c r="G249" s="32"/>
      <c r="H249" s="32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</row>
    <row r="250" spans="1:28" ht="12.75" customHeight="1">
      <c r="A250" s="92"/>
      <c r="B250" s="32"/>
      <c r="C250" s="31"/>
      <c r="D250" s="31"/>
      <c r="E250" s="31"/>
      <c r="F250" s="93"/>
      <c r="G250" s="32"/>
      <c r="H250" s="32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</row>
    <row r="251" spans="1:28" ht="12.75" customHeight="1">
      <c r="A251" s="92"/>
      <c r="B251" s="32"/>
      <c r="C251" s="31"/>
      <c r="D251" s="31"/>
      <c r="E251" s="31"/>
      <c r="F251" s="93"/>
      <c r="G251" s="32"/>
      <c r="H251" s="32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</row>
    <row r="252" spans="1:28" ht="12.75" customHeight="1">
      <c r="A252" s="92"/>
      <c r="B252" s="32"/>
      <c r="C252" s="31"/>
      <c r="D252" s="31"/>
      <c r="E252" s="31"/>
      <c r="F252" s="93"/>
      <c r="G252" s="32"/>
      <c r="H252" s="32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</row>
    <row r="253" spans="1:28" ht="12.75" customHeight="1">
      <c r="A253" s="92"/>
      <c r="B253" s="32"/>
      <c r="C253" s="31"/>
      <c r="D253" s="31"/>
      <c r="E253" s="31"/>
      <c r="F253" s="93"/>
      <c r="G253" s="32"/>
      <c r="H253" s="32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</row>
    <row r="254" spans="1:28" ht="12.75" customHeight="1">
      <c r="A254" s="92"/>
      <c r="B254" s="32"/>
      <c r="C254" s="31"/>
      <c r="D254" s="31"/>
      <c r="E254" s="31"/>
      <c r="F254" s="93"/>
      <c r="G254" s="32"/>
      <c r="H254" s="32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</row>
    <row r="255" spans="1:28" ht="12.75" customHeight="1">
      <c r="A255" s="92"/>
      <c r="B255" s="32"/>
      <c r="C255" s="31"/>
      <c r="D255" s="31"/>
      <c r="E255" s="31"/>
      <c r="F255" s="93"/>
      <c r="G255" s="32"/>
      <c r="H255" s="32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</row>
    <row r="256" spans="1:28" ht="12.75" customHeight="1">
      <c r="A256" s="92"/>
      <c r="B256" s="32"/>
      <c r="C256" s="31"/>
      <c r="D256" s="31"/>
      <c r="E256" s="31"/>
      <c r="F256" s="93"/>
      <c r="G256" s="32"/>
      <c r="H256" s="32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</row>
    <row r="257" spans="1:28" ht="12.75" customHeight="1">
      <c r="A257" s="92"/>
      <c r="B257" s="32"/>
      <c r="C257" s="31"/>
      <c r="D257" s="31"/>
      <c r="E257" s="31"/>
      <c r="F257" s="93"/>
      <c r="G257" s="32"/>
      <c r="H257" s="32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</row>
    <row r="258" spans="1:28" ht="12.75" customHeight="1">
      <c r="A258" s="92"/>
      <c r="B258" s="32"/>
      <c r="C258" s="31"/>
      <c r="D258" s="31"/>
      <c r="E258" s="31"/>
      <c r="F258" s="93"/>
      <c r="G258" s="32"/>
      <c r="H258" s="32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</row>
    <row r="259" spans="1:28" ht="12.75" customHeight="1">
      <c r="A259" s="92"/>
      <c r="B259" s="32"/>
      <c r="C259" s="31"/>
      <c r="D259" s="31"/>
      <c r="E259" s="31"/>
      <c r="F259" s="93"/>
      <c r="G259" s="32"/>
      <c r="H259" s="32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</row>
    <row r="260" spans="1:28" ht="12.75" customHeight="1">
      <c r="A260" s="92"/>
      <c r="B260" s="32"/>
      <c r="C260" s="31"/>
      <c r="D260" s="31"/>
      <c r="E260" s="31"/>
      <c r="F260" s="93"/>
      <c r="G260" s="32"/>
      <c r="H260" s="32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</row>
    <row r="261" spans="1:28" ht="12.75" customHeight="1">
      <c r="A261" s="92"/>
      <c r="B261" s="32"/>
      <c r="C261" s="31"/>
      <c r="D261" s="31"/>
      <c r="E261" s="31"/>
      <c r="F261" s="93"/>
      <c r="G261" s="32"/>
      <c r="H261" s="32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</row>
    <row r="262" spans="1:28" ht="12.75" customHeight="1">
      <c r="A262" s="92"/>
      <c r="B262" s="32"/>
      <c r="C262" s="31"/>
      <c r="D262" s="31"/>
      <c r="E262" s="31"/>
      <c r="F262" s="93"/>
      <c r="G262" s="32"/>
      <c r="H262" s="32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</row>
    <row r="263" spans="1:28" ht="12.75" customHeight="1">
      <c r="A263" s="92"/>
      <c r="B263" s="32"/>
      <c r="C263" s="31"/>
      <c r="D263" s="31"/>
      <c r="E263" s="31"/>
      <c r="F263" s="93"/>
      <c r="G263" s="32"/>
      <c r="H263" s="32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</row>
    <row r="264" spans="1:28" ht="12.75" customHeight="1">
      <c r="A264" s="92"/>
      <c r="B264" s="32"/>
      <c r="C264" s="31"/>
      <c r="D264" s="31"/>
      <c r="E264" s="31"/>
      <c r="F264" s="93"/>
      <c r="G264" s="32"/>
      <c r="H264" s="32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</row>
    <row r="265" spans="1:28" ht="12.75" customHeight="1">
      <c r="A265" s="92"/>
      <c r="B265" s="32"/>
      <c r="C265" s="31"/>
      <c r="D265" s="31"/>
      <c r="E265" s="31"/>
      <c r="F265" s="93"/>
      <c r="G265" s="32"/>
      <c r="H265" s="32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</row>
    <row r="266" spans="1:28" ht="12.75" customHeight="1">
      <c r="A266" s="92"/>
      <c r="B266" s="32"/>
      <c r="C266" s="31"/>
      <c r="D266" s="31"/>
      <c r="E266" s="31"/>
      <c r="F266" s="93"/>
      <c r="G266" s="32"/>
      <c r="H266" s="32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</row>
    <row r="267" spans="1:28" ht="12.75" customHeight="1">
      <c r="A267" s="92"/>
      <c r="B267" s="32"/>
      <c r="C267" s="31"/>
      <c r="D267" s="31"/>
      <c r="E267" s="31"/>
      <c r="F267" s="93"/>
      <c r="G267" s="32"/>
      <c r="H267" s="32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</row>
    <row r="268" spans="1:28" ht="12.75" customHeight="1">
      <c r="A268" s="92"/>
      <c r="B268" s="32"/>
      <c r="C268" s="31"/>
      <c r="D268" s="31"/>
      <c r="E268" s="31"/>
      <c r="F268" s="93"/>
      <c r="G268" s="32"/>
      <c r="H268" s="32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</row>
    <row r="269" spans="1:28" ht="12.75" customHeight="1">
      <c r="A269" s="92"/>
      <c r="B269" s="32"/>
      <c r="C269" s="31"/>
      <c r="D269" s="31"/>
      <c r="E269" s="31"/>
      <c r="F269" s="93"/>
      <c r="G269" s="32"/>
      <c r="H269" s="32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</row>
    <row r="270" spans="1:28" ht="12.75" customHeight="1">
      <c r="A270" s="92"/>
      <c r="B270" s="32"/>
      <c r="C270" s="31"/>
      <c r="D270" s="31"/>
      <c r="E270" s="31"/>
      <c r="F270" s="93"/>
      <c r="G270" s="32"/>
      <c r="H270" s="32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</row>
    <row r="271" spans="1:28" ht="12.75" customHeight="1">
      <c r="A271" s="92"/>
      <c r="B271" s="32"/>
      <c r="C271" s="31"/>
      <c r="D271" s="31"/>
      <c r="E271" s="31"/>
      <c r="F271" s="93"/>
      <c r="G271" s="32"/>
      <c r="H271" s="95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</row>
    <row r="272" spans="1:28" ht="12.75" customHeight="1">
      <c r="A272" s="92"/>
      <c r="B272" s="32"/>
      <c r="C272" s="31"/>
      <c r="D272" s="31"/>
      <c r="E272" s="31"/>
      <c r="F272" s="93"/>
      <c r="G272" s="32"/>
      <c r="H272" s="95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</row>
    <row r="273" spans="1:28" ht="12.75" customHeight="1">
      <c r="A273" s="92"/>
      <c r="B273" s="32"/>
      <c r="C273" s="31"/>
      <c r="D273" s="31"/>
      <c r="E273" s="31"/>
      <c r="F273" s="93"/>
      <c r="G273" s="32"/>
      <c r="H273" s="95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</row>
    <row r="274" spans="1:28" ht="12.75" customHeight="1">
      <c r="A274" s="92"/>
      <c r="B274" s="32"/>
      <c r="C274" s="31"/>
      <c r="D274" s="31"/>
      <c r="E274" s="31"/>
      <c r="F274" s="93"/>
      <c r="G274" s="32"/>
      <c r="H274" s="95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</row>
    <row r="275" spans="1:28" ht="12.75" customHeight="1">
      <c r="A275" s="92"/>
      <c r="B275" s="32"/>
      <c r="C275" s="31"/>
      <c r="D275" s="31"/>
      <c r="E275" s="31"/>
      <c r="F275" s="93"/>
      <c r="G275" s="32"/>
      <c r="H275" s="95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</row>
    <row r="276" spans="1:28" ht="12.75" customHeight="1">
      <c r="A276" s="92"/>
      <c r="B276" s="32"/>
      <c r="C276" s="31"/>
      <c r="D276" s="31"/>
      <c r="E276" s="31"/>
      <c r="F276" s="93"/>
      <c r="G276" s="32"/>
      <c r="H276" s="95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</row>
    <row r="277" spans="1:28" ht="12.75" customHeight="1">
      <c r="A277" s="92"/>
      <c r="B277" s="32"/>
      <c r="C277" s="31"/>
      <c r="D277" s="31"/>
      <c r="E277" s="31"/>
      <c r="F277" s="93"/>
      <c r="G277" s="32"/>
      <c r="H277" s="95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</row>
    <row r="278" spans="1:28" ht="12.75" customHeight="1">
      <c r="A278" s="92"/>
      <c r="B278" s="32"/>
      <c r="C278" s="31"/>
      <c r="D278" s="31"/>
      <c r="E278" s="31"/>
      <c r="F278" s="93"/>
      <c r="G278" s="32"/>
      <c r="H278" s="95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</row>
    <row r="279" spans="1:28" ht="12.75" customHeight="1">
      <c r="A279" s="92"/>
      <c r="B279" s="32"/>
      <c r="C279" s="31"/>
      <c r="D279" s="31"/>
      <c r="E279" s="31"/>
      <c r="F279" s="93"/>
      <c r="G279" s="32"/>
      <c r="H279" s="95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</row>
    <row r="280" spans="1:28" ht="12.75" customHeight="1">
      <c r="A280" s="92"/>
      <c r="B280" s="32"/>
      <c r="C280" s="31"/>
      <c r="D280" s="31"/>
      <c r="E280" s="31"/>
      <c r="F280" s="93"/>
      <c r="G280" s="32"/>
      <c r="H280" s="95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</row>
    <row r="281" spans="1:28" ht="12.75" customHeight="1">
      <c r="A281" s="92"/>
      <c r="B281" s="32"/>
      <c r="C281" s="31"/>
      <c r="D281" s="31"/>
      <c r="E281" s="31"/>
      <c r="F281" s="93"/>
      <c r="G281" s="32"/>
      <c r="H281" s="95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</row>
    <row r="282" spans="1:28" ht="12.75" customHeight="1">
      <c r="A282" s="92"/>
      <c r="B282" s="32"/>
      <c r="C282" s="31"/>
      <c r="D282" s="31"/>
      <c r="E282" s="31"/>
      <c r="F282" s="93"/>
      <c r="G282" s="32"/>
      <c r="H282" s="95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</row>
    <row r="283" spans="1:28" ht="12.75" customHeight="1">
      <c r="A283" s="92"/>
      <c r="B283" s="32"/>
      <c r="C283" s="31"/>
      <c r="D283" s="31"/>
      <c r="E283" s="31"/>
      <c r="F283" s="93"/>
      <c r="G283" s="32"/>
      <c r="H283" s="95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</row>
    <row r="284" spans="1:28" ht="12.75" customHeight="1">
      <c r="A284" s="92"/>
      <c r="B284" s="32"/>
      <c r="C284" s="31"/>
      <c r="D284" s="31"/>
      <c r="E284" s="31"/>
      <c r="F284" s="93"/>
      <c r="G284" s="32"/>
      <c r="H284" s="95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</row>
    <row r="285" spans="1:28" ht="12.75" customHeight="1">
      <c r="A285" s="92"/>
      <c r="B285" s="32"/>
      <c r="C285" s="31"/>
      <c r="D285" s="31"/>
      <c r="E285" s="31"/>
      <c r="F285" s="93"/>
      <c r="G285" s="32"/>
      <c r="H285" s="95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</row>
    <row r="286" spans="1:28" ht="12.75" customHeight="1">
      <c r="A286" s="92"/>
      <c r="B286" s="32"/>
      <c r="C286" s="31"/>
      <c r="D286" s="31"/>
      <c r="E286" s="31"/>
      <c r="F286" s="93"/>
      <c r="G286" s="32"/>
      <c r="H286" s="95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</row>
    <row r="287" spans="1:28" ht="12.75" customHeight="1">
      <c r="A287" s="92"/>
      <c r="B287" s="32"/>
      <c r="C287" s="31"/>
      <c r="D287" s="31"/>
      <c r="E287" s="31"/>
      <c r="F287" s="93"/>
      <c r="G287" s="32"/>
      <c r="H287" s="95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</row>
    <row r="288" spans="1:28" ht="12.75" customHeight="1">
      <c r="A288" s="92"/>
      <c r="B288" s="32"/>
      <c r="C288" s="31"/>
      <c r="D288" s="31"/>
      <c r="E288" s="31"/>
      <c r="F288" s="93"/>
      <c r="G288" s="32"/>
      <c r="H288" s="95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</row>
    <row r="289" spans="1:28" ht="12.75" customHeight="1">
      <c r="A289" s="92"/>
      <c r="B289" s="32"/>
      <c r="C289" s="31"/>
      <c r="D289" s="31"/>
      <c r="E289" s="31"/>
      <c r="F289" s="93"/>
      <c r="G289" s="32"/>
      <c r="H289" s="95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</row>
    <row r="290" spans="1:28" ht="12.75" customHeight="1">
      <c r="A290" s="92"/>
      <c r="B290" s="32"/>
      <c r="C290" s="31"/>
      <c r="D290" s="31"/>
      <c r="E290" s="31"/>
      <c r="F290" s="93"/>
      <c r="G290" s="32"/>
      <c r="H290" s="95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</row>
    <row r="291" spans="1:28" ht="12.75" customHeight="1">
      <c r="A291" s="92"/>
      <c r="B291" s="32"/>
      <c r="C291" s="31"/>
      <c r="D291" s="31"/>
      <c r="E291" s="31"/>
      <c r="F291" s="93"/>
      <c r="G291" s="32"/>
      <c r="H291" s="95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</row>
    <row r="292" spans="1:28" ht="12.75" customHeight="1">
      <c r="A292" s="92"/>
      <c r="B292" s="32"/>
      <c r="C292" s="31"/>
      <c r="D292" s="31"/>
      <c r="E292" s="31"/>
      <c r="F292" s="93"/>
      <c r="G292" s="32"/>
      <c r="H292" s="95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</row>
    <row r="293" spans="1:28" ht="12.75" customHeight="1">
      <c r="A293" s="92"/>
      <c r="B293" s="32"/>
      <c r="C293" s="31"/>
      <c r="D293" s="31"/>
      <c r="E293" s="31"/>
      <c r="F293" s="93"/>
      <c r="G293" s="32"/>
      <c r="H293" s="95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</row>
    <row r="294" spans="1:28" ht="12.75" customHeight="1">
      <c r="A294" s="92"/>
      <c r="B294" s="32"/>
      <c r="C294" s="31"/>
      <c r="D294" s="31"/>
      <c r="E294" s="31"/>
      <c r="F294" s="93"/>
      <c r="G294" s="32"/>
      <c r="H294" s="95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</row>
    <row r="295" spans="1:28" ht="12.75" customHeight="1">
      <c r="A295" s="92"/>
      <c r="B295" s="32"/>
      <c r="C295" s="31"/>
      <c r="D295" s="31"/>
      <c r="E295" s="31"/>
      <c r="F295" s="93"/>
      <c r="G295" s="32"/>
      <c r="H295" s="95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</row>
    <row r="296" spans="1:28" ht="12.75" customHeight="1">
      <c r="A296" s="92"/>
      <c r="B296" s="32"/>
      <c r="C296" s="31"/>
      <c r="D296" s="31"/>
      <c r="E296" s="31"/>
      <c r="F296" s="93"/>
      <c r="G296" s="32"/>
      <c r="H296" s="95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</row>
    <row r="297" spans="1:28" ht="12.75" customHeight="1">
      <c r="A297" s="92"/>
      <c r="B297" s="32"/>
      <c r="C297" s="31"/>
      <c r="D297" s="31"/>
      <c r="E297" s="31"/>
      <c r="F297" s="93"/>
      <c r="G297" s="32"/>
      <c r="H297" s="95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</row>
    <row r="298" spans="1:28" ht="12.75" customHeight="1">
      <c r="A298" s="92"/>
      <c r="B298" s="32"/>
      <c r="C298" s="31"/>
      <c r="D298" s="31"/>
      <c r="E298" s="31"/>
      <c r="F298" s="93"/>
      <c r="G298" s="32"/>
      <c r="H298" s="95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</row>
    <row r="299" spans="1:28" ht="12.75" customHeight="1">
      <c r="A299" s="92"/>
      <c r="B299" s="32"/>
      <c r="C299" s="31"/>
      <c r="D299" s="31"/>
      <c r="E299" s="31"/>
      <c r="F299" s="93"/>
      <c r="G299" s="32"/>
      <c r="H299" s="95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</row>
    <row r="300" spans="1:28" ht="12.75" customHeight="1">
      <c r="A300" s="92"/>
      <c r="B300" s="32"/>
      <c r="C300" s="31"/>
      <c r="D300" s="31"/>
      <c r="E300" s="31"/>
      <c r="F300" s="93"/>
      <c r="G300" s="32"/>
      <c r="H300" s="95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</row>
    <row r="301" spans="1:28" ht="12.75" customHeight="1">
      <c r="A301" s="92"/>
      <c r="B301" s="32"/>
      <c r="C301" s="31"/>
      <c r="D301" s="31"/>
      <c r="E301" s="31"/>
      <c r="F301" s="93"/>
      <c r="G301" s="32"/>
      <c r="H301" s="95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</row>
    <row r="302" spans="1:28" ht="12.75" customHeight="1">
      <c r="A302" s="92"/>
      <c r="B302" s="32"/>
      <c r="C302" s="31"/>
      <c r="D302" s="31"/>
      <c r="E302" s="31"/>
      <c r="F302" s="93"/>
      <c r="G302" s="32"/>
      <c r="H302" s="95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</row>
    <row r="303" spans="1:28" ht="12.75" customHeight="1">
      <c r="A303" s="92"/>
      <c r="B303" s="32"/>
      <c r="C303" s="31"/>
      <c r="D303" s="31"/>
      <c r="E303" s="31"/>
      <c r="F303" s="93"/>
      <c r="G303" s="32"/>
      <c r="H303" s="95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</row>
    <row r="304" spans="1:28" ht="12.75" customHeight="1">
      <c r="A304" s="92"/>
      <c r="B304" s="32"/>
      <c r="C304" s="31"/>
      <c r="D304" s="31"/>
      <c r="E304" s="31"/>
      <c r="F304" s="93"/>
      <c r="G304" s="32"/>
      <c r="H304" s="95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</row>
    <row r="305" spans="1:28" ht="12.75" customHeight="1">
      <c r="A305" s="92"/>
      <c r="B305" s="32"/>
      <c r="C305" s="31"/>
      <c r="D305" s="31"/>
      <c r="E305" s="31"/>
      <c r="F305" s="93"/>
      <c r="G305" s="32"/>
      <c r="H305" s="95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</row>
    <row r="306" spans="1:28" ht="12.75" customHeight="1">
      <c r="A306" s="92"/>
      <c r="B306" s="32"/>
      <c r="C306" s="31"/>
      <c r="D306" s="31"/>
      <c r="E306" s="31"/>
      <c r="F306" s="93"/>
      <c r="G306" s="32"/>
      <c r="H306" s="95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</row>
    <row r="307" spans="1:28" ht="12.75" customHeight="1">
      <c r="A307" s="92"/>
      <c r="B307" s="32"/>
      <c r="C307" s="31"/>
      <c r="D307" s="31"/>
      <c r="E307" s="31"/>
      <c r="F307" s="93"/>
      <c r="G307" s="32"/>
      <c r="H307" s="95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</row>
    <row r="308" spans="1:28" ht="12.75" customHeight="1">
      <c r="A308" s="92"/>
      <c r="B308" s="32"/>
      <c r="C308" s="31"/>
      <c r="D308" s="31"/>
      <c r="E308" s="31"/>
      <c r="F308" s="93"/>
      <c r="G308" s="32"/>
      <c r="H308" s="95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</row>
    <row r="309" spans="1:28" ht="12.75" customHeight="1">
      <c r="A309" s="92"/>
      <c r="B309" s="32"/>
      <c r="C309" s="31"/>
      <c r="D309" s="31"/>
      <c r="E309" s="31"/>
      <c r="F309" s="93"/>
      <c r="G309" s="32"/>
      <c r="H309" s="95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</row>
    <row r="310" spans="1:28" ht="12.75" customHeight="1">
      <c r="A310" s="92"/>
      <c r="B310" s="32"/>
      <c r="C310" s="31"/>
      <c r="D310" s="31"/>
      <c r="E310" s="31"/>
      <c r="F310" s="93"/>
      <c r="G310" s="32"/>
      <c r="H310" s="95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</row>
    <row r="311" spans="1:28" ht="12.75" customHeight="1">
      <c r="A311" s="92"/>
      <c r="B311" s="32"/>
      <c r="C311" s="31"/>
      <c r="D311" s="31"/>
      <c r="E311" s="31"/>
      <c r="F311" s="93"/>
      <c r="G311" s="32"/>
      <c r="H311" s="95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</row>
    <row r="312" spans="1:28" ht="12.75" customHeight="1">
      <c r="A312" s="92"/>
      <c r="B312" s="32"/>
      <c r="C312" s="31"/>
      <c r="D312" s="31"/>
      <c r="E312" s="31"/>
      <c r="F312" s="93"/>
      <c r="G312" s="32"/>
      <c r="H312" s="95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</row>
    <row r="313" spans="1:28" ht="12.75" customHeight="1">
      <c r="A313" s="92"/>
      <c r="B313" s="32"/>
      <c r="C313" s="31"/>
      <c r="D313" s="31"/>
      <c r="E313" s="31"/>
      <c r="F313" s="93"/>
      <c r="G313" s="32"/>
      <c r="H313" s="95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</row>
    <row r="314" spans="1:28" ht="12.75" customHeight="1">
      <c r="A314" s="92"/>
      <c r="B314" s="32"/>
      <c r="C314" s="31"/>
      <c r="D314" s="31"/>
      <c r="E314" s="31"/>
      <c r="F314" s="93"/>
      <c r="G314" s="32"/>
      <c r="H314" s="95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</row>
    <row r="315" spans="1:28" ht="12.75" customHeight="1">
      <c r="A315" s="92"/>
      <c r="B315" s="32"/>
      <c r="C315" s="31"/>
      <c r="D315" s="31"/>
      <c r="E315" s="31"/>
      <c r="F315" s="93"/>
      <c r="G315" s="32"/>
      <c r="H315" s="95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</row>
    <row r="316" spans="1:28" ht="12.75" customHeight="1">
      <c r="A316" s="92"/>
      <c r="B316" s="32"/>
      <c r="C316" s="31"/>
      <c r="D316" s="31"/>
      <c r="E316" s="31"/>
      <c r="F316" s="93"/>
      <c r="G316" s="32"/>
      <c r="H316" s="95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</row>
    <row r="317" spans="1:28" ht="12.75" customHeight="1">
      <c r="A317" s="92"/>
      <c r="B317" s="32"/>
      <c r="C317" s="31"/>
      <c r="D317" s="31"/>
      <c r="E317" s="31"/>
      <c r="F317" s="93"/>
      <c r="G317" s="32"/>
      <c r="H317" s="95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  <c r="AB317" s="81"/>
    </row>
    <row r="318" spans="1:28" ht="12.75" customHeight="1">
      <c r="A318" s="92"/>
      <c r="B318" s="32"/>
      <c r="C318" s="31"/>
      <c r="D318" s="31"/>
      <c r="E318" s="31"/>
      <c r="F318" s="93"/>
      <c r="G318" s="32"/>
      <c r="H318" s="95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  <c r="AB318" s="81"/>
    </row>
    <row r="319" spans="1:28" ht="12.75" customHeight="1">
      <c r="A319" s="92"/>
      <c r="B319" s="32"/>
      <c r="C319" s="31"/>
      <c r="D319" s="31"/>
      <c r="E319" s="31"/>
      <c r="F319" s="93"/>
      <c r="G319" s="32"/>
      <c r="H319" s="95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</row>
    <row r="320" spans="1:28" ht="12.75" customHeight="1">
      <c r="A320" s="92"/>
      <c r="B320" s="32"/>
      <c r="C320" s="31"/>
      <c r="D320" s="31"/>
      <c r="E320" s="31"/>
      <c r="F320" s="93"/>
      <c r="G320" s="32"/>
      <c r="H320" s="95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</row>
    <row r="321" spans="1:28" ht="12.75" customHeight="1">
      <c r="A321" s="92"/>
      <c r="B321" s="32"/>
      <c r="C321" s="31"/>
      <c r="D321" s="31"/>
      <c r="E321" s="31"/>
      <c r="F321" s="93"/>
      <c r="G321" s="32"/>
      <c r="H321" s="95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</row>
    <row r="322" spans="1:28" ht="12.75" customHeight="1">
      <c r="A322" s="92"/>
      <c r="B322" s="32"/>
      <c r="C322" s="31"/>
      <c r="D322" s="31"/>
      <c r="E322" s="31"/>
      <c r="F322" s="93"/>
      <c r="G322" s="32"/>
      <c r="H322" s="95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7"/>
  <sheetViews>
    <sheetView zoomScale="90" zoomScaleNormal="90" workbookViewId="0">
      <selection activeCell="O140" sqref="O140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952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45127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580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581</v>
      </c>
      <c r="E9" s="104" t="s">
        <v>582</v>
      </c>
      <c r="F9" s="104" t="s">
        <v>583</v>
      </c>
      <c r="G9" s="104" t="s">
        <v>584</v>
      </c>
      <c r="H9" s="104" t="s">
        <v>585</v>
      </c>
      <c r="I9" s="104" t="s">
        <v>586</v>
      </c>
      <c r="J9" s="103" t="s">
        <v>587</v>
      </c>
      <c r="K9" s="104" t="s">
        <v>588</v>
      </c>
      <c r="L9" s="106" t="s">
        <v>589</v>
      </c>
      <c r="M9" s="106" t="s">
        <v>590</v>
      </c>
      <c r="N9" s="104" t="s">
        <v>591</v>
      </c>
      <c r="O9" s="105" t="s">
        <v>592</v>
      </c>
      <c r="P9" s="104" t="s">
        <v>593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263">
        <v>1</v>
      </c>
      <c r="B10" s="267">
        <v>45058</v>
      </c>
      <c r="C10" s="273"/>
      <c r="D10" s="280" t="s">
        <v>215</v>
      </c>
      <c r="E10" s="277" t="s">
        <v>594</v>
      </c>
      <c r="F10" s="263">
        <v>568</v>
      </c>
      <c r="G10" s="263">
        <v>538</v>
      </c>
      <c r="H10" s="263">
        <v>599</v>
      </c>
      <c r="I10" s="281" t="s">
        <v>595</v>
      </c>
      <c r="J10" s="118" t="s">
        <v>994</v>
      </c>
      <c r="K10" s="118">
        <f>H10-F10</f>
        <v>31</v>
      </c>
      <c r="L10" s="119">
        <f>(F10*-0.7)/100</f>
        <v>-3.9759999999999995</v>
      </c>
      <c r="M10" s="120">
        <f>(K10+L10)/F10</f>
        <v>4.7577464788732399E-2</v>
      </c>
      <c r="N10" s="327" t="s">
        <v>598</v>
      </c>
      <c r="O10" s="333">
        <v>45117</v>
      </c>
      <c r="P10" s="332" t="s">
        <v>312</v>
      </c>
      <c r="Q10" s="41"/>
      <c r="R10" s="41" t="s">
        <v>597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3.5" customHeight="1">
      <c r="A11" s="107">
        <v>2</v>
      </c>
      <c r="B11" s="108">
        <v>45084</v>
      </c>
      <c r="C11" s="109"/>
      <c r="D11" s="110" t="s">
        <v>235</v>
      </c>
      <c r="E11" s="111" t="s">
        <v>594</v>
      </c>
      <c r="F11" s="107" t="s">
        <v>599</v>
      </c>
      <c r="G11" s="107">
        <v>1385</v>
      </c>
      <c r="H11" s="107"/>
      <c r="I11" s="112" t="s">
        <v>600</v>
      </c>
      <c r="J11" s="113" t="s">
        <v>596</v>
      </c>
      <c r="K11" s="113"/>
      <c r="L11" s="114"/>
      <c r="M11" s="115"/>
      <c r="N11" s="113"/>
      <c r="O11" s="300"/>
      <c r="P11" s="122">
        <f>VLOOKUP(D11,'MidCap Intra'!B43:C542,2,0)</f>
        <v>1504.1</v>
      </c>
      <c r="Q11" s="41"/>
      <c r="R11" s="41" t="s">
        <v>597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63">
        <v>3</v>
      </c>
      <c r="B12" s="267">
        <v>45090</v>
      </c>
      <c r="C12" s="273"/>
      <c r="D12" s="280" t="s">
        <v>338</v>
      </c>
      <c r="E12" s="277" t="s">
        <v>594</v>
      </c>
      <c r="F12" s="263">
        <v>4215</v>
      </c>
      <c r="G12" s="263">
        <v>3900</v>
      </c>
      <c r="H12" s="263">
        <v>4515</v>
      </c>
      <c r="I12" s="281" t="s">
        <v>601</v>
      </c>
      <c r="J12" s="118" t="s">
        <v>951</v>
      </c>
      <c r="K12" s="118">
        <f>H12-F12</f>
        <v>300</v>
      </c>
      <c r="L12" s="119">
        <f>(F12*-0.7)/100</f>
        <v>-29.504999999999999</v>
      </c>
      <c r="M12" s="120">
        <f>(K12+L12)/F12</f>
        <v>6.4174377224199289E-2</v>
      </c>
      <c r="N12" s="118" t="s">
        <v>598</v>
      </c>
      <c r="O12" s="121">
        <v>45111</v>
      </c>
      <c r="P12" s="118"/>
      <c r="Q12" s="41"/>
      <c r="R12" s="41" t="s">
        <v>597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123">
        <v>4</v>
      </c>
      <c r="B13" s="124">
        <v>45092</v>
      </c>
      <c r="C13" s="125"/>
      <c r="D13" s="272" t="s">
        <v>62</v>
      </c>
      <c r="E13" s="269" t="s">
        <v>594</v>
      </c>
      <c r="F13" s="107" t="s">
        <v>865</v>
      </c>
      <c r="G13" s="113">
        <v>6400</v>
      </c>
      <c r="H13" s="126"/>
      <c r="I13" s="270" t="s">
        <v>866</v>
      </c>
      <c r="J13" s="271" t="s">
        <v>596</v>
      </c>
      <c r="K13" s="127"/>
      <c r="L13" s="128"/>
      <c r="M13" s="129"/>
      <c r="N13" s="130"/>
      <c r="O13" s="131"/>
      <c r="P13" s="122">
        <f>VLOOKUP(D13,'MidCap Intra'!B47:C546,2,0)</f>
        <v>6608.75</v>
      </c>
      <c r="Q13" s="41"/>
      <c r="R13" s="41" t="s">
        <v>597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63">
        <v>5</v>
      </c>
      <c r="B14" s="267">
        <v>45092</v>
      </c>
      <c r="C14" s="273"/>
      <c r="D14" s="280" t="s">
        <v>192</v>
      </c>
      <c r="E14" s="277" t="s">
        <v>594</v>
      </c>
      <c r="F14" s="263">
        <v>1010</v>
      </c>
      <c r="G14" s="263">
        <v>930</v>
      </c>
      <c r="H14" s="263">
        <v>1072.5</v>
      </c>
      <c r="I14" s="281" t="s">
        <v>867</v>
      </c>
      <c r="J14" s="118" t="s">
        <v>1110</v>
      </c>
      <c r="K14" s="118">
        <f t="shared" ref="K14:K19" si="0">H14-F14</f>
        <v>62.5</v>
      </c>
      <c r="L14" s="119">
        <f t="shared" ref="L14:L19" si="1">(F14*-0.7)/100</f>
        <v>-7.07</v>
      </c>
      <c r="M14" s="120">
        <f t="shared" ref="M14:M19" si="2">(K14+L14)/F14</f>
        <v>5.4881188118811881E-2</v>
      </c>
      <c r="N14" s="118" t="s">
        <v>598</v>
      </c>
      <c r="O14" s="121">
        <v>45124</v>
      </c>
      <c r="P14" s="118">
        <f>VLOOKUP(D14,'MidCap Intra'!B48:C547,2,0)</f>
        <v>1069.8</v>
      </c>
      <c r="Q14" s="41"/>
      <c r="R14" s="41" t="s">
        <v>597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3">
        <v>6</v>
      </c>
      <c r="B15" s="267">
        <v>45096</v>
      </c>
      <c r="C15" s="273"/>
      <c r="D15" s="280" t="s">
        <v>510</v>
      </c>
      <c r="E15" s="277" t="s">
        <v>594</v>
      </c>
      <c r="F15" s="263">
        <v>537.5</v>
      </c>
      <c r="G15" s="263">
        <v>489</v>
      </c>
      <c r="H15" s="263">
        <v>569.5</v>
      </c>
      <c r="I15" s="281" t="s">
        <v>869</v>
      </c>
      <c r="J15" s="118" t="s">
        <v>960</v>
      </c>
      <c r="K15" s="118">
        <f t="shared" si="0"/>
        <v>32</v>
      </c>
      <c r="L15" s="119">
        <f t="shared" si="1"/>
        <v>-3.7625000000000002</v>
      </c>
      <c r="M15" s="120">
        <f t="shared" si="2"/>
        <v>5.2534883720930237E-2</v>
      </c>
      <c r="N15" s="118" t="s">
        <v>598</v>
      </c>
      <c r="O15" s="121">
        <v>45110</v>
      </c>
      <c r="P15" s="118"/>
      <c r="Q15" s="41"/>
      <c r="R15" s="41" t="s">
        <v>597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263">
        <v>7</v>
      </c>
      <c r="B16" s="267">
        <v>45098</v>
      </c>
      <c r="C16" s="273"/>
      <c r="D16" s="280" t="s">
        <v>431</v>
      </c>
      <c r="E16" s="277" t="s">
        <v>594</v>
      </c>
      <c r="F16" s="263">
        <v>102</v>
      </c>
      <c r="G16" s="263">
        <v>94</v>
      </c>
      <c r="H16" s="263">
        <v>107.5</v>
      </c>
      <c r="I16" s="281" t="s">
        <v>870</v>
      </c>
      <c r="J16" s="118" t="s">
        <v>963</v>
      </c>
      <c r="K16" s="118">
        <f t="shared" si="0"/>
        <v>5.5</v>
      </c>
      <c r="L16" s="119">
        <f t="shared" si="1"/>
        <v>-0.71399999999999997</v>
      </c>
      <c r="M16" s="120">
        <f t="shared" si="2"/>
        <v>4.6921568627450977E-2</v>
      </c>
      <c r="N16" s="118" t="s">
        <v>598</v>
      </c>
      <c r="O16" s="121">
        <v>45113</v>
      </c>
      <c r="P16" s="118"/>
      <c r="Q16" s="41"/>
      <c r="R16" s="41" t="s">
        <v>597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334">
        <v>8</v>
      </c>
      <c r="B17" s="335">
        <v>45099</v>
      </c>
      <c r="C17" s="336"/>
      <c r="D17" s="337" t="s">
        <v>403</v>
      </c>
      <c r="E17" s="338" t="s">
        <v>594</v>
      </c>
      <c r="F17" s="259">
        <v>3050</v>
      </c>
      <c r="G17" s="260">
        <v>2840</v>
      </c>
      <c r="H17" s="260">
        <v>2800</v>
      </c>
      <c r="I17" s="339" t="s">
        <v>872</v>
      </c>
      <c r="J17" s="340" t="s">
        <v>995</v>
      </c>
      <c r="K17" s="340">
        <f t="shared" si="0"/>
        <v>-250</v>
      </c>
      <c r="L17" s="341">
        <f t="shared" si="1"/>
        <v>-21.35</v>
      </c>
      <c r="M17" s="342">
        <f t="shared" si="2"/>
        <v>-8.8967213114754112E-2</v>
      </c>
      <c r="N17" s="343" t="s">
        <v>612</v>
      </c>
      <c r="O17" s="344">
        <v>45117</v>
      </c>
      <c r="P17" s="345"/>
      <c r="Q17" s="41"/>
      <c r="R17" s="41" t="s">
        <v>597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3">
        <v>9</v>
      </c>
      <c r="B18" s="267">
        <v>45105</v>
      </c>
      <c r="C18" s="273"/>
      <c r="D18" s="280" t="s">
        <v>130</v>
      </c>
      <c r="E18" s="277" t="s">
        <v>594</v>
      </c>
      <c r="F18" s="263">
        <v>640</v>
      </c>
      <c r="G18" s="263">
        <v>597</v>
      </c>
      <c r="H18" s="263">
        <v>689.5</v>
      </c>
      <c r="I18" s="281" t="s">
        <v>893</v>
      </c>
      <c r="J18" s="118" t="s">
        <v>1072</v>
      </c>
      <c r="K18" s="118">
        <f t="shared" si="0"/>
        <v>49.5</v>
      </c>
      <c r="L18" s="119">
        <f t="shared" si="1"/>
        <v>-4.4800000000000004</v>
      </c>
      <c r="M18" s="120">
        <f t="shared" si="2"/>
        <v>7.0343749999999997E-2</v>
      </c>
      <c r="N18" s="118" t="s">
        <v>598</v>
      </c>
      <c r="O18" s="121">
        <v>45120</v>
      </c>
      <c r="P18" s="118"/>
      <c r="Q18" s="41"/>
      <c r="R18" s="41" t="s">
        <v>597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334">
        <v>10</v>
      </c>
      <c r="B19" s="335">
        <v>45110</v>
      </c>
      <c r="C19" s="336"/>
      <c r="D19" s="337" t="s">
        <v>127</v>
      </c>
      <c r="E19" s="338" t="s">
        <v>594</v>
      </c>
      <c r="F19" s="259">
        <v>1152.5</v>
      </c>
      <c r="G19" s="260">
        <v>1095</v>
      </c>
      <c r="H19" s="260">
        <v>1100</v>
      </c>
      <c r="I19" s="339" t="s">
        <v>919</v>
      </c>
      <c r="J19" s="340" t="s">
        <v>1065</v>
      </c>
      <c r="K19" s="340">
        <f t="shared" si="0"/>
        <v>-52.5</v>
      </c>
      <c r="L19" s="341">
        <f t="shared" si="1"/>
        <v>-8.0675000000000008</v>
      </c>
      <c r="M19" s="342">
        <f t="shared" si="2"/>
        <v>-5.2553145336225598E-2</v>
      </c>
      <c r="N19" s="343" t="s">
        <v>612</v>
      </c>
      <c r="O19" s="344">
        <v>45120</v>
      </c>
      <c r="P19" s="345"/>
      <c r="Q19" s="41"/>
      <c r="R19" s="41" t="s">
        <v>597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263">
        <v>11</v>
      </c>
      <c r="B20" s="267">
        <v>45111</v>
      </c>
      <c r="C20" s="273"/>
      <c r="D20" s="280" t="s">
        <v>114</v>
      </c>
      <c r="E20" s="277" t="s">
        <v>594</v>
      </c>
      <c r="F20" s="263">
        <v>129</v>
      </c>
      <c r="G20" s="263">
        <v>119</v>
      </c>
      <c r="H20" s="263">
        <v>136</v>
      </c>
      <c r="I20" s="281" t="s">
        <v>937</v>
      </c>
      <c r="J20" s="118" t="s">
        <v>1184</v>
      </c>
      <c r="K20" s="118">
        <f t="shared" ref="K20" si="3">H20-F20</f>
        <v>7</v>
      </c>
      <c r="L20" s="119">
        <f t="shared" ref="L20" si="4">(F20*-0.7)/100</f>
        <v>-0.90300000000000002</v>
      </c>
      <c r="M20" s="120">
        <f t="shared" ref="M20" si="5">(K20+L20)/F20</f>
        <v>4.7263565891472861E-2</v>
      </c>
      <c r="N20" s="118" t="s">
        <v>598</v>
      </c>
      <c r="O20" s="121">
        <v>45126</v>
      </c>
      <c r="P20" s="118"/>
      <c r="Q20" s="41"/>
      <c r="R20" s="41" t="s">
        <v>597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297">
        <v>12</v>
      </c>
      <c r="B21" s="108">
        <v>45111</v>
      </c>
      <c r="C21" s="298"/>
      <c r="D21" s="299" t="s">
        <v>82</v>
      </c>
      <c r="E21" s="111" t="s">
        <v>594</v>
      </c>
      <c r="F21" s="107" t="s">
        <v>1061</v>
      </c>
      <c r="G21" s="113">
        <v>234</v>
      </c>
      <c r="H21" s="107"/>
      <c r="I21" s="107" t="s">
        <v>940</v>
      </c>
      <c r="J21" s="113" t="s">
        <v>596</v>
      </c>
      <c r="K21" s="113"/>
      <c r="L21" s="114"/>
      <c r="M21" s="115"/>
      <c r="N21" s="113"/>
      <c r="O21" s="321"/>
      <c r="P21" s="122">
        <f>VLOOKUP(D21,'MidCap Intra'!B58:C557,2,0)</f>
        <v>266.8</v>
      </c>
      <c r="Q21" s="41"/>
      <c r="R21" s="41" t="s">
        <v>597</v>
      </c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297">
        <v>13</v>
      </c>
      <c r="B22" s="108">
        <v>45112</v>
      </c>
      <c r="C22" s="298"/>
      <c r="D22" s="299" t="s">
        <v>388</v>
      </c>
      <c r="E22" s="111" t="s">
        <v>594</v>
      </c>
      <c r="F22" s="107" t="s">
        <v>1062</v>
      </c>
      <c r="G22" s="113">
        <v>1395</v>
      </c>
      <c r="H22" s="107"/>
      <c r="I22" s="107" t="s">
        <v>957</v>
      </c>
      <c r="J22" s="113" t="s">
        <v>596</v>
      </c>
      <c r="K22" s="113"/>
      <c r="L22" s="114"/>
      <c r="M22" s="115"/>
      <c r="N22" s="113"/>
      <c r="O22" s="321"/>
      <c r="P22" s="122">
        <f>VLOOKUP(D22,'MidCap Intra'!B59:C558,2,0)</f>
        <v>1460.9</v>
      </c>
      <c r="Q22" s="41"/>
      <c r="R22" s="41" t="s">
        <v>613</v>
      </c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297">
        <v>14</v>
      </c>
      <c r="B23" s="108">
        <v>45113</v>
      </c>
      <c r="C23" s="298"/>
      <c r="D23" s="326" t="s">
        <v>322</v>
      </c>
      <c r="E23" s="111" t="s">
        <v>594</v>
      </c>
      <c r="F23" s="107" t="s">
        <v>1063</v>
      </c>
      <c r="G23" s="113">
        <v>1295</v>
      </c>
      <c r="H23" s="107"/>
      <c r="I23" s="107" t="s">
        <v>966</v>
      </c>
      <c r="J23" s="113" t="s">
        <v>596</v>
      </c>
      <c r="K23" s="113"/>
      <c r="L23" s="114"/>
      <c r="M23" s="115"/>
      <c r="N23" s="113"/>
      <c r="O23" s="321"/>
      <c r="P23" s="122" t="e">
        <f>VLOOKUP(D23,'MidCap Intra'!B60:C559,2,0)</f>
        <v>#N/A</v>
      </c>
      <c r="Q23" s="41"/>
      <c r="R23" s="41" t="s">
        <v>597</v>
      </c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4.25" customHeight="1">
      <c r="A24" s="334">
        <v>15</v>
      </c>
      <c r="B24" s="335">
        <v>45113</v>
      </c>
      <c r="C24" s="336"/>
      <c r="D24" s="337" t="s">
        <v>104</v>
      </c>
      <c r="E24" s="338" t="s">
        <v>594</v>
      </c>
      <c r="F24" s="259">
        <v>2095</v>
      </c>
      <c r="G24" s="260">
        <v>1990</v>
      </c>
      <c r="H24" s="260">
        <v>1970</v>
      </c>
      <c r="I24" s="339" t="s">
        <v>967</v>
      </c>
      <c r="J24" s="340" t="s">
        <v>1037</v>
      </c>
      <c r="K24" s="340">
        <f>H24-F24</f>
        <v>-125</v>
      </c>
      <c r="L24" s="341">
        <f>(F24*-0.7)/100</f>
        <v>-14.664999999999999</v>
      </c>
      <c r="M24" s="342">
        <f>(K24+L24)/F24</f>
        <v>-6.6665871121718373E-2</v>
      </c>
      <c r="N24" s="343" t="s">
        <v>612</v>
      </c>
      <c r="O24" s="344">
        <v>45118</v>
      </c>
      <c r="P24" s="345"/>
      <c r="Q24" s="41"/>
      <c r="R24" s="41" t="s">
        <v>597</v>
      </c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346">
        <v>16</v>
      </c>
      <c r="B25" s="347">
        <v>45117</v>
      </c>
      <c r="C25" s="348"/>
      <c r="D25" s="349" t="s">
        <v>218</v>
      </c>
      <c r="E25" s="350" t="s">
        <v>594</v>
      </c>
      <c r="F25" s="351" t="s">
        <v>1017</v>
      </c>
      <c r="G25" s="323">
        <v>1980</v>
      </c>
      <c r="H25" s="351"/>
      <c r="I25" s="351" t="s">
        <v>1018</v>
      </c>
      <c r="J25" s="323" t="s">
        <v>596</v>
      </c>
      <c r="K25" s="325"/>
      <c r="L25" s="325"/>
      <c r="M25" s="325"/>
      <c r="N25" s="325"/>
      <c r="O25" s="325"/>
      <c r="P25" s="122">
        <f>VLOOKUP(D25,'MidCap Intra'!B62:C561,2,0)</f>
        <v>2241.25</v>
      </c>
      <c r="Q25" s="41"/>
      <c r="R25" s="41" t="s">
        <v>597</v>
      </c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352">
        <v>17</v>
      </c>
      <c r="B26" s="291">
        <v>45119</v>
      </c>
      <c r="C26" s="353"/>
      <c r="D26" s="354" t="s">
        <v>129</v>
      </c>
      <c r="E26" s="355" t="s">
        <v>594</v>
      </c>
      <c r="F26" s="290" t="s">
        <v>1064</v>
      </c>
      <c r="G26" s="292">
        <v>1540</v>
      </c>
      <c r="H26" s="290"/>
      <c r="I26" s="290" t="s">
        <v>1042</v>
      </c>
      <c r="J26" s="292" t="s">
        <v>596</v>
      </c>
      <c r="K26" s="292"/>
      <c r="L26" s="324"/>
      <c r="M26" s="356"/>
      <c r="N26" s="292"/>
      <c r="O26" s="357"/>
      <c r="P26" s="122">
        <f>VLOOKUP(D26,'MidCap Intra'!B63:C562,2,0)</f>
        <v>1685.1</v>
      </c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352">
        <v>18</v>
      </c>
      <c r="B27" s="291">
        <v>45120</v>
      </c>
      <c r="C27" s="353"/>
      <c r="D27" s="383" t="s">
        <v>431</v>
      </c>
      <c r="E27" s="355" t="s">
        <v>594</v>
      </c>
      <c r="F27" s="290" t="s">
        <v>1074</v>
      </c>
      <c r="G27" s="292">
        <v>102</v>
      </c>
      <c r="H27" s="290"/>
      <c r="I27" s="290" t="s">
        <v>1075</v>
      </c>
      <c r="J27" s="292" t="s">
        <v>596</v>
      </c>
      <c r="K27" s="292"/>
      <c r="L27" s="324"/>
      <c r="M27" s="356"/>
      <c r="N27" s="292"/>
      <c r="O27" s="357"/>
      <c r="P27" s="122">
        <f>VLOOKUP(D27,'MidCap Intra'!B64:C563,2,0)</f>
        <v>110.95</v>
      </c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4.25" customHeight="1">
      <c r="A28" s="263">
        <v>19</v>
      </c>
      <c r="B28" s="267">
        <v>45120</v>
      </c>
      <c r="C28" s="273"/>
      <c r="D28" s="280" t="s">
        <v>518</v>
      </c>
      <c r="E28" s="277" t="s">
        <v>594</v>
      </c>
      <c r="F28" s="263">
        <v>292</v>
      </c>
      <c r="G28" s="263">
        <v>255</v>
      </c>
      <c r="H28" s="263">
        <v>309.5</v>
      </c>
      <c r="I28" s="281" t="s">
        <v>1079</v>
      </c>
      <c r="J28" s="118" t="s">
        <v>1125</v>
      </c>
      <c r="K28" s="118">
        <f>H28-F28</f>
        <v>17.5</v>
      </c>
      <c r="L28" s="119">
        <f>(F28*-0.7)/100</f>
        <v>-2.0439999999999996</v>
      </c>
      <c r="M28" s="120">
        <f>(K28+L28)/F28</f>
        <v>5.2931506849315066E-2</v>
      </c>
      <c r="N28" s="118" t="s">
        <v>598</v>
      </c>
      <c r="O28" s="121">
        <v>45124</v>
      </c>
      <c r="P28" s="118">
        <f>VLOOKUP(D28,'MidCap Intra'!B65:C564,2,0)</f>
        <v>354.1</v>
      </c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4.25" customHeight="1">
      <c r="A29" s="352">
        <v>20</v>
      </c>
      <c r="B29" s="291">
        <v>45125</v>
      </c>
      <c r="C29" s="353"/>
      <c r="D29" s="354" t="s">
        <v>1126</v>
      </c>
      <c r="E29" s="355" t="s">
        <v>594</v>
      </c>
      <c r="F29" s="290" t="s">
        <v>1127</v>
      </c>
      <c r="G29" s="292">
        <v>530</v>
      </c>
      <c r="H29" s="290"/>
      <c r="I29" s="290" t="s">
        <v>1128</v>
      </c>
      <c r="J29" s="292" t="s">
        <v>596</v>
      </c>
      <c r="K29" s="292"/>
      <c r="L29" s="324"/>
      <c r="M29" s="356"/>
      <c r="N29" s="292"/>
      <c r="O29" s="357"/>
      <c r="P29" s="122" t="e">
        <f>VLOOKUP(D29,'MidCap Intra'!B66:C565,2,0)</f>
        <v>#N/A</v>
      </c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4.25" customHeight="1">
      <c r="A30" s="352">
        <v>21</v>
      </c>
      <c r="B30" s="291">
        <v>45125</v>
      </c>
      <c r="C30" s="353"/>
      <c r="D30" s="383" t="s">
        <v>215</v>
      </c>
      <c r="E30" s="355" t="s">
        <v>594</v>
      </c>
      <c r="F30" s="290" t="s">
        <v>1137</v>
      </c>
      <c r="G30" s="292">
        <v>548</v>
      </c>
      <c r="H30" s="290"/>
      <c r="I30" s="290" t="s">
        <v>1138</v>
      </c>
      <c r="J30" s="292" t="s">
        <v>596</v>
      </c>
      <c r="K30" s="292"/>
      <c r="L30" s="324"/>
      <c r="M30" s="356"/>
      <c r="N30" s="292"/>
      <c r="O30" s="357"/>
      <c r="P30" s="122">
        <f>VLOOKUP(D30,'MidCap Intra'!B67:C566,2,0)</f>
        <v>601.45000000000005</v>
      </c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4.25" customHeight="1">
      <c r="A31" s="352">
        <v>22</v>
      </c>
      <c r="B31" s="291">
        <v>45125</v>
      </c>
      <c r="C31" s="353"/>
      <c r="D31" s="383" t="s">
        <v>500</v>
      </c>
      <c r="E31" s="355" t="s">
        <v>594</v>
      </c>
      <c r="F31" s="290" t="s">
        <v>1141</v>
      </c>
      <c r="G31" s="292">
        <v>168</v>
      </c>
      <c r="H31" s="290"/>
      <c r="I31" s="290" t="s">
        <v>1142</v>
      </c>
      <c r="J31" s="292" t="s">
        <v>596</v>
      </c>
      <c r="K31" s="292"/>
      <c r="L31" s="324"/>
      <c r="M31" s="356"/>
      <c r="N31" s="292"/>
      <c r="O31" s="357"/>
      <c r="P31" s="122">
        <f>VLOOKUP(D31,'MidCap Intra'!B68:C567,2,0)</f>
        <v>181.7</v>
      </c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4.25" customHeight="1">
      <c r="A32" s="352">
        <v>23</v>
      </c>
      <c r="B32" s="291">
        <v>45126</v>
      </c>
      <c r="C32" s="353"/>
      <c r="D32" s="354" t="s">
        <v>510</v>
      </c>
      <c r="E32" s="355" t="s">
        <v>594</v>
      </c>
      <c r="F32" s="290" t="s">
        <v>1174</v>
      </c>
      <c r="G32" s="292">
        <v>497</v>
      </c>
      <c r="H32" s="290"/>
      <c r="I32" s="290" t="s">
        <v>1175</v>
      </c>
      <c r="J32" s="292" t="s">
        <v>596</v>
      </c>
      <c r="K32" s="292"/>
      <c r="L32" s="324"/>
      <c r="M32" s="356"/>
      <c r="N32" s="292"/>
      <c r="O32" s="357"/>
      <c r="P32" s="122">
        <f>VLOOKUP(D32,'MidCap Intra'!B69:C568,2,0)</f>
        <v>544.4</v>
      </c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4.25" customHeight="1">
      <c r="A33" s="352"/>
      <c r="B33" s="291"/>
      <c r="C33" s="353"/>
      <c r="D33" s="354"/>
      <c r="E33" s="355"/>
      <c r="F33" s="290"/>
      <c r="G33" s="292"/>
      <c r="H33" s="290"/>
      <c r="I33" s="290"/>
      <c r="J33" s="292"/>
      <c r="K33" s="292"/>
      <c r="L33" s="324"/>
      <c r="M33" s="356"/>
      <c r="N33" s="292"/>
      <c r="O33" s="357"/>
      <c r="P33" s="324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352"/>
      <c r="B34" s="291"/>
      <c r="C34" s="353"/>
      <c r="D34" s="354"/>
      <c r="E34" s="355"/>
      <c r="F34" s="290"/>
      <c r="G34" s="292"/>
      <c r="H34" s="290"/>
      <c r="I34" s="290"/>
      <c r="J34" s="292"/>
      <c r="K34" s="292"/>
      <c r="L34" s="324"/>
      <c r="M34" s="356"/>
      <c r="N34" s="292"/>
      <c r="O34" s="357"/>
      <c r="P34" s="324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4.25" customHeight="1">
      <c r="A35" s="352"/>
      <c r="B35" s="291"/>
      <c r="C35" s="353"/>
      <c r="D35" s="354"/>
      <c r="E35" s="355"/>
      <c r="F35" s="290"/>
      <c r="G35" s="292"/>
      <c r="H35" s="290"/>
      <c r="I35" s="290"/>
      <c r="J35" s="292"/>
      <c r="K35" s="292"/>
      <c r="L35" s="324"/>
      <c r="M35" s="356"/>
      <c r="N35" s="292"/>
      <c r="O35" s="357"/>
      <c r="P35" s="324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42" spans="1:38" ht="14.25" customHeight="1">
      <c r="A42" s="132"/>
      <c r="B42" s="133"/>
      <c r="C42" s="134"/>
      <c r="D42" s="135"/>
      <c r="E42" s="136"/>
      <c r="F42" s="136"/>
      <c r="G42" s="132"/>
      <c r="H42" s="136"/>
      <c r="I42" s="137"/>
      <c r="J42" s="138"/>
      <c r="K42" s="138"/>
      <c r="L42" s="139"/>
      <c r="M42" s="140"/>
      <c r="N42" s="141"/>
      <c r="O42" s="142"/>
      <c r="P42" s="143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2" customHeight="1">
      <c r="A43" s="144" t="s">
        <v>602</v>
      </c>
      <c r="B43" s="145"/>
      <c r="C43" s="146"/>
      <c r="E43" s="147"/>
      <c r="F43" s="147"/>
      <c r="G43" s="147"/>
      <c r="H43" s="147"/>
      <c r="I43" s="147"/>
      <c r="J43" s="148"/>
      <c r="K43" s="147"/>
      <c r="L43" s="149"/>
      <c r="M43" s="62"/>
      <c r="N43" s="148"/>
      <c r="O43" s="146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2" customHeight="1">
      <c r="A44" s="150" t="s">
        <v>603</v>
      </c>
      <c r="B44" s="144"/>
      <c r="C44" s="144"/>
      <c r="D44" s="144"/>
      <c r="E44" s="41"/>
      <c r="F44" s="151" t="s">
        <v>604</v>
      </c>
      <c r="G44" s="6"/>
      <c r="H44" s="6"/>
      <c r="I44" s="6"/>
      <c r="J44" s="152"/>
      <c r="K44" s="153"/>
      <c r="L44" s="153"/>
      <c r="M44" s="154"/>
      <c r="N44" s="1"/>
      <c r="O44" s="155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" customHeight="1">
      <c r="A45" s="144" t="s">
        <v>605</v>
      </c>
      <c r="B45" s="144"/>
      <c r="C45" s="144"/>
      <c r="D45" s="144" t="s">
        <v>606</v>
      </c>
      <c r="E45" s="6"/>
      <c r="F45" s="151" t="s">
        <v>607</v>
      </c>
      <c r="G45" s="6"/>
      <c r="H45" s="6"/>
      <c r="I45" s="6"/>
      <c r="J45" s="152"/>
      <c r="K45" s="153"/>
      <c r="L45" s="153"/>
      <c r="M45" s="154"/>
      <c r="N45" s="1"/>
      <c r="O45" s="155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2" customHeight="1">
      <c r="A46" s="144"/>
      <c r="B46" s="144"/>
      <c r="C46" s="144"/>
      <c r="D46" s="144"/>
      <c r="E46" s="6"/>
      <c r="F46" s="6"/>
      <c r="G46" s="6"/>
      <c r="H46" s="6"/>
      <c r="I46" s="6"/>
      <c r="J46" s="156"/>
      <c r="K46" s="153"/>
      <c r="L46" s="153"/>
      <c r="M46" s="6"/>
      <c r="N46" s="157"/>
      <c r="O46" s="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.75" customHeight="1">
      <c r="A47" s="1"/>
      <c r="B47" s="158" t="s">
        <v>608</v>
      </c>
      <c r="C47" s="158"/>
      <c r="D47" s="158"/>
      <c r="E47" s="158"/>
      <c r="F47" s="159"/>
      <c r="G47" s="6"/>
      <c r="H47" s="6"/>
      <c r="I47" s="160"/>
      <c r="J47" s="161"/>
      <c r="K47" s="162"/>
      <c r="L47" s="161"/>
      <c r="M47" s="6"/>
      <c r="N47" s="1"/>
      <c r="O47" s="1"/>
      <c r="P47" s="41"/>
      <c r="R47" s="62"/>
      <c r="S47" s="1"/>
      <c r="T47" s="1"/>
      <c r="U47" s="1"/>
      <c r="V47" s="1"/>
      <c r="W47" s="1"/>
      <c r="X47" s="1"/>
      <c r="Y47" s="1"/>
      <c r="Z47" s="1"/>
    </row>
    <row r="48" spans="1:38" ht="38.25" customHeight="1">
      <c r="A48" s="163" t="s">
        <v>16</v>
      </c>
      <c r="B48" s="163" t="s">
        <v>568</v>
      </c>
      <c r="C48" s="163"/>
      <c r="D48" s="91" t="s">
        <v>581</v>
      </c>
      <c r="E48" s="163" t="s">
        <v>582</v>
      </c>
      <c r="F48" s="163" t="s">
        <v>583</v>
      </c>
      <c r="G48" s="163" t="s">
        <v>609</v>
      </c>
      <c r="H48" s="163" t="s">
        <v>585</v>
      </c>
      <c r="I48" s="163" t="s">
        <v>586</v>
      </c>
      <c r="J48" s="106" t="s">
        <v>587</v>
      </c>
      <c r="K48" s="104" t="s">
        <v>610</v>
      </c>
      <c r="L48" s="164" t="s">
        <v>589</v>
      </c>
      <c r="M48" s="106" t="s">
        <v>590</v>
      </c>
      <c r="N48" s="103" t="s">
        <v>591</v>
      </c>
      <c r="O48" s="91" t="s">
        <v>592</v>
      </c>
      <c r="P48" s="41"/>
      <c r="Q48" s="1"/>
      <c r="R48" s="62"/>
      <c r="S48" s="62"/>
      <c r="T48" s="62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3.5" customHeight="1">
      <c r="A49" s="263">
        <v>1</v>
      </c>
      <c r="B49" s="264">
        <v>45110</v>
      </c>
      <c r="C49" s="265"/>
      <c r="D49" s="265" t="s">
        <v>220</v>
      </c>
      <c r="E49" s="263" t="s">
        <v>611</v>
      </c>
      <c r="F49" s="263">
        <v>1032.5</v>
      </c>
      <c r="G49" s="263">
        <v>999</v>
      </c>
      <c r="H49" s="266">
        <v>1060.5</v>
      </c>
      <c r="I49" s="266" t="s">
        <v>925</v>
      </c>
      <c r="J49" s="118" t="s">
        <v>1038</v>
      </c>
      <c r="K49" s="118">
        <f t="shared" ref="K49:K54" si="6">H49-F49</f>
        <v>28</v>
      </c>
      <c r="L49" s="119">
        <f>(F49*-0.7)/100</f>
        <v>-7.2275</v>
      </c>
      <c r="M49" s="120">
        <f t="shared" ref="M49:M54" si="7">(K49+L49)/F49</f>
        <v>2.011864406779661E-2</v>
      </c>
      <c r="N49" s="327" t="s">
        <v>598</v>
      </c>
      <c r="O49" s="328">
        <v>45118</v>
      </c>
      <c r="P49" s="41"/>
      <c r="Q49" s="309"/>
      <c r="R49" s="41" t="s">
        <v>597</v>
      </c>
      <c r="S49" s="41"/>
      <c r="T49" s="310"/>
      <c r="U49" s="310"/>
      <c r="V49" s="310"/>
      <c r="W49" s="310"/>
      <c r="X49" s="310"/>
      <c r="Y49" s="310"/>
      <c r="Z49" s="310"/>
      <c r="AA49" s="310"/>
      <c r="AB49" s="310"/>
      <c r="AC49" s="310"/>
      <c r="AD49" s="310"/>
      <c r="AE49" s="310"/>
      <c r="AF49" s="310"/>
      <c r="AG49" s="310"/>
      <c r="AH49" s="310"/>
      <c r="AI49" s="310"/>
      <c r="AJ49" s="310"/>
      <c r="AK49" s="310"/>
      <c r="AL49" s="310"/>
    </row>
    <row r="50" spans="1:38" ht="13.5" customHeight="1">
      <c r="A50" s="263">
        <v>2</v>
      </c>
      <c r="B50" s="264">
        <v>45110</v>
      </c>
      <c r="C50" s="265"/>
      <c r="D50" s="265" t="s">
        <v>490</v>
      </c>
      <c r="E50" s="263" t="s">
        <v>611</v>
      </c>
      <c r="F50" s="263">
        <v>369.5</v>
      </c>
      <c r="G50" s="263">
        <v>358</v>
      </c>
      <c r="H50" s="266">
        <v>378.5</v>
      </c>
      <c r="I50" s="266" t="s">
        <v>922</v>
      </c>
      <c r="J50" s="118" t="s">
        <v>824</v>
      </c>
      <c r="K50" s="118">
        <f t="shared" si="6"/>
        <v>9</v>
      </c>
      <c r="L50" s="119">
        <f>(F50*-0.7)/100</f>
        <v>-2.5864999999999996</v>
      </c>
      <c r="M50" s="120">
        <f t="shared" si="7"/>
        <v>1.7357239512855213E-2</v>
      </c>
      <c r="N50" s="327" t="s">
        <v>598</v>
      </c>
      <c r="O50" s="328">
        <v>45114</v>
      </c>
      <c r="P50" s="41"/>
      <c r="Q50" s="309"/>
      <c r="R50" s="41" t="s">
        <v>597</v>
      </c>
      <c r="S50" s="41"/>
      <c r="T50" s="310"/>
      <c r="U50" s="310"/>
      <c r="V50" s="310"/>
      <c r="W50" s="310"/>
      <c r="X50" s="310"/>
      <c r="Y50" s="310"/>
      <c r="Z50" s="310"/>
      <c r="AA50" s="310"/>
      <c r="AB50" s="310"/>
      <c r="AC50" s="310"/>
      <c r="AD50" s="310"/>
      <c r="AE50" s="310"/>
      <c r="AF50" s="310"/>
      <c r="AG50" s="310"/>
      <c r="AH50" s="310"/>
      <c r="AI50" s="310"/>
      <c r="AJ50" s="310"/>
      <c r="AK50" s="310"/>
      <c r="AL50" s="310"/>
    </row>
    <row r="51" spans="1:38" ht="13.5" customHeight="1">
      <c r="A51" s="334">
        <v>3</v>
      </c>
      <c r="B51" s="335">
        <v>45114</v>
      </c>
      <c r="C51" s="336"/>
      <c r="D51" s="337" t="s">
        <v>1039</v>
      </c>
      <c r="E51" s="338" t="s">
        <v>611</v>
      </c>
      <c r="F51" s="259">
        <v>5010</v>
      </c>
      <c r="G51" s="260">
        <v>4900</v>
      </c>
      <c r="H51" s="260">
        <v>4850</v>
      </c>
      <c r="I51" s="339" t="s">
        <v>993</v>
      </c>
      <c r="J51" s="340" t="s">
        <v>1060</v>
      </c>
      <c r="K51" s="340">
        <f t="shared" si="6"/>
        <v>-160</v>
      </c>
      <c r="L51" s="341">
        <f>(F51*-0.7)/100</f>
        <v>-35.07</v>
      </c>
      <c r="M51" s="342">
        <f t="shared" si="7"/>
        <v>-3.8936127744510975E-2</v>
      </c>
      <c r="N51" s="343" t="s">
        <v>612</v>
      </c>
      <c r="O51" s="344">
        <v>45119</v>
      </c>
      <c r="P51" s="41"/>
      <c r="Q51" s="309"/>
      <c r="R51" s="41" t="s">
        <v>597</v>
      </c>
      <c r="S51" s="41"/>
      <c r="T51" s="358"/>
      <c r="U51" s="358"/>
      <c r="V51" s="358"/>
      <c r="W51" s="358"/>
      <c r="X51" s="358"/>
      <c r="Y51" s="358"/>
      <c r="Z51" s="358"/>
      <c r="AA51" s="358"/>
      <c r="AB51" s="358"/>
      <c r="AC51" s="358"/>
      <c r="AD51" s="358"/>
      <c r="AE51" s="358"/>
      <c r="AF51" s="358"/>
      <c r="AG51" s="358"/>
      <c r="AH51" s="358"/>
      <c r="AI51" s="358"/>
      <c r="AJ51" s="358"/>
      <c r="AK51" s="358"/>
      <c r="AL51" s="358"/>
    </row>
    <row r="52" spans="1:38" ht="13.5" customHeight="1">
      <c r="A52" s="334">
        <v>4</v>
      </c>
      <c r="B52" s="335">
        <v>45117</v>
      </c>
      <c r="C52" s="336"/>
      <c r="D52" s="337" t="s">
        <v>122</v>
      </c>
      <c r="E52" s="338" t="s">
        <v>611</v>
      </c>
      <c r="F52" s="259">
        <v>313.5</v>
      </c>
      <c r="G52" s="260">
        <v>304</v>
      </c>
      <c r="H52" s="260">
        <v>304</v>
      </c>
      <c r="I52" s="339" t="s">
        <v>1006</v>
      </c>
      <c r="J52" s="340" t="s">
        <v>954</v>
      </c>
      <c r="K52" s="340">
        <f t="shared" si="6"/>
        <v>-9.5</v>
      </c>
      <c r="L52" s="341">
        <f>(F52*-0.7)/100</f>
        <v>-2.1944999999999997</v>
      </c>
      <c r="M52" s="342">
        <f t="shared" si="7"/>
        <v>-3.7303030303030303E-2</v>
      </c>
      <c r="N52" s="343" t="s">
        <v>612</v>
      </c>
      <c r="O52" s="344">
        <v>45120</v>
      </c>
      <c r="P52" s="41"/>
      <c r="Q52" s="309"/>
      <c r="R52" s="41" t="s">
        <v>597</v>
      </c>
      <c r="S52" s="41"/>
      <c r="T52" s="358"/>
      <c r="U52" s="358"/>
      <c r="V52" s="358"/>
      <c r="W52" s="358"/>
      <c r="X52" s="358"/>
      <c r="Y52" s="358"/>
      <c r="Z52" s="358"/>
      <c r="AA52" s="358"/>
      <c r="AB52" s="358"/>
      <c r="AC52" s="358"/>
      <c r="AD52" s="358"/>
      <c r="AE52" s="358"/>
      <c r="AF52" s="358"/>
      <c r="AG52" s="358"/>
      <c r="AH52" s="358"/>
      <c r="AI52" s="358"/>
      <c r="AJ52" s="358"/>
      <c r="AK52" s="358"/>
      <c r="AL52" s="358"/>
    </row>
    <row r="53" spans="1:38" ht="13.5" customHeight="1">
      <c r="A53" s="263">
        <v>5</v>
      </c>
      <c r="B53" s="264">
        <v>45117</v>
      </c>
      <c r="C53" s="265"/>
      <c r="D53" s="265" t="s">
        <v>303</v>
      </c>
      <c r="E53" s="263" t="s">
        <v>611</v>
      </c>
      <c r="F53" s="263">
        <v>81</v>
      </c>
      <c r="G53" s="263">
        <v>78.5</v>
      </c>
      <c r="H53" s="266">
        <v>83.1</v>
      </c>
      <c r="I53" s="266" t="s">
        <v>1007</v>
      </c>
      <c r="J53" s="118" t="s">
        <v>1049</v>
      </c>
      <c r="K53" s="118">
        <f t="shared" si="6"/>
        <v>2.0999999999999943</v>
      </c>
      <c r="L53" s="119">
        <f>(F53*-0.7)/100</f>
        <v>-0.56699999999999995</v>
      </c>
      <c r="M53" s="120">
        <f t="shared" si="7"/>
        <v>1.8925925925925857E-2</v>
      </c>
      <c r="N53" s="327" t="s">
        <v>598</v>
      </c>
      <c r="O53" s="333">
        <v>45119</v>
      </c>
      <c r="P53" s="41"/>
      <c r="Q53" s="309"/>
      <c r="R53" s="41" t="s">
        <v>597</v>
      </c>
      <c r="S53" s="41"/>
      <c r="T53" s="358"/>
      <c r="U53" s="358"/>
      <c r="V53" s="358"/>
      <c r="W53" s="358"/>
      <c r="X53" s="358"/>
      <c r="Y53" s="358"/>
      <c r="Z53" s="358"/>
      <c r="AA53" s="358"/>
      <c r="AB53" s="358"/>
      <c r="AC53" s="358"/>
      <c r="AD53" s="358"/>
      <c r="AE53" s="358"/>
      <c r="AF53" s="358"/>
      <c r="AG53" s="358"/>
      <c r="AH53" s="358"/>
      <c r="AI53" s="358"/>
      <c r="AJ53" s="358"/>
      <c r="AK53" s="358"/>
      <c r="AL53" s="358"/>
    </row>
    <row r="54" spans="1:38" ht="13.5" customHeight="1">
      <c r="A54" s="377">
        <v>6</v>
      </c>
      <c r="B54" s="267">
        <v>45117</v>
      </c>
      <c r="C54" s="378"/>
      <c r="D54" s="379" t="s">
        <v>241</v>
      </c>
      <c r="E54" s="277" t="s">
        <v>611</v>
      </c>
      <c r="F54" s="263">
        <v>200.5</v>
      </c>
      <c r="G54" s="266">
        <v>194</v>
      </c>
      <c r="H54" s="263">
        <v>205</v>
      </c>
      <c r="I54" s="263" t="s">
        <v>1012</v>
      </c>
      <c r="J54" s="118" t="s">
        <v>1016</v>
      </c>
      <c r="K54" s="118">
        <f t="shared" si="6"/>
        <v>4.5</v>
      </c>
      <c r="L54" s="119">
        <f>(F54*-0.07)/100</f>
        <v>-0.14035000000000003</v>
      </c>
      <c r="M54" s="120">
        <f t="shared" si="7"/>
        <v>2.1743890274314216E-2</v>
      </c>
      <c r="N54" s="327" t="s">
        <v>598</v>
      </c>
      <c r="O54" s="333">
        <v>45117</v>
      </c>
      <c r="P54" s="41"/>
      <c r="Q54" s="309"/>
      <c r="R54" s="41" t="s">
        <v>597</v>
      </c>
      <c r="S54" s="41"/>
      <c r="T54" s="310"/>
      <c r="U54" s="310"/>
      <c r="V54" s="310"/>
      <c r="W54" s="310"/>
      <c r="X54" s="310"/>
      <c r="Y54" s="310"/>
      <c r="Z54" s="310"/>
      <c r="AA54" s="310"/>
      <c r="AB54" s="310"/>
      <c r="AC54" s="310"/>
      <c r="AD54" s="310"/>
      <c r="AE54" s="310"/>
      <c r="AF54" s="310"/>
      <c r="AG54" s="310"/>
      <c r="AH54" s="310"/>
      <c r="AI54" s="310"/>
      <c r="AJ54" s="310"/>
      <c r="AK54" s="310"/>
      <c r="AL54" s="310"/>
    </row>
    <row r="55" spans="1:38" ht="13.5" customHeight="1">
      <c r="A55" s="297">
        <v>7</v>
      </c>
      <c r="B55" s="108">
        <v>45118</v>
      </c>
      <c r="C55" s="298"/>
      <c r="D55" s="299" t="s">
        <v>470</v>
      </c>
      <c r="E55" s="111" t="s">
        <v>611</v>
      </c>
      <c r="F55" s="107" t="s">
        <v>1028</v>
      </c>
      <c r="G55" s="113">
        <v>203</v>
      </c>
      <c r="H55" s="107"/>
      <c r="I55" s="107" t="s">
        <v>679</v>
      </c>
      <c r="J55" s="113" t="s">
        <v>596</v>
      </c>
      <c r="K55" s="113"/>
      <c r="L55" s="114"/>
      <c r="M55" s="115"/>
      <c r="N55" s="322"/>
      <c r="O55" s="357"/>
      <c r="P55" s="41"/>
      <c r="Q55" s="309"/>
      <c r="R55" s="41"/>
      <c r="S55" s="41"/>
      <c r="T55" s="358"/>
      <c r="U55" s="358"/>
      <c r="V55" s="358"/>
      <c r="W55" s="358"/>
      <c r="X55" s="358"/>
      <c r="Y55" s="358"/>
      <c r="Z55" s="358"/>
      <c r="AA55" s="358"/>
      <c r="AB55" s="358"/>
      <c r="AC55" s="358"/>
      <c r="AD55" s="358"/>
      <c r="AE55" s="358"/>
      <c r="AF55" s="358"/>
      <c r="AG55" s="358"/>
      <c r="AH55" s="358"/>
      <c r="AI55" s="358"/>
      <c r="AJ55" s="358"/>
      <c r="AK55" s="358"/>
      <c r="AL55" s="358"/>
    </row>
    <row r="56" spans="1:38" ht="13.5" customHeight="1">
      <c r="A56" s="297">
        <v>8</v>
      </c>
      <c r="B56" s="108">
        <v>45119</v>
      </c>
      <c r="C56" s="298"/>
      <c r="D56" s="299" t="s">
        <v>89</v>
      </c>
      <c r="E56" s="111" t="s">
        <v>611</v>
      </c>
      <c r="F56" s="107" t="s">
        <v>1052</v>
      </c>
      <c r="G56" s="113">
        <v>319</v>
      </c>
      <c r="H56" s="107"/>
      <c r="I56" s="107" t="s">
        <v>1053</v>
      </c>
      <c r="J56" s="113" t="s">
        <v>596</v>
      </c>
      <c r="K56" s="113"/>
      <c r="L56" s="114"/>
      <c r="M56" s="115"/>
      <c r="N56" s="322"/>
      <c r="O56" s="357"/>
      <c r="P56" s="41"/>
      <c r="Q56" s="309"/>
      <c r="R56" s="41"/>
      <c r="S56" s="41"/>
      <c r="T56" s="358"/>
      <c r="U56" s="358"/>
      <c r="V56" s="358"/>
      <c r="W56" s="358"/>
      <c r="X56" s="358"/>
      <c r="Y56" s="358"/>
      <c r="Z56" s="358"/>
      <c r="AA56" s="358"/>
      <c r="AB56" s="358"/>
      <c r="AC56" s="358"/>
      <c r="AD56" s="358"/>
      <c r="AE56" s="358"/>
      <c r="AF56" s="358"/>
      <c r="AG56" s="358"/>
      <c r="AH56" s="358"/>
      <c r="AI56" s="358"/>
      <c r="AJ56" s="358"/>
      <c r="AK56" s="358"/>
      <c r="AL56" s="358"/>
    </row>
    <row r="57" spans="1:38" ht="13.5" customHeight="1">
      <c r="A57" s="377">
        <v>9</v>
      </c>
      <c r="B57" s="267">
        <v>45121</v>
      </c>
      <c r="C57" s="378"/>
      <c r="D57" s="379" t="s">
        <v>840</v>
      </c>
      <c r="E57" s="277" t="s">
        <v>611</v>
      </c>
      <c r="F57" s="263">
        <v>312</v>
      </c>
      <c r="G57" s="266">
        <v>303</v>
      </c>
      <c r="H57" s="263">
        <v>320.5</v>
      </c>
      <c r="I57" s="263" t="s">
        <v>1095</v>
      </c>
      <c r="J57" s="118" t="s">
        <v>1108</v>
      </c>
      <c r="K57" s="118">
        <f t="shared" ref="K57" si="8">H57-F57</f>
        <v>8.5</v>
      </c>
      <c r="L57" s="119">
        <f>(F57*-0.7)/100</f>
        <v>-2.1839999999999997</v>
      </c>
      <c r="M57" s="120">
        <f t="shared" ref="M57" si="9">(K57+L57)/F57</f>
        <v>2.0243589743589745E-2</v>
      </c>
      <c r="N57" s="327" t="s">
        <v>598</v>
      </c>
      <c r="O57" s="333">
        <v>45124</v>
      </c>
      <c r="P57" s="41"/>
      <c r="Q57" s="309"/>
      <c r="R57" s="41"/>
      <c r="S57" s="41"/>
      <c r="T57" s="358"/>
      <c r="U57" s="358"/>
      <c r="V57" s="358"/>
      <c r="W57" s="358"/>
      <c r="X57" s="358"/>
      <c r="Y57" s="358"/>
      <c r="Z57" s="358"/>
      <c r="AA57" s="358"/>
      <c r="AB57" s="358"/>
      <c r="AC57" s="358"/>
      <c r="AD57" s="358"/>
      <c r="AE57" s="358"/>
      <c r="AF57" s="358"/>
      <c r="AG57" s="358"/>
      <c r="AH57" s="358"/>
      <c r="AI57" s="358"/>
      <c r="AJ57" s="358"/>
      <c r="AK57" s="358"/>
      <c r="AL57" s="358"/>
    </row>
    <row r="58" spans="1:38" ht="13.5" customHeight="1">
      <c r="A58" s="297"/>
      <c r="B58" s="108"/>
      <c r="C58" s="298"/>
      <c r="D58" s="299"/>
      <c r="E58" s="111"/>
      <c r="F58" s="107"/>
      <c r="G58" s="113"/>
      <c r="H58" s="107"/>
      <c r="I58" s="107"/>
      <c r="J58" s="113"/>
      <c r="K58" s="113"/>
      <c r="L58" s="114"/>
      <c r="M58" s="115"/>
      <c r="N58" s="322"/>
      <c r="O58" s="357"/>
      <c r="P58" s="41"/>
      <c r="Q58" s="309"/>
      <c r="R58" s="41"/>
      <c r="S58" s="41"/>
      <c r="T58" s="358"/>
      <c r="U58" s="358"/>
      <c r="V58" s="358"/>
      <c r="W58" s="358"/>
      <c r="X58" s="358"/>
      <c r="Y58" s="358"/>
      <c r="Z58" s="358"/>
      <c r="AA58" s="358"/>
      <c r="AB58" s="358"/>
      <c r="AC58" s="358"/>
      <c r="AD58" s="358"/>
      <c r="AE58" s="358"/>
      <c r="AF58" s="358"/>
      <c r="AG58" s="358"/>
      <c r="AH58" s="358"/>
      <c r="AI58" s="358"/>
      <c r="AJ58" s="358"/>
      <c r="AK58" s="358"/>
      <c r="AL58" s="358"/>
    </row>
    <row r="59" spans="1:38" ht="13.5" customHeight="1">
      <c r="A59" s="297"/>
      <c r="B59" s="108"/>
      <c r="C59" s="298"/>
      <c r="D59" s="299"/>
      <c r="E59" s="111"/>
      <c r="F59" s="107"/>
      <c r="G59" s="113"/>
      <c r="H59" s="107"/>
      <c r="I59" s="107"/>
      <c r="J59" s="113"/>
      <c r="K59" s="113"/>
      <c r="L59" s="114"/>
      <c r="M59" s="115"/>
      <c r="N59" s="322"/>
      <c r="O59" s="357"/>
      <c r="P59" s="41"/>
      <c r="Q59" s="309"/>
      <c r="R59" s="41"/>
      <c r="S59" s="41"/>
      <c r="T59" s="358"/>
      <c r="U59" s="358"/>
      <c r="V59" s="358"/>
      <c r="W59" s="358"/>
      <c r="X59" s="358"/>
      <c r="Y59" s="358"/>
      <c r="Z59" s="358"/>
      <c r="AA59" s="358"/>
      <c r="AB59" s="358"/>
      <c r="AC59" s="358"/>
      <c r="AD59" s="358"/>
      <c r="AE59" s="358"/>
      <c r="AF59" s="358"/>
      <c r="AG59" s="358"/>
      <c r="AH59" s="358"/>
      <c r="AI59" s="358"/>
      <c r="AJ59" s="358"/>
      <c r="AK59" s="358"/>
      <c r="AL59" s="358"/>
    </row>
    <row r="61" spans="1:38" ht="44.25" customHeight="1">
      <c r="A61" s="144" t="s">
        <v>602</v>
      </c>
      <c r="B61" s="165"/>
      <c r="C61" s="165"/>
      <c r="D61" s="1"/>
      <c r="E61" s="6"/>
      <c r="F61" s="6"/>
      <c r="G61" s="6"/>
      <c r="H61" s="6" t="s">
        <v>614</v>
      </c>
      <c r="I61" s="6"/>
      <c r="J61" s="6"/>
      <c r="K61" s="140"/>
      <c r="L61" s="166"/>
      <c r="M61" s="140"/>
      <c r="N61" s="141"/>
      <c r="O61" s="140"/>
      <c r="P61" s="41"/>
      <c r="Q61" s="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38" ht="12.75" customHeight="1">
      <c r="A62" s="150" t="s">
        <v>603</v>
      </c>
      <c r="B62" s="144"/>
      <c r="C62" s="144"/>
      <c r="D62" s="144"/>
      <c r="E62" s="41"/>
      <c r="F62" s="151" t="s">
        <v>604</v>
      </c>
      <c r="G62" s="62"/>
      <c r="H62" s="41"/>
      <c r="I62" s="62"/>
      <c r="J62" s="6"/>
      <c r="K62" s="167"/>
      <c r="L62" s="168"/>
      <c r="M62" s="6"/>
      <c r="N62" s="134"/>
      <c r="O62" s="169"/>
      <c r="P62" s="4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4.25" customHeight="1">
      <c r="A63" s="150"/>
      <c r="B63" s="144"/>
      <c r="C63" s="144"/>
      <c r="D63" s="144"/>
      <c r="E63" s="6"/>
      <c r="F63" s="151" t="s">
        <v>607</v>
      </c>
      <c r="G63" s="62"/>
      <c r="H63" s="41"/>
      <c r="I63" s="62"/>
      <c r="J63" s="6"/>
      <c r="K63" s="167"/>
      <c r="L63" s="168"/>
      <c r="M63" s="6"/>
      <c r="N63" s="134"/>
      <c r="O63" s="169"/>
      <c r="P63" s="4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14.25" customHeight="1">
      <c r="A64" s="144"/>
      <c r="B64" s="144"/>
      <c r="C64" s="144"/>
      <c r="D64" s="144"/>
      <c r="E64" s="6"/>
      <c r="F64" s="6"/>
      <c r="G64" s="6"/>
      <c r="H64" s="6"/>
      <c r="I64" s="6"/>
      <c r="J64" s="156"/>
      <c r="K64" s="153"/>
      <c r="L64" s="154"/>
      <c r="M64" s="6"/>
      <c r="N64" s="157"/>
      <c r="O64" s="1"/>
      <c r="P64" s="41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2.75" customHeight="1">
      <c r="A65" s="170" t="s">
        <v>615</v>
      </c>
      <c r="B65" s="170"/>
      <c r="C65" s="170"/>
      <c r="D65" s="170"/>
      <c r="E65" s="6"/>
      <c r="F65" s="6"/>
      <c r="G65" s="6"/>
      <c r="H65" s="6"/>
      <c r="I65" s="6"/>
      <c r="J65" s="6"/>
      <c r="K65" s="6"/>
      <c r="L65" s="6"/>
      <c r="M65" s="6"/>
      <c r="N65" s="6"/>
      <c r="O65" s="24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38.25" customHeight="1">
      <c r="A66" s="104" t="s">
        <v>16</v>
      </c>
      <c r="B66" s="104" t="s">
        <v>568</v>
      </c>
      <c r="C66" s="104"/>
      <c r="D66" s="105" t="s">
        <v>581</v>
      </c>
      <c r="E66" s="104" t="s">
        <v>582</v>
      </c>
      <c r="F66" s="104" t="s">
        <v>583</v>
      </c>
      <c r="G66" s="104" t="s">
        <v>609</v>
      </c>
      <c r="H66" s="104" t="s">
        <v>585</v>
      </c>
      <c r="I66" s="104" t="s">
        <v>586</v>
      </c>
      <c r="J66" s="103" t="s">
        <v>587</v>
      </c>
      <c r="K66" s="171" t="s">
        <v>616</v>
      </c>
      <c r="L66" s="106" t="s">
        <v>589</v>
      </c>
      <c r="M66" s="171" t="s">
        <v>617</v>
      </c>
      <c r="N66" s="104" t="s">
        <v>618</v>
      </c>
      <c r="O66" s="103" t="s">
        <v>591</v>
      </c>
      <c r="P66" s="105" t="s">
        <v>592</v>
      </c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2.75" customHeight="1">
      <c r="A67" s="263">
        <v>1</v>
      </c>
      <c r="B67" s="264">
        <v>45105</v>
      </c>
      <c r="C67" s="265"/>
      <c r="D67" s="265" t="s">
        <v>894</v>
      </c>
      <c r="E67" s="263" t="s">
        <v>611</v>
      </c>
      <c r="F67" s="263">
        <v>1687</v>
      </c>
      <c r="G67" s="263">
        <v>1645</v>
      </c>
      <c r="H67" s="266">
        <v>1713.5</v>
      </c>
      <c r="I67" s="266" t="s">
        <v>895</v>
      </c>
      <c r="J67" s="118" t="s">
        <v>948</v>
      </c>
      <c r="K67" s="116">
        <f>H67-F67</f>
        <v>26.5</v>
      </c>
      <c r="L67" s="119">
        <f t="shared" ref="L67" si="10">(H67*N67)*0.07%</f>
        <v>419.80750000000006</v>
      </c>
      <c r="M67" s="172">
        <f t="shared" ref="M67" si="11">(K67*N67)-L67</f>
        <v>8855.1924999999992</v>
      </c>
      <c r="N67" s="116">
        <v>350</v>
      </c>
      <c r="O67" s="118" t="s">
        <v>598</v>
      </c>
      <c r="P67" s="117">
        <v>45111</v>
      </c>
      <c r="Q67" s="173"/>
      <c r="R67" s="62" t="s">
        <v>613</v>
      </c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174"/>
      <c r="AG67" s="175"/>
      <c r="AH67" s="173"/>
      <c r="AI67" s="173"/>
      <c r="AJ67" s="174"/>
      <c r="AK67" s="174"/>
      <c r="AL67" s="174"/>
    </row>
    <row r="68" spans="1:38" ht="12.75" customHeight="1">
      <c r="A68" s="263">
        <v>2</v>
      </c>
      <c r="B68" s="264">
        <v>45105</v>
      </c>
      <c r="C68" s="265"/>
      <c r="D68" s="265" t="s">
        <v>896</v>
      </c>
      <c r="E68" s="263" t="s">
        <v>611</v>
      </c>
      <c r="F68" s="263">
        <v>2680</v>
      </c>
      <c r="G68" s="263">
        <v>2635</v>
      </c>
      <c r="H68" s="266">
        <v>2715</v>
      </c>
      <c r="I68" s="266" t="s">
        <v>897</v>
      </c>
      <c r="J68" s="118" t="s">
        <v>926</v>
      </c>
      <c r="K68" s="116">
        <f>H68-F68</f>
        <v>35</v>
      </c>
      <c r="L68" s="119">
        <f t="shared" ref="L68" si="12">(H68*N68)*0.07%</f>
        <v>570.15000000000009</v>
      </c>
      <c r="M68" s="172">
        <f t="shared" ref="M68" si="13">(K68*N68)-L68</f>
        <v>9929.85</v>
      </c>
      <c r="N68" s="116">
        <v>300</v>
      </c>
      <c r="O68" s="118" t="s">
        <v>598</v>
      </c>
      <c r="P68" s="117">
        <v>45110</v>
      </c>
      <c r="Q68" s="173"/>
      <c r="R68" s="62" t="s">
        <v>613</v>
      </c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174"/>
      <c r="AG68" s="175"/>
      <c r="AH68" s="173"/>
      <c r="AI68" s="173"/>
      <c r="AJ68" s="174"/>
      <c r="AK68" s="174"/>
      <c r="AL68" s="174"/>
    </row>
    <row r="69" spans="1:38" ht="15" customHeight="1">
      <c r="A69" s="263">
        <v>3</v>
      </c>
      <c r="B69" s="264">
        <v>45105</v>
      </c>
      <c r="C69" s="265"/>
      <c r="D69" s="265" t="s">
        <v>898</v>
      </c>
      <c r="E69" s="263" t="s">
        <v>611</v>
      </c>
      <c r="F69" s="263" t="s">
        <v>911</v>
      </c>
      <c r="G69" s="263">
        <v>564</v>
      </c>
      <c r="H69" s="266">
        <v>578.5</v>
      </c>
      <c r="I69" s="266" t="s">
        <v>899</v>
      </c>
      <c r="J69" s="118" t="s">
        <v>624</v>
      </c>
      <c r="K69" s="116">
        <f>H69-F69</f>
        <v>6</v>
      </c>
      <c r="L69" s="119">
        <f t="shared" ref="L69" si="14">(H69*N69)*0.07%</f>
        <v>607.42500000000007</v>
      </c>
      <c r="M69" s="172">
        <f t="shared" ref="M69" si="15">(K69*N69)-L69</f>
        <v>8392.5750000000007</v>
      </c>
      <c r="N69" s="116">
        <v>1500</v>
      </c>
      <c r="O69" s="118" t="s">
        <v>598</v>
      </c>
      <c r="P69" s="117">
        <v>45110</v>
      </c>
      <c r="Q69" s="174"/>
      <c r="R69" s="174" t="s">
        <v>597</v>
      </c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  <c r="AL69" s="174"/>
    </row>
    <row r="70" spans="1:38" ht="12.75" customHeight="1">
      <c r="A70" s="263">
        <v>4</v>
      </c>
      <c r="B70" s="264">
        <v>45110</v>
      </c>
      <c r="C70" s="265"/>
      <c r="D70" s="265" t="s">
        <v>912</v>
      </c>
      <c r="E70" s="263" t="s">
        <v>611</v>
      </c>
      <c r="F70" s="263">
        <v>231.25</v>
      </c>
      <c r="G70" s="263">
        <v>228</v>
      </c>
      <c r="H70" s="266">
        <v>233.75</v>
      </c>
      <c r="I70" s="266" t="s">
        <v>913</v>
      </c>
      <c r="J70" s="118" t="s">
        <v>917</v>
      </c>
      <c r="K70" s="116">
        <f>H70-F70</f>
        <v>2.5</v>
      </c>
      <c r="L70" s="119">
        <f t="shared" ref="L70" si="16">(H70*N70)*0.07%</f>
        <v>687.22500000000014</v>
      </c>
      <c r="M70" s="172">
        <f t="shared" ref="M70" si="17">(K70*N70)-L70</f>
        <v>9812.7749999999996</v>
      </c>
      <c r="N70" s="116">
        <v>4200</v>
      </c>
      <c r="O70" s="118" t="s">
        <v>598</v>
      </c>
      <c r="P70" s="117">
        <v>45110</v>
      </c>
      <c r="Q70" s="173"/>
      <c r="R70" s="174" t="s">
        <v>597</v>
      </c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174"/>
      <c r="AG70" s="175"/>
      <c r="AH70" s="173"/>
      <c r="AI70" s="173"/>
      <c r="AJ70" s="174"/>
      <c r="AK70" s="174"/>
      <c r="AL70" s="174"/>
    </row>
    <row r="71" spans="1:38" ht="12.75" customHeight="1">
      <c r="A71" s="263">
        <v>5</v>
      </c>
      <c r="B71" s="264">
        <v>45110</v>
      </c>
      <c r="C71" s="265"/>
      <c r="D71" s="265" t="s">
        <v>914</v>
      </c>
      <c r="E71" s="263" t="s">
        <v>619</v>
      </c>
      <c r="F71" s="263">
        <v>19400</v>
      </c>
      <c r="G71" s="263">
        <v>19530</v>
      </c>
      <c r="H71" s="266">
        <v>19350</v>
      </c>
      <c r="I71" s="266" t="s">
        <v>915</v>
      </c>
      <c r="J71" s="118" t="s">
        <v>626</v>
      </c>
      <c r="K71" s="116">
        <f>F71-H71</f>
        <v>50</v>
      </c>
      <c r="L71" s="119">
        <f t="shared" ref="L71" si="18">(H71*N71)*0.07%</f>
        <v>677.25000000000011</v>
      </c>
      <c r="M71" s="172">
        <f t="shared" ref="M71" si="19">(K71*N71)-L71</f>
        <v>1822.75</v>
      </c>
      <c r="N71" s="116">
        <v>50</v>
      </c>
      <c r="O71" s="118" t="s">
        <v>598</v>
      </c>
      <c r="P71" s="117">
        <v>45110</v>
      </c>
      <c r="Q71" s="173"/>
      <c r="R71" s="174" t="s">
        <v>597</v>
      </c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174"/>
      <c r="AG71" s="175"/>
      <c r="AH71" s="173"/>
      <c r="AI71" s="173"/>
      <c r="AJ71" s="174"/>
      <c r="AK71" s="174"/>
      <c r="AL71" s="174"/>
    </row>
    <row r="72" spans="1:38" ht="12.75" customHeight="1">
      <c r="A72" s="263">
        <v>6</v>
      </c>
      <c r="B72" s="264">
        <v>45110</v>
      </c>
      <c r="C72" s="265"/>
      <c r="D72" s="265" t="s">
        <v>920</v>
      </c>
      <c r="E72" s="263" t="s">
        <v>611</v>
      </c>
      <c r="F72" s="263">
        <v>3289</v>
      </c>
      <c r="G72" s="263">
        <v>3230</v>
      </c>
      <c r="H72" s="266">
        <v>3342.5</v>
      </c>
      <c r="I72" s="266">
        <v>3400</v>
      </c>
      <c r="J72" s="118" t="s">
        <v>953</v>
      </c>
      <c r="K72" s="116">
        <f>H72-F72</f>
        <v>53.5</v>
      </c>
      <c r="L72" s="119">
        <f t="shared" ref="L72:L73" si="20">(H72*N72)*0.07%</f>
        <v>409.45625000000007</v>
      </c>
      <c r="M72" s="172">
        <f t="shared" ref="M72:M73" si="21">(K72*N72)-L72</f>
        <v>8953.0437500000007</v>
      </c>
      <c r="N72" s="116">
        <v>175</v>
      </c>
      <c r="O72" s="118" t="s">
        <v>598</v>
      </c>
      <c r="P72" s="117">
        <v>45112</v>
      </c>
      <c r="Q72" s="173"/>
      <c r="R72" s="174" t="s">
        <v>597</v>
      </c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174"/>
      <c r="AG72" s="175"/>
      <c r="AH72" s="173"/>
      <c r="AI72" s="173"/>
      <c r="AJ72" s="174"/>
      <c r="AK72" s="174"/>
      <c r="AL72" s="174"/>
    </row>
    <row r="73" spans="1:38" ht="12.75" customHeight="1">
      <c r="A73" s="259">
        <v>7</v>
      </c>
      <c r="B73" s="372">
        <v>45110</v>
      </c>
      <c r="C73" s="373"/>
      <c r="D73" s="373" t="s">
        <v>923</v>
      </c>
      <c r="E73" s="259" t="s">
        <v>611</v>
      </c>
      <c r="F73" s="259">
        <v>681.5</v>
      </c>
      <c r="G73" s="259">
        <v>672</v>
      </c>
      <c r="H73" s="260">
        <v>672</v>
      </c>
      <c r="I73" s="260" t="s">
        <v>924</v>
      </c>
      <c r="J73" s="340" t="s">
        <v>954</v>
      </c>
      <c r="K73" s="374">
        <f>H73-F73</f>
        <v>-9.5</v>
      </c>
      <c r="L73" s="341">
        <f t="shared" si="20"/>
        <v>611.5200000000001</v>
      </c>
      <c r="M73" s="375">
        <f t="shared" si="21"/>
        <v>-12961.52</v>
      </c>
      <c r="N73" s="374">
        <v>1300</v>
      </c>
      <c r="O73" s="340" t="s">
        <v>612</v>
      </c>
      <c r="P73" s="376">
        <v>45112</v>
      </c>
      <c r="Q73" s="173"/>
      <c r="R73" s="62" t="s">
        <v>597</v>
      </c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174"/>
      <c r="AG73" s="175"/>
      <c r="AH73" s="173"/>
      <c r="AI73" s="173"/>
      <c r="AJ73" s="174"/>
      <c r="AK73" s="174"/>
      <c r="AL73" s="174"/>
    </row>
    <row r="74" spans="1:38" ht="12.75" customHeight="1">
      <c r="A74" s="259">
        <v>8</v>
      </c>
      <c r="B74" s="372">
        <v>45110</v>
      </c>
      <c r="C74" s="373"/>
      <c r="D74" s="373" t="s">
        <v>927</v>
      </c>
      <c r="E74" s="259" t="s">
        <v>611</v>
      </c>
      <c r="F74" s="259">
        <v>762.5</v>
      </c>
      <c r="G74" s="259">
        <v>750</v>
      </c>
      <c r="H74" s="260">
        <v>750</v>
      </c>
      <c r="I74" s="260" t="s">
        <v>928</v>
      </c>
      <c r="J74" s="340" t="s">
        <v>949</v>
      </c>
      <c r="K74" s="374">
        <f>H74-F74</f>
        <v>-12.5</v>
      </c>
      <c r="L74" s="341">
        <f t="shared" ref="L74:L77" si="22">(H74*N74)*0.07%</f>
        <v>525.00000000000011</v>
      </c>
      <c r="M74" s="375">
        <f t="shared" ref="M74:M77" si="23">(K74*N74)-L74</f>
        <v>-13025</v>
      </c>
      <c r="N74" s="374">
        <v>1000</v>
      </c>
      <c r="O74" s="340" t="s">
        <v>612</v>
      </c>
      <c r="P74" s="376">
        <v>45111</v>
      </c>
      <c r="Q74" s="173"/>
      <c r="R74" s="62" t="s">
        <v>613</v>
      </c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174"/>
      <c r="AG74" s="175"/>
      <c r="AH74" s="173"/>
      <c r="AI74" s="173"/>
      <c r="AJ74" s="174"/>
      <c r="AK74" s="174"/>
      <c r="AL74" s="174"/>
    </row>
    <row r="75" spans="1:38" ht="12.75" customHeight="1">
      <c r="A75" s="263">
        <v>9</v>
      </c>
      <c r="B75" s="264">
        <v>45113</v>
      </c>
      <c r="C75" s="265"/>
      <c r="D75" s="265" t="s">
        <v>961</v>
      </c>
      <c r="E75" s="263" t="s">
        <v>611</v>
      </c>
      <c r="F75" s="263">
        <v>4720</v>
      </c>
      <c r="G75" s="263">
        <v>4640</v>
      </c>
      <c r="H75" s="266">
        <v>4775</v>
      </c>
      <c r="I75" s="266" t="s">
        <v>962</v>
      </c>
      <c r="J75" s="118" t="s">
        <v>747</v>
      </c>
      <c r="K75" s="116">
        <f>H75-F75</f>
        <v>55</v>
      </c>
      <c r="L75" s="119">
        <f t="shared" si="22"/>
        <v>501.37500000000006</v>
      </c>
      <c r="M75" s="172">
        <f t="shared" si="23"/>
        <v>7748.625</v>
      </c>
      <c r="N75" s="116">
        <v>150</v>
      </c>
      <c r="O75" s="118" t="s">
        <v>598</v>
      </c>
      <c r="P75" s="117">
        <v>45113</v>
      </c>
      <c r="Q75" s="173"/>
      <c r="R75" s="62" t="s">
        <v>613</v>
      </c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174"/>
      <c r="AG75" s="175"/>
      <c r="AH75" s="173"/>
      <c r="AI75" s="173"/>
      <c r="AJ75" s="174"/>
      <c r="AK75" s="174"/>
      <c r="AL75" s="174"/>
    </row>
    <row r="76" spans="1:38" ht="12.75" customHeight="1">
      <c r="A76" s="259">
        <v>10</v>
      </c>
      <c r="B76" s="372">
        <v>45114</v>
      </c>
      <c r="C76" s="373"/>
      <c r="D76" s="373" t="s">
        <v>961</v>
      </c>
      <c r="E76" s="259" t="s">
        <v>611</v>
      </c>
      <c r="F76" s="259">
        <v>4695</v>
      </c>
      <c r="G76" s="259">
        <v>4615</v>
      </c>
      <c r="H76" s="260">
        <v>4615</v>
      </c>
      <c r="I76" s="260" t="s">
        <v>991</v>
      </c>
      <c r="J76" s="340" t="s">
        <v>1036</v>
      </c>
      <c r="K76" s="374">
        <f t="shared" ref="K76:K77" si="24">H76-F76</f>
        <v>-80</v>
      </c>
      <c r="L76" s="341">
        <f t="shared" si="22"/>
        <v>484.57500000000005</v>
      </c>
      <c r="M76" s="375">
        <f t="shared" si="23"/>
        <v>-12484.575000000001</v>
      </c>
      <c r="N76" s="374">
        <v>150</v>
      </c>
      <c r="O76" s="340" t="s">
        <v>612</v>
      </c>
      <c r="P76" s="376">
        <v>45117</v>
      </c>
      <c r="Q76" s="173"/>
      <c r="R76" s="62" t="s">
        <v>613</v>
      </c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174"/>
      <c r="AG76" s="175"/>
      <c r="AH76" s="173"/>
      <c r="AI76" s="173"/>
      <c r="AJ76" s="174"/>
      <c r="AK76" s="174"/>
      <c r="AL76" s="174"/>
    </row>
    <row r="77" spans="1:38" ht="12.75" customHeight="1">
      <c r="A77" s="259">
        <v>11</v>
      </c>
      <c r="B77" s="372">
        <v>45114</v>
      </c>
      <c r="C77" s="373"/>
      <c r="D77" s="373" t="s">
        <v>896</v>
      </c>
      <c r="E77" s="259" t="s">
        <v>611</v>
      </c>
      <c r="F77" s="259">
        <v>2727.5</v>
      </c>
      <c r="G77" s="259">
        <v>2685</v>
      </c>
      <c r="H77" s="260">
        <v>2685</v>
      </c>
      <c r="I77" s="260" t="s">
        <v>992</v>
      </c>
      <c r="J77" s="340" t="s">
        <v>1015</v>
      </c>
      <c r="K77" s="374">
        <f t="shared" si="24"/>
        <v>-42.5</v>
      </c>
      <c r="L77" s="341">
        <f t="shared" si="22"/>
        <v>563.85000000000014</v>
      </c>
      <c r="M77" s="375">
        <f t="shared" si="23"/>
        <v>-13313.85</v>
      </c>
      <c r="N77" s="374">
        <v>300</v>
      </c>
      <c r="O77" s="340" t="s">
        <v>612</v>
      </c>
      <c r="P77" s="376">
        <v>45117</v>
      </c>
      <c r="Q77" s="173"/>
      <c r="R77" s="62" t="s">
        <v>613</v>
      </c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174"/>
      <c r="AG77" s="175"/>
      <c r="AH77" s="173"/>
      <c r="AI77" s="173"/>
      <c r="AJ77" s="174"/>
      <c r="AK77" s="174"/>
      <c r="AL77" s="174"/>
    </row>
    <row r="78" spans="1:38" ht="12.75" customHeight="1">
      <c r="A78" s="259">
        <v>12</v>
      </c>
      <c r="B78" s="372">
        <v>45117</v>
      </c>
      <c r="C78" s="373"/>
      <c r="D78" s="373" t="s">
        <v>1013</v>
      </c>
      <c r="E78" s="259" t="s">
        <v>611</v>
      </c>
      <c r="F78" s="259">
        <v>809</v>
      </c>
      <c r="G78" s="259">
        <v>799</v>
      </c>
      <c r="H78" s="260">
        <v>799</v>
      </c>
      <c r="I78" s="260" t="s">
        <v>1014</v>
      </c>
      <c r="J78" s="340" t="s">
        <v>1031</v>
      </c>
      <c r="K78" s="374">
        <f t="shared" ref="K78" si="25">H78-F78</f>
        <v>-10</v>
      </c>
      <c r="L78" s="341">
        <f t="shared" ref="L78:L79" si="26">(H78*N78)*0.07%</f>
        <v>755.05500000000006</v>
      </c>
      <c r="M78" s="375">
        <f t="shared" ref="M78:M79" si="27">(K78*N78)-L78</f>
        <v>-14255.055</v>
      </c>
      <c r="N78" s="374">
        <v>1350</v>
      </c>
      <c r="O78" s="340" t="s">
        <v>612</v>
      </c>
      <c r="P78" s="376">
        <v>45118</v>
      </c>
      <c r="Q78" s="173"/>
      <c r="R78" s="62" t="s">
        <v>597</v>
      </c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174"/>
      <c r="AG78" s="175"/>
      <c r="AH78" s="173"/>
      <c r="AI78" s="173"/>
      <c r="AJ78" s="174"/>
      <c r="AK78" s="174"/>
      <c r="AL78" s="174"/>
    </row>
    <row r="79" spans="1:38" ht="15" customHeight="1">
      <c r="A79" s="263">
        <v>13</v>
      </c>
      <c r="B79" s="264">
        <v>45121</v>
      </c>
      <c r="C79" s="265"/>
      <c r="D79" s="265" t="s">
        <v>923</v>
      </c>
      <c r="E79" s="263" t="s">
        <v>611</v>
      </c>
      <c r="F79" s="263" t="s">
        <v>1103</v>
      </c>
      <c r="G79" s="263">
        <v>624</v>
      </c>
      <c r="H79" s="266">
        <v>643</v>
      </c>
      <c r="I79" s="266" t="s">
        <v>1094</v>
      </c>
      <c r="J79" s="118" t="s">
        <v>824</v>
      </c>
      <c r="K79" s="116">
        <f>H79-F79</f>
        <v>9</v>
      </c>
      <c r="L79" s="119">
        <f t="shared" si="26"/>
        <v>585.13000000000011</v>
      </c>
      <c r="M79" s="172">
        <f t="shared" si="27"/>
        <v>11114.869999999999</v>
      </c>
      <c r="N79" s="116">
        <v>1300</v>
      </c>
      <c r="O79" s="118" t="s">
        <v>598</v>
      </c>
      <c r="P79" s="117">
        <v>45124</v>
      </c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4"/>
      <c r="AL79" s="174"/>
    </row>
    <row r="80" spans="1:38" ht="12.75" customHeight="1">
      <c r="A80" s="263">
        <v>14</v>
      </c>
      <c r="B80" s="264">
        <v>45121</v>
      </c>
      <c r="C80" s="265"/>
      <c r="D80" s="265" t="s">
        <v>1098</v>
      </c>
      <c r="E80" s="263" t="s">
        <v>611</v>
      </c>
      <c r="F80" s="263">
        <v>185.5</v>
      </c>
      <c r="G80" s="263">
        <v>181</v>
      </c>
      <c r="H80" s="266">
        <v>188.5</v>
      </c>
      <c r="I80" s="266" t="s">
        <v>1099</v>
      </c>
      <c r="J80" s="118" t="s">
        <v>1107</v>
      </c>
      <c r="K80" s="116">
        <f>H80-F80</f>
        <v>3</v>
      </c>
      <c r="L80" s="119">
        <f t="shared" ref="L80" si="28">(H80*N80)*0.07%</f>
        <v>395.85000000000008</v>
      </c>
      <c r="M80" s="172">
        <f t="shared" ref="M80" si="29">(K80*N80)-L80</f>
        <v>8604.15</v>
      </c>
      <c r="N80" s="116">
        <v>3000</v>
      </c>
      <c r="O80" s="118" t="s">
        <v>598</v>
      </c>
      <c r="P80" s="117">
        <v>45124</v>
      </c>
      <c r="Q80" s="173"/>
      <c r="R80" s="62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174"/>
      <c r="AG80" s="175"/>
      <c r="AH80" s="173"/>
      <c r="AI80" s="173"/>
      <c r="AJ80" s="174"/>
      <c r="AK80" s="174"/>
      <c r="AL80" s="174"/>
    </row>
    <row r="81" spans="1:38" ht="12.75" customHeight="1">
      <c r="A81" s="107"/>
      <c r="B81" s="176"/>
      <c r="C81" s="177"/>
      <c r="D81" s="177"/>
      <c r="E81" s="107"/>
      <c r="F81" s="107"/>
      <c r="G81" s="107"/>
      <c r="H81" s="113"/>
      <c r="I81" s="113"/>
      <c r="J81" s="268"/>
      <c r="K81" s="107"/>
      <c r="L81" s="114"/>
      <c r="M81" s="179"/>
      <c r="N81" s="107"/>
      <c r="O81" s="113"/>
      <c r="P81" s="108"/>
      <c r="Q81" s="173"/>
      <c r="R81" s="62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174"/>
      <c r="AG81" s="175"/>
      <c r="AH81" s="173"/>
      <c r="AI81" s="173"/>
      <c r="AJ81" s="174"/>
      <c r="AK81" s="174"/>
      <c r="AL81" s="174"/>
    </row>
    <row r="82" spans="1:38" ht="12.75" customHeight="1">
      <c r="A82" s="107"/>
      <c r="B82" s="176"/>
      <c r="C82" s="177"/>
      <c r="D82" s="177"/>
      <c r="E82" s="107"/>
      <c r="F82" s="107"/>
      <c r="G82" s="107"/>
      <c r="H82" s="113"/>
      <c r="I82" s="113"/>
      <c r="J82" s="268"/>
      <c r="K82" s="107"/>
      <c r="L82" s="114"/>
      <c r="M82" s="179"/>
      <c r="N82" s="107"/>
      <c r="O82" s="113"/>
      <c r="P82" s="108"/>
      <c r="Q82" s="173"/>
      <c r="R82" s="62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174"/>
      <c r="AG82" s="175"/>
      <c r="AH82" s="173"/>
      <c r="AI82" s="173"/>
      <c r="AJ82" s="174"/>
      <c r="AK82" s="174"/>
      <c r="AL82" s="174"/>
    </row>
    <row r="83" spans="1:38" ht="12.75" customHeight="1">
      <c r="A83" s="174"/>
      <c r="B83" s="180"/>
      <c r="C83" s="173"/>
      <c r="D83" s="173"/>
      <c r="E83" s="174"/>
      <c r="F83" s="174"/>
      <c r="G83" s="174"/>
      <c r="H83" s="181"/>
      <c r="I83" s="181"/>
      <c r="J83" s="181"/>
      <c r="K83" s="173"/>
      <c r="L83" s="174"/>
      <c r="M83" s="174"/>
      <c r="N83" s="174"/>
      <c r="O83" s="181"/>
      <c r="P83" s="181"/>
      <c r="Q83" s="173"/>
      <c r="R83" s="62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174"/>
      <c r="AG83" s="175"/>
      <c r="AH83" s="173"/>
      <c r="AI83" s="173"/>
      <c r="AJ83" s="174"/>
      <c r="AK83" s="174"/>
      <c r="AL83" s="174"/>
    </row>
    <row r="84" spans="1:38">
      <c r="A84" s="182" t="s">
        <v>620</v>
      </c>
      <c r="B84" s="182"/>
      <c r="C84" s="182"/>
      <c r="D84" s="182"/>
      <c r="E84" s="183"/>
      <c r="F84" s="137"/>
      <c r="G84" s="137"/>
      <c r="H84" s="137"/>
      <c r="I84" s="137"/>
      <c r="J84" s="1"/>
      <c r="K84" s="6"/>
      <c r="L84" s="6"/>
      <c r="M84" s="6"/>
      <c r="N84" s="1"/>
      <c r="O84" s="1"/>
      <c r="P84" s="41"/>
      <c r="Q84" s="41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1"/>
      <c r="AG84" s="41"/>
      <c r="AH84" s="41"/>
      <c r="AI84" s="41"/>
      <c r="AJ84" s="41"/>
      <c r="AK84" s="41"/>
      <c r="AL84" s="41"/>
    </row>
    <row r="85" spans="1:38" ht="38.25">
      <c r="A85" s="104" t="s">
        <v>16</v>
      </c>
      <c r="B85" s="104" t="s">
        <v>568</v>
      </c>
      <c r="C85" s="104"/>
      <c r="D85" s="105" t="s">
        <v>581</v>
      </c>
      <c r="E85" s="104" t="s">
        <v>582</v>
      </c>
      <c r="F85" s="104" t="s">
        <v>583</v>
      </c>
      <c r="G85" s="104" t="s">
        <v>609</v>
      </c>
      <c r="H85" s="104" t="s">
        <v>585</v>
      </c>
      <c r="I85" s="104" t="s">
        <v>586</v>
      </c>
      <c r="J85" s="103" t="s">
        <v>587</v>
      </c>
      <c r="K85" s="103" t="s">
        <v>621</v>
      </c>
      <c r="L85" s="106" t="s">
        <v>589</v>
      </c>
      <c r="M85" s="171" t="s">
        <v>617</v>
      </c>
      <c r="N85" s="104" t="s">
        <v>618</v>
      </c>
      <c r="O85" s="104" t="s">
        <v>591</v>
      </c>
      <c r="P85" s="105" t="s">
        <v>592</v>
      </c>
      <c r="Q85" s="41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1"/>
      <c r="AG85" s="41"/>
      <c r="AH85" s="41"/>
      <c r="AI85" s="41"/>
      <c r="AJ85" s="41"/>
      <c r="AK85" s="41"/>
      <c r="AL85" s="41"/>
    </row>
    <row r="86" spans="1:38" ht="15" customHeight="1">
      <c r="A86" s="409">
        <v>1</v>
      </c>
      <c r="B86" s="413">
        <v>45107</v>
      </c>
      <c r="C86" s="261"/>
      <c r="D86" s="262" t="s">
        <v>905</v>
      </c>
      <c r="E86" s="261" t="s">
        <v>611</v>
      </c>
      <c r="F86" s="278" t="s">
        <v>997</v>
      </c>
      <c r="G86" s="261"/>
      <c r="H86" s="261">
        <v>31</v>
      </c>
      <c r="I86" s="261"/>
      <c r="J86" s="420" t="s">
        <v>1034</v>
      </c>
      <c r="K86" s="286">
        <f t="shared" ref="K86" si="30">H86-F86</f>
        <v>7</v>
      </c>
      <c r="L86" s="287">
        <v>100</v>
      </c>
      <c r="M86" s="380">
        <f t="shared" ref="M86" si="31">(K86*N86)-100</f>
        <v>4800</v>
      </c>
      <c r="N86" s="382">
        <v>700</v>
      </c>
      <c r="O86" s="415" t="s">
        <v>598</v>
      </c>
      <c r="P86" s="417">
        <v>45118</v>
      </c>
      <c r="Q86" s="174"/>
      <c r="R86" s="174" t="s">
        <v>613</v>
      </c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</row>
    <row r="87" spans="1:38" ht="15" customHeight="1">
      <c r="A87" s="410"/>
      <c r="B87" s="419"/>
      <c r="C87" s="261"/>
      <c r="D87" s="262" t="s">
        <v>906</v>
      </c>
      <c r="E87" s="261" t="s">
        <v>619</v>
      </c>
      <c r="F87" s="278" t="s">
        <v>1020</v>
      </c>
      <c r="G87" s="261"/>
      <c r="H87" s="261">
        <v>22.5</v>
      </c>
      <c r="I87" s="261"/>
      <c r="J87" s="421"/>
      <c r="K87" s="330">
        <f>F87-H87</f>
        <v>-5</v>
      </c>
      <c r="L87" s="287">
        <v>100</v>
      </c>
      <c r="M87" s="380">
        <f t="shared" ref="M87" si="32">(K87*N87)-100</f>
        <v>-3600</v>
      </c>
      <c r="N87" s="382">
        <v>700</v>
      </c>
      <c r="O87" s="416"/>
      <c r="P87" s="418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4"/>
      <c r="AL87" s="174"/>
    </row>
    <row r="88" spans="1:38" ht="15" customHeight="1">
      <c r="A88" s="304">
        <v>2</v>
      </c>
      <c r="B88" s="303">
        <v>45107</v>
      </c>
      <c r="C88" s="274"/>
      <c r="D88" s="275" t="s">
        <v>900</v>
      </c>
      <c r="E88" s="274" t="s">
        <v>619</v>
      </c>
      <c r="F88" s="279" t="s">
        <v>908</v>
      </c>
      <c r="G88" s="274">
        <v>115</v>
      </c>
      <c r="H88" s="274">
        <v>115</v>
      </c>
      <c r="I88" s="274" t="s">
        <v>902</v>
      </c>
      <c r="J88" s="260" t="s">
        <v>909</v>
      </c>
      <c r="K88" s="296">
        <f>F88-H88</f>
        <v>-30.5</v>
      </c>
      <c r="L88" s="282">
        <v>100</v>
      </c>
      <c r="M88" s="283">
        <f t="shared" ref="M88" si="33">(K88*N88)-100</f>
        <v>-1625</v>
      </c>
      <c r="N88" s="381">
        <v>50</v>
      </c>
      <c r="O88" s="276" t="s">
        <v>612</v>
      </c>
      <c r="P88" s="284">
        <v>45110</v>
      </c>
      <c r="Q88" s="174"/>
      <c r="R88" s="174" t="s">
        <v>597</v>
      </c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  <c r="AL88" s="174"/>
    </row>
    <row r="89" spans="1:38" ht="15" customHeight="1">
      <c r="A89" s="304">
        <v>3</v>
      </c>
      <c r="B89" s="303">
        <v>45107</v>
      </c>
      <c r="C89" s="274"/>
      <c r="D89" s="275" t="s">
        <v>901</v>
      </c>
      <c r="E89" s="274" t="s">
        <v>611</v>
      </c>
      <c r="F89" s="279" t="s">
        <v>907</v>
      </c>
      <c r="G89" s="274">
        <v>30</v>
      </c>
      <c r="H89" s="274">
        <v>30</v>
      </c>
      <c r="I89" s="274" t="s">
        <v>903</v>
      </c>
      <c r="J89" s="260" t="s">
        <v>910</v>
      </c>
      <c r="K89" s="259">
        <f t="shared" ref="K89:K90" si="34">H89-F89</f>
        <v>-39</v>
      </c>
      <c r="L89" s="282">
        <v>100</v>
      </c>
      <c r="M89" s="283">
        <f t="shared" ref="M89:M90" si="35">(K89*N89)-100</f>
        <v>-1660</v>
      </c>
      <c r="N89" s="259">
        <v>40</v>
      </c>
      <c r="O89" s="276" t="s">
        <v>612</v>
      </c>
      <c r="P89" s="284">
        <v>45110</v>
      </c>
      <c r="Q89" s="174"/>
      <c r="R89" s="174" t="s">
        <v>613</v>
      </c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174"/>
      <c r="AI89" s="174"/>
      <c r="AJ89" s="174"/>
      <c r="AK89" s="174"/>
      <c r="AL89" s="174"/>
    </row>
    <row r="90" spans="1:38" ht="15" customHeight="1">
      <c r="A90" s="301">
        <v>4</v>
      </c>
      <c r="B90" s="302">
        <v>45110</v>
      </c>
      <c r="C90" s="261"/>
      <c r="D90" s="262" t="s">
        <v>916</v>
      </c>
      <c r="E90" s="261" t="s">
        <v>611</v>
      </c>
      <c r="F90" s="278" t="s">
        <v>918</v>
      </c>
      <c r="G90" s="261">
        <v>75</v>
      </c>
      <c r="H90" s="261">
        <v>220</v>
      </c>
      <c r="I90" s="261" t="s">
        <v>868</v>
      </c>
      <c r="J90" s="285" t="s">
        <v>626</v>
      </c>
      <c r="K90" s="286">
        <f t="shared" si="34"/>
        <v>50</v>
      </c>
      <c r="L90" s="287">
        <v>100</v>
      </c>
      <c r="M90" s="288">
        <f t="shared" si="35"/>
        <v>1150</v>
      </c>
      <c r="N90" s="286">
        <v>25</v>
      </c>
      <c r="O90" s="285" t="s">
        <v>598</v>
      </c>
      <c r="P90" s="289">
        <v>45110</v>
      </c>
      <c r="Q90" s="174"/>
      <c r="R90" s="174" t="s">
        <v>597</v>
      </c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4"/>
      <c r="AK90" s="174"/>
      <c r="AL90" s="174"/>
    </row>
    <row r="91" spans="1:38" ht="15" customHeight="1">
      <c r="A91" s="304">
        <v>5</v>
      </c>
      <c r="B91" s="303">
        <v>45110</v>
      </c>
      <c r="C91" s="274"/>
      <c r="D91" s="275" t="s">
        <v>921</v>
      </c>
      <c r="E91" s="274" t="s">
        <v>611</v>
      </c>
      <c r="F91" s="279" t="s">
        <v>932</v>
      </c>
      <c r="G91" s="274">
        <v>40</v>
      </c>
      <c r="H91" s="274">
        <v>40</v>
      </c>
      <c r="I91" s="274" t="s">
        <v>904</v>
      </c>
      <c r="J91" s="316" t="s">
        <v>933</v>
      </c>
      <c r="K91" s="259">
        <f t="shared" ref="K91" si="36">H91-F91</f>
        <v>-30</v>
      </c>
      <c r="L91" s="282">
        <v>100</v>
      </c>
      <c r="M91" s="283">
        <f t="shared" ref="M91" si="37">(K91*N91)-100</f>
        <v>-1300</v>
      </c>
      <c r="N91" s="259">
        <v>40</v>
      </c>
      <c r="O91" s="317" t="s">
        <v>612</v>
      </c>
      <c r="P91" s="318">
        <v>45111</v>
      </c>
      <c r="Q91" s="174"/>
      <c r="R91" s="174" t="s">
        <v>597</v>
      </c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</row>
    <row r="92" spans="1:38" ht="15" customHeight="1">
      <c r="A92" s="311">
        <v>6</v>
      </c>
      <c r="B92" s="312">
        <v>45110</v>
      </c>
      <c r="C92" s="313"/>
      <c r="D92" s="314" t="s">
        <v>916</v>
      </c>
      <c r="E92" s="313" t="s">
        <v>611</v>
      </c>
      <c r="F92" s="315" t="s">
        <v>929</v>
      </c>
      <c r="G92" s="313">
        <v>65</v>
      </c>
      <c r="H92" s="313">
        <v>165</v>
      </c>
      <c r="I92" s="313" t="s">
        <v>868</v>
      </c>
      <c r="J92" s="313" t="s">
        <v>931</v>
      </c>
      <c r="K92" s="311">
        <f t="shared" ref="K92:K93" si="38">H92-F92</f>
        <v>5</v>
      </c>
      <c r="L92" s="319">
        <v>100</v>
      </c>
      <c r="M92" s="320">
        <f t="shared" ref="M92:M93" si="39">(K92*N92)-100</f>
        <v>25</v>
      </c>
      <c r="N92" s="311">
        <v>25</v>
      </c>
      <c r="O92" s="313" t="s">
        <v>622</v>
      </c>
      <c r="P92" s="312">
        <v>45110</v>
      </c>
      <c r="Q92" s="174"/>
      <c r="R92" s="174" t="s">
        <v>597</v>
      </c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</row>
    <row r="93" spans="1:38" ht="15" customHeight="1">
      <c r="A93" s="301">
        <v>7</v>
      </c>
      <c r="B93" s="302">
        <v>45111</v>
      </c>
      <c r="C93" s="261"/>
      <c r="D93" s="262" t="s">
        <v>916</v>
      </c>
      <c r="E93" s="261" t="s">
        <v>611</v>
      </c>
      <c r="F93" s="278" t="s">
        <v>936</v>
      </c>
      <c r="G93" s="261">
        <v>0</v>
      </c>
      <c r="H93" s="261">
        <v>160</v>
      </c>
      <c r="I93" s="261" t="s">
        <v>868</v>
      </c>
      <c r="J93" s="285" t="s">
        <v>652</v>
      </c>
      <c r="K93" s="286">
        <f t="shared" si="38"/>
        <v>40</v>
      </c>
      <c r="L93" s="287">
        <v>100</v>
      </c>
      <c r="M93" s="288">
        <f t="shared" si="39"/>
        <v>900</v>
      </c>
      <c r="N93" s="286">
        <v>25</v>
      </c>
      <c r="O93" s="285" t="s">
        <v>598</v>
      </c>
      <c r="P93" s="289">
        <v>45111</v>
      </c>
      <c r="Q93" s="174"/>
      <c r="R93" s="174" t="s">
        <v>597</v>
      </c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</row>
    <row r="94" spans="1:38" ht="15" customHeight="1">
      <c r="A94" s="301">
        <v>8</v>
      </c>
      <c r="B94" s="302">
        <v>45111</v>
      </c>
      <c r="C94" s="261"/>
      <c r="D94" s="262" t="s">
        <v>934</v>
      </c>
      <c r="E94" s="261" t="s">
        <v>611</v>
      </c>
      <c r="F94" s="278" t="s">
        <v>938</v>
      </c>
      <c r="G94" s="261">
        <v>0</v>
      </c>
      <c r="H94" s="261">
        <v>51</v>
      </c>
      <c r="I94" s="261" t="s">
        <v>935</v>
      </c>
      <c r="J94" s="285" t="s">
        <v>623</v>
      </c>
      <c r="K94" s="286">
        <f t="shared" ref="K94:K95" si="40">H94-F94</f>
        <v>21</v>
      </c>
      <c r="L94" s="287">
        <v>100</v>
      </c>
      <c r="M94" s="288">
        <f t="shared" ref="M94:M95" si="41">(K94*N94)-100</f>
        <v>740</v>
      </c>
      <c r="N94" s="286">
        <v>40</v>
      </c>
      <c r="O94" s="285" t="s">
        <v>598</v>
      </c>
      <c r="P94" s="289">
        <v>45111</v>
      </c>
      <c r="Q94" s="174"/>
      <c r="R94" s="174" t="s">
        <v>613</v>
      </c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</row>
    <row r="95" spans="1:38" ht="15" customHeight="1">
      <c r="A95" s="301">
        <v>9</v>
      </c>
      <c r="B95" s="302">
        <v>45111</v>
      </c>
      <c r="C95" s="261"/>
      <c r="D95" s="262" t="s">
        <v>916</v>
      </c>
      <c r="E95" s="261" t="s">
        <v>611</v>
      </c>
      <c r="F95" s="278" t="s">
        <v>945</v>
      </c>
      <c r="G95" s="261">
        <v>0</v>
      </c>
      <c r="H95" s="261">
        <v>122.5</v>
      </c>
      <c r="I95" s="261" t="s">
        <v>939</v>
      </c>
      <c r="J95" s="285" t="s">
        <v>946</v>
      </c>
      <c r="K95" s="286">
        <f t="shared" si="40"/>
        <v>20</v>
      </c>
      <c r="L95" s="287">
        <v>100</v>
      </c>
      <c r="M95" s="288">
        <f t="shared" si="41"/>
        <v>400</v>
      </c>
      <c r="N95" s="286">
        <v>25</v>
      </c>
      <c r="O95" s="285" t="s">
        <v>598</v>
      </c>
      <c r="P95" s="289">
        <v>45111</v>
      </c>
      <c r="Q95" s="174"/>
      <c r="R95" s="174" t="s">
        <v>597</v>
      </c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H95" s="174"/>
      <c r="AI95" s="174"/>
      <c r="AJ95" s="174"/>
      <c r="AK95" s="174"/>
      <c r="AL95" s="174"/>
    </row>
    <row r="96" spans="1:38" ht="15" customHeight="1">
      <c r="A96" s="301">
        <v>10</v>
      </c>
      <c r="B96" s="302">
        <v>45111</v>
      </c>
      <c r="C96" s="261"/>
      <c r="D96" s="262" t="s">
        <v>941</v>
      </c>
      <c r="E96" s="261" t="s">
        <v>611</v>
      </c>
      <c r="F96" s="278" t="s">
        <v>943</v>
      </c>
      <c r="G96" s="261">
        <v>0</v>
      </c>
      <c r="H96" s="261">
        <v>51</v>
      </c>
      <c r="I96" s="261" t="s">
        <v>942</v>
      </c>
      <c r="J96" s="285" t="s">
        <v>944</v>
      </c>
      <c r="K96" s="286">
        <f t="shared" ref="K96" si="42">H96-F96</f>
        <v>15</v>
      </c>
      <c r="L96" s="287">
        <v>100</v>
      </c>
      <c r="M96" s="288">
        <f t="shared" ref="M96" si="43">(K96*N96)-100</f>
        <v>500</v>
      </c>
      <c r="N96" s="286">
        <v>40</v>
      </c>
      <c r="O96" s="285" t="s">
        <v>598</v>
      </c>
      <c r="P96" s="289">
        <v>45111</v>
      </c>
      <c r="Q96" s="174"/>
      <c r="R96" s="174" t="s">
        <v>613</v>
      </c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174"/>
      <c r="AI96" s="174"/>
      <c r="AJ96" s="174"/>
      <c r="AK96" s="174"/>
      <c r="AL96" s="174"/>
    </row>
    <row r="97" spans="1:38" ht="15" customHeight="1">
      <c r="A97" s="301">
        <v>11</v>
      </c>
      <c r="B97" s="302">
        <v>45111</v>
      </c>
      <c r="C97" s="261"/>
      <c r="D97" s="262" t="s">
        <v>934</v>
      </c>
      <c r="E97" s="261" t="s">
        <v>611</v>
      </c>
      <c r="F97" s="278" t="s">
        <v>947</v>
      </c>
      <c r="G97" s="261">
        <v>0</v>
      </c>
      <c r="H97" s="261">
        <v>46.5</v>
      </c>
      <c r="I97" s="261" t="s">
        <v>935</v>
      </c>
      <c r="J97" s="285" t="s">
        <v>950</v>
      </c>
      <c r="K97" s="286">
        <f t="shared" ref="K97:K98" si="44">H97-F97</f>
        <v>19.5</v>
      </c>
      <c r="L97" s="287">
        <v>100</v>
      </c>
      <c r="M97" s="288">
        <f t="shared" ref="M97:M98" si="45">(K97*N97)-100</f>
        <v>680</v>
      </c>
      <c r="N97" s="286">
        <v>40</v>
      </c>
      <c r="O97" s="285" t="s">
        <v>598</v>
      </c>
      <c r="P97" s="289">
        <v>45111</v>
      </c>
      <c r="Q97" s="174"/>
      <c r="R97" s="174" t="s">
        <v>613</v>
      </c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</row>
    <row r="98" spans="1:38" ht="15" customHeight="1">
      <c r="A98" s="304">
        <v>12</v>
      </c>
      <c r="B98" s="303">
        <v>45112</v>
      </c>
      <c r="C98" s="274"/>
      <c r="D98" s="275" t="s">
        <v>955</v>
      </c>
      <c r="E98" s="274" t="s">
        <v>611</v>
      </c>
      <c r="F98" s="279" t="s">
        <v>964</v>
      </c>
      <c r="G98" s="274">
        <v>15</v>
      </c>
      <c r="H98" s="274">
        <v>15</v>
      </c>
      <c r="I98" s="274" t="s">
        <v>956</v>
      </c>
      <c r="J98" s="316" t="s">
        <v>965</v>
      </c>
      <c r="K98" s="259">
        <f t="shared" si="44"/>
        <v>-39.5</v>
      </c>
      <c r="L98" s="282">
        <v>100</v>
      </c>
      <c r="M98" s="283">
        <f t="shared" si="45"/>
        <v>-1680</v>
      </c>
      <c r="N98" s="259">
        <v>40</v>
      </c>
      <c r="O98" s="317" t="s">
        <v>612</v>
      </c>
      <c r="P98" s="318">
        <v>45113</v>
      </c>
      <c r="Q98" s="174"/>
      <c r="R98" s="174" t="s">
        <v>597</v>
      </c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  <c r="AK98" s="174"/>
      <c r="AL98" s="174"/>
    </row>
    <row r="99" spans="1:38" ht="15" customHeight="1">
      <c r="A99" s="409">
        <v>13</v>
      </c>
      <c r="B99" s="413">
        <v>45112</v>
      </c>
      <c r="C99" s="261"/>
      <c r="D99" s="262" t="s">
        <v>958</v>
      </c>
      <c r="E99" s="261" t="s">
        <v>611</v>
      </c>
      <c r="F99" s="278" t="s">
        <v>983</v>
      </c>
      <c r="G99" s="261">
        <v>120</v>
      </c>
      <c r="H99" s="261">
        <v>370</v>
      </c>
      <c r="I99" s="261" t="s">
        <v>959</v>
      </c>
      <c r="J99" s="420" t="s">
        <v>985</v>
      </c>
      <c r="K99" s="286">
        <f t="shared" ref="K99" si="46">H99-F99</f>
        <v>10</v>
      </c>
      <c r="L99" s="287">
        <v>100</v>
      </c>
      <c r="M99" s="288">
        <f t="shared" ref="M99" si="47">(K99*N99)-100</f>
        <v>150</v>
      </c>
      <c r="N99" s="286">
        <v>25</v>
      </c>
      <c r="O99" s="285" t="s">
        <v>598</v>
      </c>
      <c r="P99" s="289">
        <v>45114</v>
      </c>
      <c r="Q99" s="174"/>
      <c r="R99" s="174" t="s">
        <v>597</v>
      </c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</row>
    <row r="100" spans="1:38" ht="15" customHeight="1">
      <c r="A100" s="410"/>
      <c r="B100" s="419"/>
      <c r="C100" s="261"/>
      <c r="D100" s="262" t="s">
        <v>916</v>
      </c>
      <c r="E100" s="261" t="s">
        <v>619</v>
      </c>
      <c r="F100" s="278" t="s">
        <v>984</v>
      </c>
      <c r="G100" s="261"/>
      <c r="H100" s="261">
        <v>0</v>
      </c>
      <c r="I100" s="261">
        <v>0</v>
      </c>
      <c r="J100" s="421"/>
      <c r="K100" s="330">
        <f>F100-H100</f>
        <v>100</v>
      </c>
      <c r="L100" s="287">
        <v>100</v>
      </c>
      <c r="M100" s="288">
        <f t="shared" ref="M100:M101" si="48">(K100*N100)-100</f>
        <v>2400</v>
      </c>
      <c r="N100" s="286">
        <v>25</v>
      </c>
      <c r="O100" s="285" t="s">
        <v>598</v>
      </c>
      <c r="P100" s="289">
        <v>45113</v>
      </c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</row>
    <row r="101" spans="1:38" ht="15" customHeight="1">
      <c r="A101" s="304">
        <v>14</v>
      </c>
      <c r="B101" s="303">
        <v>45113</v>
      </c>
      <c r="C101" s="274"/>
      <c r="D101" s="275" t="s">
        <v>968</v>
      </c>
      <c r="E101" s="274" t="s">
        <v>611</v>
      </c>
      <c r="F101" s="279" t="s">
        <v>978</v>
      </c>
      <c r="G101" s="274">
        <v>0</v>
      </c>
      <c r="H101" s="274">
        <v>0</v>
      </c>
      <c r="I101" s="274" t="s">
        <v>969</v>
      </c>
      <c r="J101" s="316" t="s">
        <v>979</v>
      </c>
      <c r="K101" s="259">
        <f t="shared" ref="K101" si="49">H101-F101</f>
        <v>-16</v>
      </c>
      <c r="L101" s="282">
        <v>100</v>
      </c>
      <c r="M101" s="283">
        <f t="shared" si="48"/>
        <v>-740</v>
      </c>
      <c r="N101" s="259">
        <v>40</v>
      </c>
      <c r="O101" s="317" t="s">
        <v>612</v>
      </c>
      <c r="P101" s="318">
        <v>45113</v>
      </c>
      <c r="Q101" s="174"/>
      <c r="R101" s="174" t="s">
        <v>597</v>
      </c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</row>
    <row r="102" spans="1:38" ht="15" customHeight="1">
      <c r="A102" s="311">
        <v>15</v>
      </c>
      <c r="B102" s="312">
        <v>45113</v>
      </c>
      <c r="C102" s="313"/>
      <c r="D102" s="314" t="s">
        <v>970</v>
      </c>
      <c r="E102" s="313" t="s">
        <v>611</v>
      </c>
      <c r="F102" s="315" t="s">
        <v>976</v>
      </c>
      <c r="G102" s="313">
        <v>40</v>
      </c>
      <c r="H102" s="313">
        <v>86.5</v>
      </c>
      <c r="I102" s="313" t="s">
        <v>971</v>
      </c>
      <c r="J102" s="313" t="s">
        <v>977</v>
      </c>
      <c r="K102" s="311">
        <f t="shared" ref="K102:K108" si="50">H102-F102</f>
        <v>4</v>
      </c>
      <c r="L102" s="319">
        <v>100</v>
      </c>
      <c r="M102" s="320">
        <f t="shared" ref="M102:M108" si="51">(K102*N102)-100</f>
        <v>60</v>
      </c>
      <c r="N102" s="311">
        <v>40</v>
      </c>
      <c r="O102" s="313" t="s">
        <v>622</v>
      </c>
      <c r="P102" s="312">
        <v>45113</v>
      </c>
      <c r="Q102" s="174"/>
      <c r="R102" s="174" t="s">
        <v>597</v>
      </c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4"/>
    </row>
    <row r="103" spans="1:38" ht="15" customHeight="1">
      <c r="A103" s="301">
        <v>16</v>
      </c>
      <c r="B103" s="302">
        <v>45113</v>
      </c>
      <c r="C103" s="261"/>
      <c r="D103" s="262" t="s">
        <v>972</v>
      </c>
      <c r="E103" s="261" t="s">
        <v>611</v>
      </c>
      <c r="F103" s="278" t="s">
        <v>980</v>
      </c>
      <c r="G103" s="261">
        <v>19</v>
      </c>
      <c r="H103" s="261">
        <v>41</v>
      </c>
      <c r="I103" s="261" t="s">
        <v>973</v>
      </c>
      <c r="J103" s="261" t="s">
        <v>981</v>
      </c>
      <c r="K103" s="329">
        <f t="shared" si="50"/>
        <v>8</v>
      </c>
      <c r="L103" s="287">
        <v>100</v>
      </c>
      <c r="M103" s="288">
        <f t="shared" si="51"/>
        <v>2300</v>
      </c>
      <c r="N103" s="286">
        <v>300</v>
      </c>
      <c r="O103" s="285" t="s">
        <v>598</v>
      </c>
      <c r="P103" s="289">
        <v>45114</v>
      </c>
      <c r="Q103" s="174"/>
      <c r="R103" s="174" t="s">
        <v>613</v>
      </c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  <c r="AL103" s="174"/>
    </row>
    <row r="104" spans="1:38" ht="15" customHeight="1">
      <c r="A104" s="359">
        <v>17</v>
      </c>
      <c r="B104" s="360">
        <v>45113</v>
      </c>
      <c r="C104" s="274"/>
      <c r="D104" s="275" t="s">
        <v>974</v>
      </c>
      <c r="E104" s="274" t="s">
        <v>611</v>
      </c>
      <c r="F104" s="279" t="s">
        <v>980</v>
      </c>
      <c r="G104" s="274">
        <v>22</v>
      </c>
      <c r="H104" s="274">
        <v>22</v>
      </c>
      <c r="I104" s="274" t="s">
        <v>975</v>
      </c>
      <c r="J104" s="316" t="s">
        <v>1000</v>
      </c>
      <c r="K104" s="259">
        <f t="shared" si="50"/>
        <v>-11</v>
      </c>
      <c r="L104" s="282">
        <v>100</v>
      </c>
      <c r="M104" s="283">
        <f t="shared" si="51"/>
        <v>-4775</v>
      </c>
      <c r="N104" s="259">
        <v>425</v>
      </c>
      <c r="O104" s="317" t="s">
        <v>612</v>
      </c>
      <c r="P104" s="318">
        <v>45117</v>
      </c>
      <c r="Q104" s="174"/>
      <c r="R104" s="174" t="s">
        <v>613</v>
      </c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  <c r="AL104" s="174"/>
    </row>
    <row r="105" spans="1:38" ht="15" customHeight="1">
      <c r="A105" s="359">
        <v>18</v>
      </c>
      <c r="B105" s="360">
        <v>45114</v>
      </c>
      <c r="C105" s="274"/>
      <c r="D105" s="275" t="s">
        <v>972</v>
      </c>
      <c r="E105" s="274" t="s">
        <v>611</v>
      </c>
      <c r="F105" s="279" t="s">
        <v>999</v>
      </c>
      <c r="G105" s="274">
        <v>15</v>
      </c>
      <c r="H105" s="274">
        <v>15</v>
      </c>
      <c r="I105" s="274" t="s">
        <v>982</v>
      </c>
      <c r="J105" s="316" t="s">
        <v>1001</v>
      </c>
      <c r="K105" s="259">
        <f t="shared" si="50"/>
        <v>-13.5</v>
      </c>
      <c r="L105" s="282">
        <v>100</v>
      </c>
      <c r="M105" s="283">
        <f t="shared" si="51"/>
        <v>-4150</v>
      </c>
      <c r="N105" s="259">
        <v>300</v>
      </c>
      <c r="O105" s="317" t="s">
        <v>612</v>
      </c>
      <c r="P105" s="318">
        <v>45117</v>
      </c>
      <c r="Q105" s="174"/>
      <c r="R105" s="174" t="s">
        <v>613</v>
      </c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174"/>
      <c r="AI105" s="174"/>
      <c r="AJ105" s="174"/>
      <c r="AK105" s="174"/>
      <c r="AL105" s="174"/>
    </row>
    <row r="106" spans="1:38" ht="15" customHeight="1">
      <c r="A106" s="359">
        <v>19</v>
      </c>
      <c r="B106" s="360">
        <v>45114</v>
      </c>
      <c r="C106" s="274"/>
      <c r="D106" s="275" t="s">
        <v>986</v>
      </c>
      <c r="E106" s="274" t="s">
        <v>611</v>
      </c>
      <c r="F106" s="279" t="s">
        <v>996</v>
      </c>
      <c r="G106" s="274">
        <v>35</v>
      </c>
      <c r="H106" s="274">
        <v>47.5</v>
      </c>
      <c r="I106" s="274" t="s">
        <v>971</v>
      </c>
      <c r="J106" s="316" t="s">
        <v>909</v>
      </c>
      <c r="K106" s="259">
        <f t="shared" si="50"/>
        <v>-30.5</v>
      </c>
      <c r="L106" s="282">
        <v>100</v>
      </c>
      <c r="M106" s="283">
        <f t="shared" si="51"/>
        <v>-1320</v>
      </c>
      <c r="N106" s="259">
        <v>40</v>
      </c>
      <c r="O106" s="317" t="s">
        <v>612</v>
      </c>
      <c r="P106" s="318">
        <v>45117</v>
      </c>
      <c r="Q106" s="174"/>
      <c r="R106" s="174" t="s">
        <v>613</v>
      </c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  <c r="AK106" s="174"/>
      <c r="AL106" s="174"/>
    </row>
    <row r="107" spans="1:38" ht="15" customHeight="1">
      <c r="A107" s="359">
        <v>20</v>
      </c>
      <c r="B107" s="360">
        <v>45114</v>
      </c>
      <c r="C107" s="274"/>
      <c r="D107" s="275" t="s">
        <v>987</v>
      </c>
      <c r="E107" s="274" t="s">
        <v>611</v>
      </c>
      <c r="F107" s="279" t="s">
        <v>998</v>
      </c>
      <c r="G107" s="274">
        <v>35</v>
      </c>
      <c r="H107" s="274">
        <v>35</v>
      </c>
      <c r="I107" s="274" t="s">
        <v>988</v>
      </c>
      <c r="J107" s="316" t="s">
        <v>979</v>
      </c>
      <c r="K107" s="259">
        <f t="shared" si="50"/>
        <v>-16</v>
      </c>
      <c r="L107" s="282">
        <v>100</v>
      </c>
      <c r="M107" s="283">
        <f t="shared" si="51"/>
        <v>-6100</v>
      </c>
      <c r="N107" s="259">
        <v>375</v>
      </c>
      <c r="O107" s="317" t="s">
        <v>612</v>
      </c>
      <c r="P107" s="318">
        <v>45117</v>
      </c>
      <c r="Q107" s="174"/>
      <c r="R107" s="174" t="s">
        <v>597</v>
      </c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174"/>
      <c r="AH107" s="174"/>
      <c r="AI107" s="174"/>
      <c r="AJ107" s="174"/>
      <c r="AK107" s="174"/>
      <c r="AL107" s="174"/>
    </row>
    <row r="108" spans="1:38" ht="15" customHeight="1">
      <c r="A108" s="359">
        <v>21</v>
      </c>
      <c r="B108" s="360">
        <v>45114</v>
      </c>
      <c r="C108" s="274"/>
      <c r="D108" s="275" t="s">
        <v>989</v>
      </c>
      <c r="E108" s="274" t="s">
        <v>611</v>
      </c>
      <c r="F108" s="279" t="s">
        <v>997</v>
      </c>
      <c r="G108" s="274">
        <v>14</v>
      </c>
      <c r="H108" s="274">
        <v>17</v>
      </c>
      <c r="I108" s="274" t="s">
        <v>990</v>
      </c>
      <c r="J108" s="316" t="s">
        <v>1003</v>
      </c>
      <c r="K108" s="259">
        <f t="shared" si="50"/>
        <v>-7</v>
      </c>
      <c r="L108" s="282">
        <v>100</v>
      </c>
      <c r="M108" s="283">
        <f t="shared" si="51"/>
        <v>-5000</v>
      </c>
      <c r="N108" s="259">
        <v>700</v>
      </c>
      <c r="O108" s="317" t="s">
        <v>612</v>
      </c>
      <c r="P108" s="318">
        <v>45117</v>
      </c>
      <c r="Q108" s="174"/>
      <c r="R108" s="174" t="s">
        <v>597</v>
      </c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  <c r="AF108" s="174"/>
      <c r="AG108" s="174"/>
      <c r="AH108" s="174"/>
      <c r="AI108" s="174"/>
      <c r="AJ108" s="174"/>
      <c r="AK108" s="174"/>
      <c r="AL108" s="174"/>
    </row>
    <row r="109" spans="1:38" ht="15" customHeight="1">
      <c r="A109" s="331">
        <v>22</v>
      </c>
      <c r="B109" s="267">
        <v>45117</v>
      </c>
      <c r="C109" s="261"/>
      <c r="D109" s="262" t="s">
        <v>1002</v>
      </c>
      <c r="E109" s="261" t="s">
        <v>1005</v>
      </c>
      <c r="F109" s="278" t="s">
        <v>1004</v>
      </c>
      <c r="G109" s="261">
        <v>19</v>
      </c>
      <c r="H109" s="261">
        <v>49</v>
      </c>
      <c r="I109" s="261" t="s">
        <v>935</v>
      </c>
      <c r="J109" s="261" t="s">
        <v>1035</v>
      </c>
      <c r="K109" s="329">
        <f t="shared" ref="K109" si="52">H109-F109</f>
        <v>10</v>
      </c>
      <c r="L109" s="287">
        <v>100</v>
      </c>
      <c r="M109" s="288">
        <f t="shared" ref="M109" si="53">(K109*N109)-100</f>
        <v>2900</v>
      </c>
      <c r="N109" s="286">
        <v>300</v>
      </c>
      <c r="O109" s="285" t="s">
        <v>598</v>
      </c>
      <c r="P109" s="289">
        <v>45117</v>
      </c>
      <c r="Q109" s="174"/>
      <c r="R109" s="174" t="s">
        <v>613</v>
      </c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174"/>
      <c r="AG109" s="174"/>
      <c r="AH109" s="174"/>
      <c r="AI109" s="174"/>
      <c r="AJ109" s="174"/>
      <c r="AK109" s="174"/>
      <c r="AL109" s="174"/>
    </row>
    <row r="110" spans="1:38" ht="15" customHeight="1">
      <c r="A110" s="331">
        <v>23</v>
      </c>
      <c r="B110" s="267">
        <v>45117</v>
      </c>
      <c r="C110" s="261"/>
      <c r="D110" s="262" t="s">
        <v>1008</v>
      </c>
      <c r="E110" s="261" t="s">
        <v>611</v>
      </c>
      <c r="F110" s="278" t="s">
        <v>1009</v>
      </c>
      <c r="G110" s="261">
        <v>34</v>
      </c>
      <c r="H110" s="261">
        <v>70</v>
      </c>
      <c r="I110" s="261" t="s">
        <v>1010</v>
      </c>
      <c r="J110" s="261" t="s">
        <v>1011</v>
      </c>
      <c r="K110" s="329">
        <f t="shared" ref="K110" si="54">H110-F110</f>
        <v>12</v>
      </c>
      <c r="L110" s="287">
        <v>100</v>
      </c>
      <c r="M110" s="288">
        <f t="shared" ref="M110" si="55">(K110*N110)-100</f>
        <v>2000</v>
      </c>
      <c r="N110" s="286">
        <v>175</v>
      </c>
      <c r="O110" s="285" t="s">
        <v>598</v>
      </c>
      <c r="P110" s="289">
        <v>45117</v>
      </c>
      <c r="Q110" s="174"/>
      <c r="R110" s="174" t="s">
        <v>597</v>
      </c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  <c r="AH110" s="174"/>
      <c r="AI110" s="174"/>
      <c r="AJ110" s="174"/>
      <c r="AK110" s="174"/>
      <c r="AL110" s="174"/>
    </row>
    <row r="111" spans="1:38" ht="15" customHeight="1">
      <c r="A111" s="331">
        <v>24</v>
      </c>
      <c r="B111" s="267">
        <v>45117</v>
      </c>
      <c r="C111" s="261"/>
      <c r="D111" s="262" t="s">
        <v>1019</v>
      </c>
      <c r="E111" s="261" t="s">
        <v>611</v>
      </c>
      <c r="F111" s="278" t="s">
        <v>1021</v>
      </c>
      <c r="G111" s="261">
        <v>0</v>
      </c>
      <c r="H111" s="261">
        <v>68.5</v>
      </c>
      <c r="I111" s="261">
        <v>120</v>
      </c>
      <c r="J111" s="261" t="s">
        <v>1022</v>
      </c>
      <c r="K111" s="329">
        <f t="shared" ref="K111" si="56">H111-F111</f>
        <v>22</v>
      </c>
      <c r="L111" s="287">
        <v>100</v>
      </c>
      <c r="M111" s="288">
        <f t="shared" ref="M111" si="57">(K111*N111)-100</f>
        <v>780</v>
      </c>
      <c r="N111" s="286">
        <v>40</v>
      </c>
      <c r="O111" s="285" t="s">
        <v>598</v>
      </c>
      <c r="P111" s="289">
        <v>45118</v>
      </c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  <c r="AH111" s="174"/>
      <c r="AI111" s="174"/>
      <c r="AJ111" s="174"/>
      <c r="AK111" s="174"/>
      <c r="AL111" s="174"/>
    </row>
    <row r="112" spans="1:38" ht="15" customHeight="1">
      <c r="A112" s="331">
        <v>25</v>
      </c>
      <c r="B112" s="267">
        <v>45118</v>
      </c>
      <c r="C112" s="261"/>
      <c r="D112" s="262" t="s">
        <v>1023</v>
      </c>
      <c r="E112" s="261" t="s">
        <v>611</v>
      </c>
      <c r="F112" s="278" t="s">
        <v>1004</v>
      </c>
      <c r="G112" s="261">
        <v>0</v>
      </c>
      <c r="H112" s="261">
        <v>68.5</v>
      </c>
      <c r="I112" s="261" t="s">
        <v>942</v>
      </c>
      <c r="J112" s="261" t="s">
        <v>1030</v>
      </c>
      <c r="K112" s="329">
        <f t="shared" ref="K112:K113" si="58">H112-F112</f>
        <v>29.5</v>
      </c>
      <c r="L112" s="287">
        <v>100</v>
      </c>
      <c r="M112" s="288">
        <f t="shared" ref="M112:M113" si="59">(K112*N112)-100</f>
        <v>1080</v>
      </c>
      <c r="N112" s="286">
        <v>40</v>
      </c>
      <c r="O112" s="285" t="s">
        <v>598</v>
      </c>
      <c r="P112" s="289">
        <v>45118</v>
      </c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174"/>
      <c r="AK112" s="174"/>
      <c r="AL112" s="174"/>
    </row>
    <row r="113" spans="1:38" ht="15" customHeight="1">
      <c r="A113" s="331">
        <v>26</v>
      </c>
      <c r="B113" s="267">
        <v>45118</v>
      </c>
      <c r="C113" s="261"/>
      <c r="D113" s="262" t="s">
        <v>1024</v>
      </c>
      <c r="E113" s="261" t="s">
        <v>611</v>
      </c>
      <c r="F113" s="278" t="s">
        <v>1032</v>
      </c>
      <c r="G113" s="261">
        <v>1</v>
      </c>
      <c r="H113" s="261">
        <v>2.65</v>
      </c>
      <c r="I113" s="261" t="s">
        <v>1027</v>
      </c>
      <c r="J113" s="261" t="s">
        <v>1033</v>
      </c>
      <c r="K113" s="329">
        <f t="shared" si="58"/>
        <v>0.5</v>
      </c>
      <c r="L113" s="287">
        <v>100</v>
      </c>
      <c r="M113" s="288">
        <f t="shared" si="59"/>
        <v>2400</v>
      </c>
      <c r="N113" s="286">
        <v>5000</v>
      </c>
      <c r="O113" s="285" t="s">
        <v>598</v>
      </c>
      <c r="P113" s="289">
        <v>45118</v>
      </c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  <c r="AH113" s="174"/>
      <c r="AI113" s="174"/>
      <c r="AJ113" s="174"/>
      <c r="AK113" s="174"/>
      <c r="AL113" s="174"/>
    </row>
    <row r="114" spans="1:38" ht="15" customHeight="1">
      <c r="A114" s="331">
        <v>27</v>
      </c>
      <c r="B114" s="267">
        <v>45118</v>
      </c>
      <c r="C114" s="261"/>
      <c r="D114" s="262" t="s">
        <v>1025</v>
      </c>
      <c r="E114" s="261" t="s">
        <v>611</v>
      </c>
      <c r="F114" s="278" t="s">
        <v>1029</v>
      </c>
      <c r="G114" s="261">
        <v>7.5</v>
      </c>
      <c r="H114" s="261">
        <v>16</v>
      </c>
      <c r="I114" s="261" t="s">
        <v>1026</v>
      </c>
      <c r="J114" s="261" t="s">
        <v>917</v>
      </c>
      <c r="K114" s="329">
        <f t="shared" ref="K114" si="60">H114-F114</f>
        <v>2.5</v>
      </c>
      <c r="L114" s="287">
        <v>100</v>
      </c>
      <c r="M114" s="288">
        <f t="shared" ref="M114" si="61">(K114*N114)-100</f>
        <v>2275</v>
      </c>
      <c r="N114" s="286">
        <v>950</v>
      </c>
      <c r="O114" s="285" t="s">
        <v>598</v>
      </c>
      <c r="P114" s="289">
        <v>45118</v>
      </c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  <c r="AF114" s="174"/>
      <c r="AG114" s="174"/>
      <c r="AH114" s="174"/>
      <c r="AI114" s="174"/>
      <c r="AJ114" s="174"/>
      <c r="AK114" s="174"/>
      <c r="AL114" s="174"/>
    </row>
    <row r="115" spans="1:38" ht="15" customHeight="1">
      <c r="A115" s="331">
        <v>28</v>
      </c>
      <c r="B115" s="267">
        <v>45119</v>
      </c>
      <c r="C115" s="261"/>
      <c r="D115" s="262" t="s">
        <v>1040</v>
      </c>
      <c r="E115" s="261" t="s">
        <v>611</v>
      </c>
      <c r="F115" s="278" t="s">
        <v>1057</v>
      </c>
      <c r="G115" s="261">
        <v>90</v>
      </c>
      <c r="H115" s="261">
        <v>142.5</v>
      </c>
      <c r="I115" s="261" t="s">
        <v>1041</v>
      </c>
      <c r="J115" s="261" t="s">
        <v>1058</v>
      </c>
      <c r="K115" s="329">
        <f t="shared" ref="K115" si="62">H115-F115</f>
        <v>16.5</v>
      </c>
      <c r="L115" s="287">
        <v>100</v>
      </c>
      <c r="M115" s="288">
        <f t="shared" ref="M115" si="63">(K115*N115)-100</f>
        <v>2375</v>
      </c>
      <c r="N115" s="286">
        <v>150</v>
      </c>
      <c r="O115" s="285" t="s">
        <v>598</v>
      </c>
      <c r="P115" s="289">
        <v>45119</v>
      </c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  <c r="AF115" s="174"/>
      <c r="AG115" s="174"/>
      <c r="AH115" s="174"/>
      <c r="AI115" s="174"/>
      <c r="AJ115" s="174"/>
      <c r="AK115" s="174"/>
      <c r="AL115" s="174"/>
    </row>
    <row r="116" spans="1:38" ht="15" customHeight="1">
      <c r="A116" s="426">
        <v>29</v>
      </c>
      <c r="B116" s="424">
        <v>45119</v>
      </c>
      <c r="C116" s="363"/>
      <c r="D116" s="364" t="s">
        <v>1043</v>
      </c>
      <c r="E116" s="292" t="s">
        <v>611</v>
      </c>
      <c r="F116" s="365" t="s">
        <v>1044</v>
      </c>
      <c r="G116" s="363"/>
      <c r="H116" s="363"/>
      <c r="I116" s="363"/>
      <c r="J116" s="422" t="s">
        <v>596</v>
      </c>
      <c r="K116" s="366"/>
      <c r="L116" s="367"/>
      <c r="M116" s="368"/>
      <c r="N116" s="369"/>
      <c r="O116" s="370"/>
      <c r="P116" s="371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  <c r="AF116" s="174"/>
      <c r="AG116" s="174"/>
      <c r="AH116" s="174"/>
      <c r="AI116" s="174"/>
      <c r="AJ116" s="174"/>
      <c r="AK116" s="174"/>
      <c r="AL116" s="174"/>
    </row>
    <row r="117" spans="1:38" ht="15" customHeight="1">
      <c r="A117" s="427"/>
      <c r="B117" s="425"/>
      <c r="C117" s="363"/>
      <c r="D117" s="364" t="s">
        <v>1045</v>
      </c>
      <c r="E117" s="363" t="s">
        <v>619</v>
      </c>
      <c r="F117" s="365" t="s">
        <v>1046</v>
      </c>
      <c r="G117" s="363"/>
      <c r="H117" s="363"/>
      <c r="I117" s="363"/>
      <c r="J117" s="423"/>
      <c r="K117" s="366"/>
      <c r="L117" s="367"/>
      <c r="M117" s="368"/>
      <c r="N117" s="369"/>
      <c r="O117" s="370"/>
      <c r="P117" s="371"/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  <c r="AF117" s="174"/>
      <c r="AG117" s="174"/>
      <c r="AH117" s="174"/>
      <c r="AI117" s="174"/>
      <c r="AJ117" s="174"/>
      <c r="AK117" s="174"/>
      <c r="AL117" s="174"/>
    </row>
    <row r="118" spans="1:38" ht="15" customHeight="1">
      <c r="A118" s="331">
        <v>30</v>
      </c>
      <c r="B118" s="267">
        <v>45119</v>
      </c>
      <c r="C118" s="261"/>
      <c r="D118" s="262" t="s">
        <v>1047</v>
      </c>
      <c r="E118" s="261" t="s">
        <v>611</v>
      </c>
      <c r="F118" s="278" t="s">
        <v>984</v>
      </c>
      <c r="G118" s="261">
        <v>60</v>
      </c>
      <c r="H118" s="261">
        <v>122</v>
      </c>
      <c r="I118" s="261" t="s">
        <v>1048</v>
      </c>
      <c r="J118" s="261" t="s">
        <v>1022</v>
      </c>
      <c r="K118" s="329">
        <f t="shared" ref="K118" si="64">H118-F118</f>
        <v>22</v>
      </c>
      <c r="L118" s="287">
        <v>100</v>
      </c>
      <c r="M118" s="288">
        <f t="shared" ref="M118" si="65">(K118*N118)-100</f>
        <v>780</v>
      </c>
      <c r="N118" s="286">
        <v>40</v>
      </c>
      <c r="O118" s="285" t="s">
        <v>598</v>
      </c>
      <c r="P118" s="289">
        <v>45120</v>
      </c>
      <c r="Q118" s="174"/>
      <c r="R118" s="174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74"/>
      <c r="AE118" s="174"/>
      <c r="AF118" s="174"/>
      <c r="AG118" s="174"/>
      <c r="AH118" s="174"/>
      <c r="AI118" s="174"/>
      <c r="AJ118" s="174"/>
      <c r="AK118" s="174"/>
      <c r="AL118" s="174"/>
    </row>
    <row r="119" spans="1:38" ht="15" customHeight="1">
      <c r="A119" s="331">
        <v>31</v>
      </c>
      <c r="B119" s="267">
        <v>45119</v>
      </c>
      <c r="C119" s="261"/>
      <c r="D119" s="262" t="s">
        <v>1050</v>
      </c>
      <c r="E119" s="261" t="s">
        <v>611</v>
      </c>
      <c r="F119" s="278" t="s">
        <v>1054</v>
      </c>
      <c r="G119" s="261">
        <v>20</v>
      </c>
      <c r="H119" s="261">
        <v>43</v>
      </c>
      <c r="I119" s="261" t="s">
        <v>1051</v>
      </c>
      <c r="J119" s="261" t="s">
        <v>824</v>
      </c>
      <c r="K119" s="329">
        <f t="shared" ref="K119:K120" si="66">H119-F119</f>
        <v>9</v>
      </c>
      <c r="L119" s="287">
        <v>100</v>
      </c>
      <c r="M119" s="288">
        <f t="shared" ref="M119:M120" si="67">(K119*N119)-100</f>
        <v>3275</v>
      </c>
      <c r="N119" s="286">
        <v>375</v>
      </c>
      <c r="O119" s="285" t="s">
        <v>598</v>
      </c>
      <c r="P119" s="289">
        <v>45119</v>
      </c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174"/>
      <c r="AG119" s="174"/>
      <c r="AH119" s="174"/>
      <c r="AI119" s="174"/>
      <c r="AJ119" s="174"/>
      <c r="AK119" s="174"/>
      <c r="AL119" s="174"/>
    </row>
    <row r="120" spans="1:38" ht="15" customHeight="1">
      <c r="A120" s="359">
        <v>32</v>
      </c>
      <c r="B120" s="360">
        <v>45119</v>
      </c>
      <c r="C120" s="274"/>
      <c r="D120" s="275" t="s">
        <v>1055</v>
      </c>
      <c r="E120" s="274" t="s">
        <v>611</v>
      </c>
      <c r="F120" s="279" t="s">
        <v>1090</v>
      </c>
      <c r="G120" s="274">
        <v>49</v>
      </c>
      <c r="H120" s="274">
        <v>49</v>
      </c>
      <c r="I120" s="274" t="s">
        <v>1056</v>
      </c>
      <c r="J120" s="316" t="s">
        <v>1091</v>
      </c>
      <c r="K120" s="259">
        <f t="shared" si="66"/>
        <v>-43</v>
      </c>
      <c r="L120" s="282">
        <v>100</v>
      </c>
      <c r="M120" s="283">
        <f t="shared" si="67"/>
        <v>-5475</v>
      </c>
      <c r="N120" s="259">
        <v>125</v>
      </c>
      <c r="O120" s="317" t="s">
        <v>612</v>
      </c>
      <c r="P120" s="318">
        <v>45121</v>
      </c>
      <c r="Q120" s="174"/>
      <c r="R120" s="174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  <c r="AF120" s="174"/>
      <c r="AG120" s="174"/>
      <c r="AH120" s="174"/>
      <c r="AI120" s="174"/>
      <c r="AJ120" s="174"/>
      <c r="AK120" s="174"/>
      <c r="AL120" s="174"/>
    </row>
    <row r="121" spans="1:38" ht="15" customHeight="1">
      <c r="A121" s="359">
        <v>33</v>
      </c>
      <c r="B121" s="360">
        <v>45119</v>
      </c>
      <c r="C121" s="274"/>
      <c r="D121" s="275" t="s">
        <v>1024</v>
      </c>
      <c r="E121" s="274" t="s">
        <v>611</v>
      </c>
      <c r="F121" s="279" t="s">
        <v>1067</v>
      </c>
      <c r="G121" s="274">
        <v>1</v>
      </c>
      <c r="H121" s="274">
        <v>1</v>
      </c>
      <c r="I121" s="274">
        <v>4.5</v>
      </c>
      <c r="J121" s="316" t="s">
        <v>1068</v>
      </c>
      <c r="K121" s="259">
        <f t="shared" ref="K121" si="68">H121-F121</f>
        <v>-1.2000000000000002</v>
      </c>
      <c r="L121" s="282">
        <v>100</v>
      </c>
      <c r="M121" s="283">
        <f t="shared" ref="M121" si="69">(K121*N121)-100</f>
        <v>-6100.0000000000009</v>
      </c>
      <c r="N121" s="259">
        <v>5000</v>
      </c>
      <c r="O121" s="317" t="s">
        <v>612</v>
      </c>
      <c r="P121" s="318">
        <v>45120</v>
      </c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  <c r="AF121" s="174"/>
      <c r="AG121" s="174"/>
      <c r="AH121" s="174"/>
      <c r="AI121" s="174"/>
      <c r="AJ121" s="174"/>
      <c r="AK121" s="174"/>
      <c r="AL121" s="174"/>
    </row>
    <row r="122" spans="1:38" ht="15" customHeight="1">
      <c r="A122" s="331">
        <v>34</v>
      </c>
      <c r="B122" s="267">
        <v>45119</v>
      </c>
      <c r="C122" s="261"/>
      <c r="D122" s="262" t="s">
        <v>1059</v>
      </c>
      <c r="E122" s="261" t="s">
        <v>611</v>
      </c>
      <c r="F122" s="278" t="s">
        <v>1066</v>
      </c>
      <c r="G122" s="261">
        <v>60</v>
      </c>
      <c r="H122" s="261">
        <v>105.5</v>
      </c>
      <c r="I122" s="261" t="s">
        <v>903</v>
      </c>
      <c r="J122" s="261" t="s">
        <v>950</v>
      </c>
      <c r="K122" s="329">
        <f t="shared" ref="K122:K123" si="70">H122-F122</f>
        <v>19.5</v>
      </c>
      <c r="L122" s="287">
        <v>100</v>
      </c>
      <c r="M122" s="288">
        <f t="shared" ref="M122:M123" si="71">(K122*N122)-100</f>
        <v>3800</v>
      </c>
      <c r="N122" s="286">
        <v>200</v>
      </c>
      <c r="O122" s="285" t="s">
        <v>598</v>
      </c>
      <c r="P122" s="289">
        <v>45120</v>
      </c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  <c r="AF122" s="174"/>
      <c r="AG122" s="174"/>
      <c r="AH122" s="174"/>
      <c r="AI122" s="174"/>
      <c r="AJ122" s="174"/>
      <c r="AK122" s="174"/>
      <c r="AL122" s="174"/>
    </row>
    <row r="123" spans="1:38" ht="15" customHeight="1">
      <c r="A123" s="359">
        <v>35</v>
      </c>
      <c r="B123" s="360">
        <v>45120</v>
      </c>
      <c r="C123" s="274"/>
      <c r="D123" s="275" t="s">
        <v>1050</v>
      </c>
      <c r="E123" s="274" t="s">
        <v>611</v>
      </c>
      <c r="F123" s="279" t="s">
        <v>1076</v>
      </c>
      <c r="G123" s="274">
        <v>34</v>
      </c>
      <c r="H123" s="274">
        <v>34</v>
      </c>
      <c r="I123" s="274" t="s">
        <v>1070</v>
      </c>
      <c r="J123" s="316" t="s">
        <v>1077</v>
      </c>
      <c r="K123" s="259">
        <f t="shared" si="70"/>
        <v>-13.5</v>
      </c>
      <c r="L123" s="282">
        <v>100</v>
      </c>
      <c r="M123" s="283">
        <f t="shared" si="71"/>
        <v>-5162.5</v>
      </c>
      <c r="N123" s="259">
        <v>375</v>
      </c>
      <c r="O123" s="317" t="s">
        <v>612</v>
      </c>
      <c r="P123" s="318">
        <v>45120</v>
      </c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  <c r="AF123" s="174"/>
      <c r="AG123" s="174"/>
      <c r="AH123" s="174"/>
      <c r="AI123" s="174"/>
      <c r="AJ123" s="174"/>
      <c r="AK123" s="174"/>
      <c r="AL123" s="174"/>
    </row>
    <row r="124" spans="1:38" ht="15" customHeight="1">
      <c r="A124" s="331">
        <v>36</v>
      </c>
      <c r="B124" s="267">
        <v>45120</v>
      </c>
      <c r="C124" s="261"/>
      <c r="D124" s="262" t="s">
        <v>1071</v>
      </c>
      <c r="E124" s="261" t="s">
        <v>611</v>
      </c>
      <c r="F124" s="278" t="s">
        <v>1073</v>
      </c>
      <c r="G124" s="261">
        <v>0</v>
      </c>
      <c r="H124" s="261">
        <v>125</v>
      </c>
      <c r="I124" s="261" t="s">
        <v>971</v>
      </c>
      <c r="J124" s="261" t="s">
        <v>625</v>
      </c>
      <c r="K124" s="329">
        <f t="shared" ref="K124" si="72">H124-F124</f>
        <v>47.5</v>
      </c>
      <c r="L124" s="287">
        <v>100</v>
      </c>
      <c r="M124" s="288">
        <f t="shared" ref="M124" si="73">(K124*N124)-100</f>
        <v>1087.5</v>
      </c>
      <c r="N124" s="286">
        <v>25</v>
      </c>
      <c r="O124" s="285" t="s">
        <v>598</v>
      </c>
      <c r="P124" s="289">
        <v>45120</v>
      </c>
      <c r="Q124" s="174"/>
      <c r="R124" s="174"/>
      <c r="S124" s="174"/>
      <c r="T124" s="174"/>
      <c r="U124" s="174"/>
      <c r="V124" s="174"/>
      <c r="W124" s="174"/>
      <c r="X124" s="174"/>
      <c r="Y124" s="174"/>
      <c r="Z124" s="174"/>
      <c r="AA124" s="174"/>
      <c r="AB124" s="174"/>
      <c r="AC124" s="174"/>
      <c r="AD124" s="174"/>
      <c r="AE124" s="174"/>
      <c r="AF124" s="174"/>
      <c r="AG124" s="174"/>
      <c r="AH124" s="174"/>
      <c r="AI124" s="174"/>
      <c r="AJ124" s="174"/>
      <c r="AK124" s="174"/>
      <c r="AL124" s="174"/>
    </row>
    <row r="125" spans="1:38" ht="15" customHeight="1">
      <c r="A125" s="331">
        <v>37</v>
      </c>
      <c r="B125" s="267">
        <v>45120</v>
      </c>
      <c r="C125" s="261"/>
      <c r="D125" s="262" t="s">
        <v>1047</v>
      </c>
      <c r="E125" s="261" t="s">
        <v>611</v>
      </c>
      <c r="F125" s="278" t="s">
        <v>1089</v>
      </c>
      <c r="G125" s="261">
        <v>48</v>
      </c>
      <c r="H125" s="261">
        <v>110</v>
      </c>
      <c r="I125" s="261" t="s">
        <v>1078</v>
      </c>
      <c r="J125" s="261" t="s">
        <v>1022</v>
      </c>
      <c r="K125" s="329">
        <f t="shared" ref="K125" si="74">H125-F125</f>
        <v>22</v>
      </c>
      <c r="L125" s="287">
        <v>100</v>
      </c>
      <c r="M125" s="288">
        <f t="shared" ref="M125" si="75">(K125*N125)-100</f>
        <v>780</v>
      </c>
      <c r="N125" s="286">
        <v>40</v>
      </c>
      <c r="O125" s="285" t="s">
        <v>598</v>
      </c>
      <c r="P125" s="289">
        <v>45121</v>
      </c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  <c r="AF125" s="174"/>
      <c r="AG125" s="174"/>
      <c r="AH125" s="174"/>
      <c r="AI125" s="174"/>
      <c r="AJ125" s="174"/>
      <c r="AK125" s="174"/>
      <c r="AL125" s="174"/>
    </row>
    <row r="126" spans="1:38" ht="15" customHeight="1">
      <c r="A126" s="359">
        <v>38</v>
      </c>
      <c r="B126" s="360">
        <v>45120</v>
      </c>
      <c r="C126" s="274"/>
      <c r="D126" s="275" t="s">
        <v>1080</v>
      </c>
      <c r="E126" s="274" t="s">
        <v>611</v>
      </c>
      <c r="F126" s="279" t="s">
        <v>1082</v>
      </c>
      <c r="G126" s="274">
        <v>24</v>
      </c>
      <c r="H126" s="274">
        <v>24</v>
      </c>
      <c r="I126" s="274" t="s">
        <v>1081</v>
      </c>
      <c r="J126" s="316" t="s">
        <v>1083</v>
      </c>
      <c r="K126" s="259">
        <f t="shared" ref="K126:K127" si="76">H126-F126</f>
        <v>-7</v>
      </c>
      <c r="L126" s="282">
        <v>100</v>
      </c>
      <c r="M126" s="283">
        <f t="shared" ref="M126:M127" si="77">(K126*N126)-100</f>
        <v>-4300</v>
      </c>
      <c r="N126" s="259">
        <v>600</v>
      </c>
      <c r="O126" s="317" t="s">
        <v>612</v>
      </c>
      <c r="P126" s="318">
        <v>45120</v>
      </c>
      <c r="Q126" s="174"/>
      <c r="R126" s="174"/>
      <c r="S126" s="174"/>
      <c r="T126" s="174"/>
      <c r="U126" s="174"/>
      <c r="V126" s="174"/>
      <c r="W126" s="174"/>
      <c r="X126" s="174"/>
      <c r="Y126" s="174"/>
      <c r="Z126" s="174"/>
      <c r="AA126" s="174"/>
      <c r="AB126" s="174"/>
      <c r="AC126" s="174"/>
      <c r="AD126" s="174"/>
      <c r="AE126" s="174"/>
      <c r="AF126" s="174"/>
      <c r="AG126" s="174"/>
      <c r="AH126" s="174"/>
      <c r="AI126" s="174"/>
      <c r="AJ126" s="174"/>
      <c r="AK126" s="174"/>
      <c r="AL126" s="174"/>
    </row>
    <row r="127" spans="1:38" ht="15" customHeight="1">
      <c r="A127" s="409">
        <v>39</v>
      </c>
      <c r="B127" s="413">
        <v>45121</v>
      </c>
      <c r="C127" s="363"/>
      <c r="D127" s="262" t="s">
        <v>1092</v>
      </c>
      <c r="E127" s="261" t="s">
        <v>611</v>
      </c>
      <c r="F127" s="278" t="s">
        <v>1106</v>
      </c>
      <c r="G127" s="261"/>
      <c r="H127" s="261">
        <v>52</v>
      </c>
      <c r="I127" s="261"/>
      <c r="J127" s="409" t="s">
        <v>931</v>
      </c>
      <c r="K127" s="329">
        <f t="shared" si="76"/>
        <v>8</v>
      </c>
      <c r="L127" s="287">
        <v>100</v>
      </c>
      <c r="M127" s="288">
        <f t="shared" si="77"/>
        <v>2900</v>
      </c>
      <c r="N127" s="286">
        <v>375</v>
      </c>
      <c r="O127" s="428" t="s">
        <v>598</v>
      </c>
      <c r="P127" s="411">
        <v>45124</v>
      </c>
      <c r="Q127" s="174"/>
      <c r="R127" s="174"/>
      <c r="S127" s="174"/>
      <c r="T127" s="174"/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74"/>
      <c r="AE127" s="174"/>
      <c r="AF127" s="174"/>
      <c r="AG127" s="174"/>
      <c r="AH127" s="174"/>
      <c r="AI127" s="174"/>
      <c r="AJ127" s="174"/>
      <c r="AK127" s="174"/>
      <c r="AL127" s="174"/>
    </row>
    <row r="128" spans="1:38" ht="15" customHeight="1">
      <c r="A128" s="410"/>
      <c r="B128" s="414"/>
      <c r="C128" s="363"/>
      <c r="D128" s="262" t="s">
        <v>1093</v>
      </c>
      <c r="E128" s="261" t="s">
        <v>619</v>
      </c>
      <c r="F128" s="278" t="s">
        <v>1082</v>
      </c>
      <c r="G128" s="261"/>
      <c r="H128" s="261">
        <v>34</v>
      </c>
      <c r="I128" s="261"/>
      <c r="J128" s="410"/>
      <c r="K128" s="329">
        <f>F128-H128</f>
        <v>-3</v>
      </c>
      <c r="L128" s="287">
        <v>100</v>
      </c>
      <c r="M128" s="288">
        <f t="shared" ref="M128" si="78">(K128*N128)-100</f>
        <v>-1225</v>
      </c>
      <c r="N128" s="286">
        <v>375</v>
      </c>
      <c r="O128" s="429"/>
      <c r="P128" s="412"/>
      <c r="Q128" s="174"/>
      <c r="R128" s="174"/>
      <c r="S128" s="174"/>
      <c r="T128" s="174"/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74"/>
      <c r="AE128" s="174"/>
      <c r="AF128" s="174"/>
      <c r="AG128" s="174"/>
      <c r="AH128" s="174"/>
      <c r="AI128" s="174"/>
      <c r="AJ128" s="174"/>
      <c r="AK128" s="174"/>
      <c r="AL128" s="174"/>
    </row>
    <row r="129" spans="1:38" ht="15" customHeight="1">
      <c r="A129" s="331">
        <v>40</v>
      </c>
      <c r="B129" s="267">
        <v>45121</v>
      </c>
      <c r="C129" s="261"/>
      <c r="D129" s="262" t="s">
        <v>1096</v>
      </c>
      <c r="E129" s="261" t="s">
        <v>611</v>
      </c>
      <c r="F129" s="278" t="s">
        <v>1100</v>
      </c>
      <c r="G129" s="261">
        <v>48</v>
      </c>
      <c r="H129" s="261">
        <v>112.5</v>
      </c>
      <c r="I129" s="261" t="s">
        <v>1097</v>
      </c>
      <c r="J129" s="261" t="s">
        <v>946</v>
      </c>
      <c r="K129" s="329">
        <f t="shared" ref="K129" si="79">H129-F129</f>
        <v>20</v>
      </c>
      <c r="L129" s="287">
        <v>100</v>
      </c>
      <c r="M129" s="288">
        <f t="shared" ref="M129" si="80">(K129*N129)-100</f>
        <v>700</v>
      </c>
      <c r="N129" s="286">
        <v>40</v>
      </c>
      <c r="O129" s="285" t="s">
        <v>598</v>
      </c>
      <c r="P129" s="289">
        <v>45121</v>
      </c>
      <c r="Q129" s="174"/>
      <c r="R129" s="174"/>
      <c r="S129" s="174"/>
      <c r="T129" s="174"/>
      <c r="U129" s="174"/>
      <c r="V129" s="174"/>
      <c r="W129" s="174"/>
      <c r="X129" s="174"/>
      <c r="Y129" s="174"/>
      <c r="Z129" s="174"/>
      <c r="AA129" s="174"/>
      <c r="AB129" s="174"/>
      <c r="AC129" s="174"/>
      <c r="AD129" s="174"/>
      <c r="AE129" s="174"/>
      <c r="AF129" s="174"/>
      <c r="AG129" s="174"/>
      <c r="AH129" s="174"/>
      <c r="AI129" s="174"/>
      <c r="AJ129" s="174"/>
      <c r="AK129" s="174"/>
      <c r="AL129" s="174"/>
    </row>
    <row r="130" spans="1:38" ht="15" customHeight="1">
      <c r="A130" s="331">
        <v>41</v>
      </c>
      <c r="B130" s="267">
        <v>45124</v>
      </c>
      <c r="C130" s="261"/>
      <c r="D130" s="262" t="s">
        <v>1104</v>
      </c>
      <c r="E130" s="261" t="s">
        <v>611</v>
      </c>
      <c r="F130" s="278" t="s">
        <v>980</v>
      </c>
      <c r="G130" s="261">
        <v>15</v>
      </c>
      <c r="H130" s="261">
        <v>42.5</v>
      </c>
      <c r="I130" s="261" t="s">
        <v>982</v>
      </c>
      <c r="J130" s="261" t="s">
        <v>1109</v>
      </c>
      <c r="K130" s="329">
        <f t="shared" ref="K130" si="81">H130-F130</f>
        <v>9.5</v>
      </c>
      <c r="L130" s="287">
        <v>100</v>
      </c>
      <c r="M130" s="288">
        <f t="shared" ref="M130" si="82">(K130*N130)-100</f>
        <v>2750</v>
      </c>
      <c r="N130" s="286">
        <v>300</v>
      </c>
      <c r="O130" s="285" t="s">
        <v>598</v>
      </c>
      <c r="P130" s="289">
        <v>45124</v>
      </c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174"/>
      <c r="AF130" s="174"/>
      <c r="AG130" s="174"/>
      <c r="AH130" s="174"/>
      <c r="AI130" s="174"/>
      <c r="AJ130" s="174"/>
      <c r="AK130" s="174"/>
      <c r="AL130" s="174"/>
    </row>
    <row r="131" spans="1:38" ht="15" customHeight="1">
      <c r="A131" s="331">
        <v>42</v>
      </c>
      <c r="B131" s="267">
        <v>45124</v>
      </c>
      <c r="C131" s="261"/>
      <c r="D131" s="262" t="s">
        <v>1047</v>
      </c>
      <c r="E131" s="261" t="s">
        <v>611</v>
      </c>
      <c r="F131" s="278" t="s">
        <v>1111</v>
      </c>
      <c r="G131" s="261">
        <v>0</v>
      </c>
      <c r="H131" s="261">
        <v>68</v>
      </c>
      <c r="I131" s="261" t="s">
        <v>1105</v>
      </c>
      <c r="J131" s="261" t="s">
        <v>1112</v>
      </c>
      <c r="K131" s="329">
        <f t="shared" ref="K131" si="83">H131-F131</f>
        <v>18</v>
      </c>
      <c r="L131" s="287">
        <v>100</v>
      </c>
      <c r="M131" s="288">
        <f t="shared" ref="M131" si="84">(K131*N131)-100</f>
        <v>620</v>
      </c>
      <c r="N131" s="286">
        <v>40</v>
      </c>
      <c r="O131" s="285" t="s">
        <v>598</v>
      </c>
      <c r="P131" s="289">
        <v>45124</v>
      </c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4"/>
      <c r="AE131" s="174"/>
      <c r="AF131" s="174"/>
      <c r="AG131" s="174"/>
      <c r="AH131" s="174"/>
      <c r="AI131" s="174"/>
      <c r="AJ131" s="174"/>
      <c r="AK131" s="174"/>
      <c r="AL131" s="174"/>
    </row>
    <row r="132" spans="1:38" ht="15" customHeight="1">
      <c r="A132" s="331">
        <v>43</v>
      </c>
      <c r="B132" s="267">
        <v>45124</v>
      </c>
      <c r="C132" s="261"/>
      <c r="D132" s="262" t="s">
        <v>1002</v>
      </c>
      <c r="E132" s="261" t="s">
        <v>611</v>
      </c>
      <c r="F132" s="278" t="s">
        <v>1054</v>
      </c>
      <c r="G132" s="261">
        <v>15</v>
      </c>
      <c r="H132" s="261">
        <v>44</v>
      </c>
      <c r="I132" s="261" t="s">
        <v>973</v>
      </c>
      <c r="J132" s="261" t="s">
        <v>1035</v>
      </c>
      <c r="K132" s="329">
        <f t="shared" ref="K132" si="85">H132-F132</f>
        <v>10</v>
      </c>
      <c r="L132" s="287">
        <v>100</v>
      </c>
      <c r="M132" s="288">
        <f t="shared" ref="M132" si="86">(K132*N132)-100</f>
        <v>2900</v>
      </c>
      <c r="N132" s="286">
        <v>300</v>
      </c>
      <c r="O132" s="285" t="s">
        <v>598</v>
      </c>
      <c r="P132" s="289">
        <v>45125</v>
      </c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4"/>
      <c r="AE132" s="174"/>
      <c r="AF132" s="174"/>
      <c r="AG132" s="174"/>
      <c r="AH132" s="174"/>
      <c r="AI132" s="174"/>
      <c r="AJ132" s="174"/>
      <c r="AK132" s="174"/>
      <c r="AL132" s="174"/>
    </row>
    <row r="133" spans="1:38" ht="15" customHeight="1">
      <c r="A133" s="331">
        <v>44</v>
      </c>
      <c r="B133" s="267">
        <v>45124</v>
      </c>
      <c r="C133" s="261"/>
      <c r="D133" s="262" t="s">
        <v>1113</v>
      </c>
      <c r="E133" s="261" t="s">
        <v>611</v>
      </c>
      <c r="F133" s="278" t="s">
        <v>943</v>
      </c>
      <c r="G133" s="261">
        <v>17</v>
      </c>
      <c r="H133" s="261">
        <v>44</v>
      </c>
      <c r="I133" s="261" t="s">
        <v>973</v>
      </c>
      <c r="J133" s="261" t="s">
        <v>981</v>
      </c>
      <c r="K133" s="329">
        <f t="shared" ref="K133" si="87">H133-F133</f>
        <v>8</v>
      </c>
      <c r="L133" s="287">
        <v>100</v>
      </c>
      <c r="M133" s="288">
        <f t="shared" ref="M133" si="88">(K133*N133)-100</f>
        <v>2300</v>
      </c>
      <c r="N133" s="286">
        <v>300</v>
      </c>
      <c r="O133" s="285" t="s">
        <v>598</v>
      </c>
      <c r="P133" s="289">
        <v>45125</v>
      </c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F133" s="174"/>
      <c r="AG133" s="174"/>
      <c r="AH133" s="174"/>
      <c r="AI133" s="174"/>
      <c r="AJ133" s="174"/>
      <c r="AK133" s="174"/>
      <c r="AL133" s="174"/>
    </row>
    <row r="134" spans="1:38" ht="15" customHeight="1">
      <c r="A134" s="331">
        <v>45</v>
      </c>
      <c r="B134" s="267">
        <v>45124</v>
      </c>
      <c r="C134" s="261"/>
      <c r="D134" s="262" t="s">
        <v>1104</v>
      </c>
      <c r="E134" s="261" t="s">
        <v>611</v>
      </c>
      <c r="F134" s="278" t="s">
        <v>980</v>
      </c>
      <c r="G134" s="261">
        <v>15</v>
      </c>
      <c r="H134" s="261">
        <v>41</v>
      </c>
      <c r="I134" s="261" t="s">
        <v>982</v>
      </c>
      <c r="J134" s="261" t="s">
        <v>981</v>
      </c>
      <c r="K134" s="329">
        <f t="shared" ref="K134" si="89">H134-F134</f>
        <v>8</v>
      </c>
      <c r="L134" s="287">
        <v>100</v>
      </c>
      <c r="M134" s="288">
        <f t="shared" ref="M134" si="90">(K134*N134)-100</f>
        <v>2300</v>
      </c>
      <c r="N134" s="286">
        <v>300</v>
      </c>
      <c r="O134" s="285" t="s">
        <v>598</v>
      </c>
      <c r="P134" s="289">
        <v>45125</v>
      </c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74"/>
      <c r="AE134" s="174"/>
      <c r="AF134" s="174"/>
      <c r="AG134" s="174"/>
      <c r="AH134" s="174"/>
      <c r="AI134" s="174"/>
      <c r="AJ134" s="174"/>
      <c r="AK134" s="174"/>
      <c r="AL134" s="174"/>
    </row>
    <row r="135" spans="1:38" ht="15" customHeight="1">
      <c r="A135" s="361">
        <v>46</v>
      </c>
      <c r="B135" s="362">
        <v>45124</v>
      </c>
      <c r="C135" s="363"/>
      <c r="D135" s="364" t="s">
        <v>1114</v>
      </c>
      <c r="E135" s="363" t="s">
        <v>611</v>
      </c>
      <c r="F135" s="365" t="s">
        <v>1115</v>
      </c>
      <c r="G135" s="363">
        <v>45</v>
      </c>
      <c r="H135" s="363"/>
      <c r="I135" s="363" t="s">
        <v>1041</v>
      </c>
      <c r="J135" s="363" t="s">
        <v>596</v>
      </c>
      <c r="K135" s="366"/>
      <c r="L135" s="367"/>
      <c r="M135" s="368"/>
      <c r="N135" s="369"/>
      <c r="O135" s="370"/>
      <c r="P135" s="371"/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174"/>
      <c r="AG135" s="174"/>
      <c r="AH135" s="174"/>
      <c r="AI135" s="174"/>
      <c r="AJ135" s="174"/>
      <c r="AK135" s="174"/>
      <c r="AL135" s="174"/>
    </row>
    <row r="136" spans="1:38" ht="15" customHeight="1">
      <c r="A136" s="331">
        <v>47</v>
      </c>
      <c r="B136" s="267">
        <v>45125</v>
      </c>
      <c r="C136" s="261"/>
      <c r="D136" s="262" t="s">
        <v>1129</v>
      </c>
      <c r="E136" s="261" t="s">
        <v>611</v>
      </c>
      <c r="F136" s="278" t="s">
        <v>1132</v>
      </c>
      <c r="G136" s="261">
        <v>0</v>
      </c>
      <c r="H136" s="261">
        <v>75</v>
      </c>
      <c r="I136" s="261" t="s">
        <v>1105</v>
      </c>
      <c r="J136" s="261" t="s">
        <v>1133</v>
      </c>
      <c r="K136" s="329">
        <f t="shared" ref="K136:K137" si="91">H136-F136</f>
        <v>23</v>
      </c>
      <c r="L136" s="287">
        <v>100</v>
      </c>
      <c r="M136" s="288">
        <f t="shared" ref="M136:M137" si="92">(K136*N136)-100</f>
        <v>1050</v>
      </c>
      <c r="N136" s="286">
        <v>50</v>
      </c>
      <c r="O136" s="285" t="s">
        <v>598</v>
      </c>
      <c r="P136" s="289">
        <v>45125</v>
      </c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74"/>
      <c r="AE136" s="174"/>
      <c r="AF136" s="174"/>
      <c r="AG136" s="174"/>
      <c r="AH136" s="174"/>
      <c r="AI136" s="174"/>
      <c r="AJ136" s="174"/>
      <c r="AK136" s="174"/>
      <c r="AL136" s="174"/>
    </row>
    <row r="137" spans="1:38" ht="15" customHeight="1">
      <c r="A137" s="359">
        <v>48</v>
      </c>
      <c r="B137" s="360">
        <v>45125</v>
      </c>
      <c r="C137" s="274"/>
      <c r="D137" s="275" t="s">
        <v>1131</v>
      </c>
      <c r="E137" s="274" t="s">
        <v>611</v>
      </c>
      <c r="F137" s="279" t="s">
        <v>1111</v>
      </c>
      <c r="G137" s="274">
        <v>0</v>
      </c>
      <c r="H137" s="274">
        <v>7</v>
      </c>
      <c r="I137" s="274" t="s">
        <v>1105</v>
      </c>
      <c r="J137" s="316" t="s">
        <v>1091</v>
      </c>
      <c r="K137" s="259">
        <f t="shared" si="91"/>
        <v>-43</v>
      </c>
      <c r="L137" s="282">
        <v>100</v>
      </c>
      <c r="M137" s="283">
        <f t="shared" si="92"/>
        <v>-1820</v>
      </c>
      <c r="N137" s="259">
        <v>40</v>
      </c>
      <c r="O137" s="317" t="s">
        <v>612</v>
      </c>
      <c r="P137" s="318">
        <v>45125</v>
      </c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174"/>
      <c r="AG137" s="174"/>
      <c r="AH137" s="174"/>
      <c r="AI137" s="174"/>
      <c r="AJ137" s="174"/>
      <c r="AK137" s="174"/>
      <c r="AL137" s="174"/>
    </row>
    <row r="138" spans="1:38" ht="15" customHeight="1">
      <c r="A138" s="403">
        <v>49</v>
      </c>
      <c r="B138" s="405">
        <v>45125</v>
      </c>
      <c r="C138" s="313"/>
      <c r="D138" s="314" t="s">
        <v>1134</v>
      </c>
      <c r="E138" s="313" t="s">
        <v>611</v>
      </c>
      <c r="F138" s="315" t="s">
        <v>1139</v>
      </c>
      <c r="G138" s="313"/>
      <c r="H138" s="313">
        <v>400</v>
      </c>
      <c r="I138" s="313"/>
      <c r="J138" s="403" t="s">
        <v>944</v>
      </c>
      <c r="K138" s="384">
        <f t="shared" ref="K138" si="93">H138-F138</f>
        <v>0</v>
      </c>
      <c r="L138" s="385">
        <v>100</v>
      </c>
      <c r="M138" s="386">
        <f t="shared" ref="M138:M139" si="94">(K138*N138)-100</f>
        <v>-100</v>
      </c>
      <c r="N138" s="387">
        <v>25</v>
      </c>
      <c r="O138" s="407" t="s">
        <v>622</v>
      </c>
      <c r="P138" s="401">
        <v>45125</v>
      </c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  <c r="AA138" s="174"/>
      <c r="AB138" s="174"/>
      <c r="AC138" s="174"/>
      <c r="AD138" s="174"/>
      <c r="AE138" s="174"/>
      <c r="AF138" s="174"/>
      <c r="AG138" s="174"/>
      <c r="AH138" s="174"/>
      <c r="AI138" s="174"/>
      <c r="AJ138" s="174"/>
      <c r="AK138" s="174"/>
      <c r="AL138" s="174"/>
    </row>
    <row r="139" spans="1:38" ht="15" customHeight="1">
      <c r="A139" s="404"/>
      <c r="B139" s="406"/>
      <c r="C139" s="313"/>
      <c r="D139" s="314" t="s">
        <v>1135</v>
      </c>
      <c r="E139" s="313" t="s">
        <v>619</v>
      </c>
      <c r="F139" s="315" t="s">
        <v>1140</v>
      </c>
      <c r="G139" s="313"/>
      <c r="H139" s="313">
        <v>130</v>
      </c>
      <c r="I139" s="313"/>
      <c r="J139" s="404"/>
      <c r="K139" s="384">
        <f>F139-H139</f>
        <v>15</v>
      </c>
      <c r="L139" s="385">
        <v>100</v>
      </c>
      <c r="M139" s="386">
        <f t="shared" si="94"/>
        <v>275</v>
      </c>
      <c r="N139" s="387">
        <v>25</v>
      </c>
      <c r="O139" s="408"/>
      <c r="P139" s="402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4"/>
      <c r="AB139" s="174"/>
      <c r="AC139" s="174"/>
      <c r="AD139" s="174"/>
      <c r="AE139" s="174"/>
      <c r="AF139" s="174"/>
      <c r="AG139" s="174"/>
      <c r="AH139" s="174"/>
      <c r="AI139" s="174"/>
      <c r="AJ139" s="174"/>
      <c r="AK139" s="174"/>
      <c r="AL139" s="174"/>
    </row>
    <row r="140" spans="1:38" ht="15" customHeight="1">
      <c r="A140" s="331">
        <v>50</v>
      </c>
      <c r="B140" s="267">
        <v>45125</v>
      </c>
      <c r="C140" s="261"/>
      <c r="D140" s="262" t="s">
        <v>1002</v>
      </c>
      <c r="E140" s="261" t="s">
        <v>611</v>
      </c>
      <c r="F140" s="278" t="s">
        <v>1136</v>
      </c>
      <c r="G140" s="261">
        <v>10</v>
      </c>
      <c r="H140" s="261">
        <v>41</v>
      </c>
      <c r="I140" s="261" t="s">
        <v>1051</v>
      </c>
      <c r="J140" s="261" t="s">
        <v>1011</v>
      </c>
      <c r="K140" s="329">
        <f t="shared" ref="K140:K141" si="95">H140-F140</f>
        <v>12</v>
      </c>
      <c r="L140" s="287">
        <v>100</v>
      </c>
      <c r="M140" s="288">
        <f t="shared" ref="M140:M141" si="96">(K140*N140)-100</f>
        <v>3500</v>
      </c>
      <c r="N140" s="286">
        <v>300</v>
      </c>
      <c r="O140" s="285" t="s">
        <v>598</v>
      </c>
      <c r="P140" s="289">
        <v>45125</v>
      </c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4"/>
      <c r="AB140" s="174"/>
      <c r="AC140" s="174"/>
      <c r="AD140" s="174"/>
      <c r="AE140" s="174"/>
      <c r="AF140" s="174"/>
      <c r="AG140" s="174"/>
      <c r="AH140" s="174"/>
      <c r="AI140" s="174"/>
      <c r="AJ140" s="174"/>
      <c r="AK140" s="174"/>
      <c r="AL140" s="174"/>
    </row>
    <row r="141" spans="1:38" ht="15" customHeight="1">
      <c r="A141" s="331">
        <v>51</v>
      </c>
      <c r="B141" s="267">
        <v>45125</v>
      </c>
      <c r="C141" s="261"/>
      <c r="D141" s="262" t="s">
        <v>1104</v>
      </c>
      <c r="E141" s="261" t="s">
        <v>611</v>
      </c>
      <c r="F141" s="278" t="s">
        <v>980</v>
      </c>
      <c r="G141" s="261">
        <v>15</v>
      </c>
      <c r="H141" s="261">
        <v>43.5</v>
      </c>
      <c r="I141" s="261" t="s">
        <v>982</v>
      </c>
      <c r="J141" s="261" t="s">
        <v>1178</v>
      </c>
      <c r="K141" s="329">
        <f t="shared" si="95"/>
        <v>10.5</v>
      </c>
      <c r="L141" s="287">
        <v>100</v>
      </c>
      <c r="M141" s="288">
        <f t="shared" si="96"/>
        <v>3050</v>
      </c>
      <c r="N141" s="286">
        <v>300</v>
      </c>
      <c r="O141" s="285" t="s">
        <v>598</v>
      </c>
      <c r="P141" s="289">
        <v>45126</v>
      </c>
      <c r="Q141" s="174"/>
      <c r="R141" s="174"/>
      <c r="S141" s="174"/>
      <c r="T141" s="174"/>
      <c r="U141" s="174"/>
      <c r="V141" s="174"/>
      <c r="W141" s="174"/>
      <c r="X141" s="174"/>
      <c r="Y141" s="174"/>
      <c r="Z141" s="174"/>
      <c r="AA141" s="174"/>
      <c r="AB141" s="174"/>
      <c r="AC141" s="174"/>
      <c r="AD141" s="174"/>
      <c r="AE141" s="174"/>
      <c r="AF141" s="174"/>
      <c r="AG141" s="174"/>
      <c r="AH141" s="174"/>
      <c r="AI141" s="174"/>
      <c r="AJ141" s="174"/>
      <c r="AK141" s="174"/>
      <c r="AL141" s="174"/>
    </row>
    <row r="142" spans="1:38" ht="15" customHeight="1">
      <c r="A142" s="361">
        <v>52</v>
      </c>
      <c r="B142" s="362">
        <v>45126</v>
      </c>
      <c r="C142" s="363"/>
      <c r="D142" s="364" t="s">
        <v>1176</v>
      </c>
      <c r="E142" s="363" t="s">
        <v>611</v>
      </c>
      <c r="F142" s="365" t="s">
        <v>1177</v>
      </c>
      <c r="G142" s="363">
        <v>65</v>
      </c>
      <c r="H142" s="363"/>
      <c r="I142" s="363" t="s">
        <v>1056</v>
      </c>
      <c r="J142" s="363" t="s">
        <v>596</v>
      </c>
      <c r="K142" s="366"/>
      <c r="L142" s="367"/>
      <c r="M142" s="368"/>
      <c r="N142" s="369"/>
      <c r="O142" s="370"/>
      <c r="P142" s="371"/>
      <c r="Q142" s="174"/>
      <c r="R142" s="174"/>
      <c r="S142" s="174"/>
      <c r="T142" s="174"/>
      <c r="U142" s="174"/>
      <c r="V142" s="174"/>
      <c r="W142" s="174"/>
      <c r="X142" s="174"/>
      <c r="Y142" s="174"/>
      <c r="Z142" s="174"/>
      <c r="AA142" s="174"/>
      <c r="AB142" s="174"/>
      <c r="AC142" s="174"/>
      <c r="AD142" s="174"/>
      <c r="AE142" s="174"/>
      <c r="AF142" s="174"/>
      <c r="AG142" s="174"/>
      <c r="AH142" s="174"/>
      <c r="AI142" s="174"/>
      <c r="AJ142" s="174"/>
      <c r="AK142" s="174"/>
      <c r="AL142" s="174"/>
    </row>
    <row r="143" spans="1:38" ht="15" customHeight="1">
      <c r="A143" s="361">
        <v>53</v>
      </c>
      <c r="B143" s="362">
        <v>45126</v>
      </c>
      <c r="C143" s="363"/>
      <c r="D143" s="364" t="s">
        <v>1179</v>
      </c>
      <c r="E143" s="363" t="s">
        <v>611</v>
      </c>
      <c r="F143" s="365" t="s">
        <v>1180</v>
      </c>
      <c r="G143" s="363">
        <v>27</v>
      </c>
      <c r="H143" s="363"/>
      <c r="I143" s="363" t="s">
        <v>942</v>
      </c>
      <c r="J143" s="363" t="s">
        <v>596</v>
      </c>
      <c r="K143" s="366"/>
      <c r="L143" s="367"/>
      <c r="M143" s="368"/>
      <c r="N143" s="369"/>
      <c r="O143" s="370"/>
      <c r="P143" s="371"/>
      <c r="Q143" s="174"/>
      <c r="R143" s="174"/>
      <c r="S143" s="174"/>
      <c r="T143" s="174"/>
      <c r="U143" s="174"/>
      <c r="V143" s="174"/>
      <c r="W143" s="174"/>
      <c r="X143" s="174"/>
      <c r="Y143" s="174"/>
      <c r="Z143" s="174"/>
      <c r="AA143" s="174"/>
      <c r="AB143" s="174"/>
      <c r="AC143" s="174"/>
      <c r="AD143" s="174"/>
      <c r="AE143" s="174"/>
      <c r="AF143" s="174"/>
      <c r="AG143" s="174"/>
      <c r="AH143" s="174"/>
      <c r="AI143" s="174"/>
      <c r="AJ143" s="174"/>
      <c r="AK143" s="174"/>
      <c r="AL143" s="174"/>
    </row>
    <row r="144" spans="1:38" ht="15" customHeight="1">
      <c r="A144" s="331">
        <v>54</v>
      </c>
      <c r="B144" s="267">
        <v>45126</v>
      </c>
      <c r="C144" s="261"/>
      <c r="D144" s="262" t="s">
        <v>1181</v>
      </c>
      <c r="E144" s="261" t="s">
        <v>611</v>
      </c>
      <c r="F144" s="278" t="s">
        <v>1182</v>
      </c>
      <c r="G144" s="261">
        <v>0</v>
      </c>
      <c r="H144" s="261">
        <v>53</v>
      </c>
      <c r="I144" s="261" t="s">
        <v>942</v>
      </c>
      <c r="J144" s="261" t="s">
        <v>1183</v>
      </c>
      <c r="K144" s="329">
        <f t="shared" ref="K144" si="97">H144-F144</f>
        <v>11</v>
      </c>
      <c r="L144" s="287">
        <v>100</v>
      </c>
      <c r="M144" s="288">
        <f t="shared" ref="M144" si="98">(K144*N144)-100</f>
        <v>450</v>
      </c>
      <c r="N144" s="286">
        <v>50</v>
      </c>
      <c r="O144" s="285" t="s">
        <v>598</v>
      </c>
      <c r="P144" s="289">
        <v>45126</v>
      </c>
      <c r="Q144" s="174"/>
      <c r="R144" s="174"/>
      <c r="S144" s="174"/>
      <c r="T144" s="174"/>
      <c r="U144" s="174"/>
      <c r="V144" s="174"/>
      <c r="W144" s="174"/>
      <c r="X144" s="174"/>
      <c r="Y144" s="174"/>
      <c r="Z144" s="174"/>
      <c r="AA144" s="174"/>
      <c r="AB144" s="174"/>
      <c r="AC144" s="174"/>
      <c r="AD144" s="174"/>
      <c r="AE144" s="174"/>
      <c r="AF144" s="174"/>
      <c r="AG144" s="174"/>
      <c r="AH144" s="174"/>
      <c r="AI144" s="174"/>
      <c r="AJ144" s="174"/>
      <c r="AK144" s="174"/>
      <c r="AL144" s="174"/>
    </row>
    <row r="145" spans="1:38" ht="15" customHeight="1">
      <c r="A145" s="361"/>
      <c r="B145" s="362"/>
      <c r="C145" s="363"/>
      <c r="D145" s="364"/>
      <c r="E145" s="363"/>
      <c r="F145" s="365"/>
      <c r="G145" s="363"/>
      <c r="H145" s="363"/>
      <c r="I145" s="363"/>
      <c r="J145" s="363"/>
      <c r="K145" s="366"/>
      <c r="L145" s="367"/>
      <c r="M145" s="368"/>
      <c r="N145" s="369"/>
      <c r="O145" s="370"/>
      <c r="P145" s="371"/>
      <c r="Q145" s="174"/>
      <c r="R145" s="174"/>
      <c r="S145" s="174"/>
      <c r="T145" s="174"/>
      <c r="U145" s="174"/>
      <c r="V145" s="174"/>
      <c r="W145" s="174"/>
      <c r="X145" s="174"/>
      <c r="Y145" s="174"/>
      <c r="Z145" s="174"/>
      <c r="AA145" s="174"/>
      <c r="AB145" s="174"/>
      <c r="AC145" s="174"/>
      <c r="AD145" s="174"/>
      <c r="AE145" s="174"/>
      <c r="AF145" s="174"/>
      <c r="AG145" s="174"/>
      <c r="AH145" s="174"/>
      <c r="AI145" s="174"/>
      <c r="AJ145" s="174"/>
      <c r="AK145" s="174"/>
      <c r="AL145" s="174"/>
    </row>
    <row r="146" spans="1:38" ht="15" customHeight="1">
      <c r="A146" s="290"/>
      <c r="B146" s="291"/>
      <c r="C146" s="292"/>
      <c r="D146" s="325"/>
      <c r="E146" s="292"/>
      <c r="F146" s="293"/>
      <c r="G146" s="292"/>
      <c r="H146" s="292"/>
      <c r="I146" s="292"/>
      <c r="J146" s="292"/>
      <c r="K146" s="290"/>
      <c r="L146" s="294"/>
      <c r="M146" s="295"/>
      <c r="N146" s="290"/>
      <c r="O146" s="292"/>
      <c r="P146" s="291"/>
      <c r="Q146" s="174"/>
      <c r="R146" s="174"/>
      <c r="S146" s="174"/>
      <c r="T146" s="174"/>
      <c r="U146" s="174"/>
      <c r="V146" s="174"/>
      <c r="W146" s="174"/>
      <c r="X146" s="174"/>
      <c r="Y146" s="174"/>
      <c r="Z146" s="174"/>
      <c r="AA146" s="174"/>
      <c r="AB146" s="174"/>
      <c r="AC146" s="174"/>
      <c r="AD146" s="174"/>
      <c r="AE146" s="174"/>
      <c r="AF146" s="174"/>
      <c r="AG146" s="174"/>
      <c r="AH146" s="174"/>
      <c r="AI146" s="174"/>
      <c r="AJ146" s="174"/>
      <c r="AK146" s="174"/>
      <c r="AL146" s="174"/>
    </row>
    <row r="147" spans="1:38" ht="38.25" customHeight="1">
      <c r="A147" s="102" t="s">
        <v>628</v>
      </c>
      <c r="B147" s="184"/>
      <c r="C147" s="184"/>
      <c r="D147" s="185"/>
      <c r="E147" s="159"/>
      <c r="F147" s="6"/>
      <c r="G147" s="6"/>
      <c r="H147" s="160"/>
      <c r="I147" s="186"/>
      <c r="J147" s="1"/>
      <c r="K147" s="6"/>
      <c r="L147" s="6"/>
      <c r="M147" s="6"/>
      <c r="N147" s="1"/>
      <c r="O147" s="1"/>
      <c r="Q147" s="1"/>
      <c r="R147" s="6"/>
      <c r="S147" s="1"/>
      <c r="T147" s="1"/>
      <c r="U147" s="1"/>
      <c r="V147" s="1"/>
      <c r="W147" s="1"/>
      <c r="X147" s="6"/>
      <c r="Y147" s="1"/>
      <c r="Z147" s="1"/>
      <c r="AA147" s="1"/>
      <c r="AB147" s="1"/>
      <c r="AC147" s="1"/>
      <c r="AD147" s="6"/>
      <c r="AE147" s="1"/>
      <c r="AF147" s="1"/>
      <c r="AG147" s="1"/>
      <c r="AH147" s="1"/>
      <c r="AI147" s="1"/>
      <c r="AJ147" s="6"/>
      <c r="AK147" s="1"/>
    </row>
    <row r="148" spans="1:38" ht="38.25">
      <c r="A148" s="103" t="s">
        <v>16</v>
      </c>
      <c r="B148" s="104" t="s">
        <v>568</v>
      </c>
      <c r="C148" s="104"/>
      <c r="D148" s="105" t="s">
        <v>581</v>
      </c>
      <c r="E148" s="104" t="s">
        <v>582</v>
      </c>
      <c r="F148" s="104" t="s">
        <v>583</v>
      </c>
      <c r="G148" s="104" t="s">
        <v>584</v>
      </c>
      <c r="H148" s="104" t="s">
        <v>585</v>
      </c>
      <c r="I148" s="104" t="s">
        <v>586</v>
      </c>
      <c r="J148" s="103" t="s">
        <v>587</v>
      </c>
      <c r="K148" s="163" t="s">
        <v>610</v>
      </c>
      <c r="L148" s="164" t="s">
        <v>589</v>
      </c>
      <c r="M148" s="106" t="s">
        <v>590</v>
      </c>
      <c r="N148" s="104" t="s">
        <v>591</v>
      </c>
      <c r="O148" s="105" t="s">
        <v>592</v>
      </c>
      <c r="P148" s="104" t="s">
        <v>593</v>
      </c>
      <c r="Q148" s="41"/>
      <c r="R148" s="6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</row>
    <row r="149" spans="1:38" ht="14.25" customHeight="1">
      <c r="A149" s="107">
        <v>1</v>
      </c>
      <c r="B149" s="108">
        <v>44840</v>
      </c>
      <c r="C149" s="177"/>
      <c r="D149" s="177" t="s">
        <v>629</v>
      </c>
      <c r="E149" s="107" t="s">
        <v>611</v>
      </c>
      <c r="F149" s="107" t="s">
        <v>630</v>
      </c>
      <c r="G149" s="107">
        <v>1220</v>
      </c>
      <c r="H149" s="107"/>
      <c r="I149" s="107" t="s">
        <v>631</v>
      </c>
      <c r="J149" s="113" t="s">
        <v>596</v>
      </c>
      <c r="K149" s="113"/>
      <c r="L149" s="114"/>
      <c r="M149" s="187"/>
      <c r="N149" s="113"/>
      <c r="O149" s="113"/>
      <c r="P149" s="114"/>
      <c r="Q149" s="41"/>
      <c r="R149" s="41" t="s">
        <v>597</v>
      </c>
      <c r="S149" s="41"/>
      <c r="T149" s="1"/>
      <c r="U149" s="1"/>
      <c r="V149" s="1"/>
      <c r="W149" s="1"/>
      <c r="X149" s="1"/>
      <c r="Y149" s="1"/>
      <c r="Z149" s="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</row>
    <row r="150" spans="1:38" ht="14.25" customHeight="1">
      <c r="A150" s="107">
        <v>2</v>
      </c>
      <c r="B150" s="108">
        <v>45071</v>
      </c>
      <c r="C150" s="177"/>
      <c r="D150" s="177" t="s">
        <v>279</v>
      </c>
      <c r="E150" s="107" t="s">
        <v>611</v>
      </c>
      <c r="F150" s="107" t="s">
        <v>633</v>
      </c>
      <c r="G150" s="107">
        <v>267</v>
      </c>
      <c r="H150" s="107"/>
      <c r="I150" s="107" t="s">
        <v>634</v>
      </c>
      <c r="J150" s="113" t="s">
        <v>596</v>
      </c>
      <c r="K150" s="113"/>
      <c r="L150" s="114"/>
      <c r="M150" s="115"/>
      <c r="N150" s="178"/>
      <c r="O150" s="188"/>
      <c r="P150" s="108"/>
      <c r="Q150" s="41"/>
      <c r="R150" s="41" t="s">
        <v>597</v>
      </c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</row>
    <row r="151" spans="1:38" ht="14.25" customHeight="1">
      <c r="A151" s="107">
        <v>3</v>
      </c>
      <c r="B151" s="108">
        <v>45125</v>
      </c>
      <c r="C151" s="177"/>
      <c r="D151" s="177" t="s">
        <v>326</v>
      </c>
      <c r="E151" s="107" t="s">
        <v>611</v>
      </c>
      <c r="F151" s="107" t="s">
        <v>1017</v>
      </c>
      <c r="G151" s="107">
        <v>1990</v>
      </c>
      <c r="H151" s="107"/>
      <c r="I151" s="107" t="s">
        <v>1018</v>
      </c>
      <c r="J151" s="113" t="s">
        <v>596</v>
      </c>
      <c r="K151" s="113"/>
      <c r="L151" s="114"/>
      <c r="M151" s="115"/>
      <c r="N151" s="268"/>
      <c r="O151" s="300"/>
      <c r="P151" s="108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</row>
    <row r="152" spans="1:38" ht="14.25" customHeight="1">
      <c r="A152" s="107"/>
      <c r="B152" s="108"/>
      <c r="C152" s="177"/>
      <c r="D152" s="177"/>
      <c r="E152" s="107"/>
      <c r="F152" s="107"/>
      <c r="G152" s="107"/>
      <c r="H152" s="107"/>
      <c r="I152" s="107"/>
      <c r="J152" s="113"/>
      <c r="K152" s="113"/>
      <c r="L152" s="114"/>
      <c r="M152" s="115"/>
      <c r="N152" s="268"/>
      <c r="O152" s="300"/>
      <c r="P152" s="108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</row>
    <row r="153" spans="1:38" ht="12.75" customHeight="1">
      <c r="A153" s="107"/>
      <c r="B153" s="108"/>
      <c r="C153" s="177"/>
      <c r="D153" s="177"/>
      <c r="E153" s="107"/>
      <c r="F153" s="107"/>
      <c r="G153" s="107"/>
      <c r="H153" s="107"/>
      <c r="I153" s="107"/>
      <c r="J153" s="113"/>
      <c r="K153" s="113"/>
      <c r="L153" s="114"/>
      <c r="M153" s="187"/>
      <c r="N153" s="113"/>
      <c r="O153" s="113"/>
      <c r="P153" s="108"/>
      <c r="R153" s="6"/>
      <c r="S153" s="1"/>
      <c r="T153" s="1"/>
      <c r="U153" s="1"/>
      <c r="V153" s="1"/>
      <c r="W153" s="1"/>
      <c r="X153" s="1"/>
      <c r="Y153" s="1"/>
    </row>
    <row r="154" spans="1:38" ht="12.75" customHeight="1">
      <c r="A154" s="144" t="s">
        <v>602</v>
      </c>
      <c r="B154" s="144"/>
      <c r="C154" s="144"/>
      <c r="D154" s="144"/>
      <c r="E154" s="41"/>
      <c r="F154" s="151" t="s">
        <v>604</v>
      </c>
      <c r="G154" s="62"/>
      <c r="H154" s="62"/>
      <c r="I154" s="62"/>
      <c r="J154" s="6"/>
      <c r="K154" s="167"/>
      <c r="L154" s="168"/>
      <c r="M154" s="6"/>
      <c r="N154" s="134"/>
      <c r="O154" s="189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150" t="s">
        <v>603</v>
      </c>
      <c r="B155" s="144"/>
      <c r="C155" s="144"/>
      <c r="D155" s="144"/>
      <c r="E155" s="6"/>
      <c r="F155" s="151" t="s">
        <v>607</v>
      </c>
      <c r="G155" s="6"/>
      <c r="H155" s="6" t="s">
        <v>635</v>
      </c>
      <c r="I155" s="6"/>
      <c r="J155" s="1"/>
      <c r="K155" s="6"/>
      <c r="L155" s="6"/>
      <c r="M155" s="6"/>
      <c r="N155" s="1"/>
      <c r="O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150"/>
      <c r="B156" s="144"/>
      <c r="C156" s="144"/>
      <c r="D156" s="144"/>
      <c r="E156" s="6"/>
      <c r="F156" s="151"/>
      <c r="G156" s="6"/>
      <c r="H156" s="6"/>
      <c r="I156" s="6"/>
      <c r="J156" s="1"/>
      <c r="K156" s="6"/>
      <c r="L156" s="6"/>
      <c r="M156" s="6"/>
      <c r="N156" s="1"/>
      <c r="O156" s="1"/>
      <c r="Q156" s="1"/>
      <c r="R156" s="62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150"/>
      <c r="B157" s="144"/>
      <c r="C157" s="144"/>
      <c r="D157" s="144"/>
      <c r="E157" s="6"/>
      <c r="F157" s="151"/>
      <c r="G157" s="62"/>
      <c r="H157" s="41"/>
      <c r="I157" s="62"/>
      <c r="J157" s="6"/>
      <c r="K157" s="167"/>
      <c r="L157" s="168"/>
      <c r="M157" s="6"/>
      <c r="N157" s="134"/>
      <c r="O157" s="169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150"/>
      <c r="B158" s="144"/>
      <c r="C158" s="144"/>
      <c r="D158" s="144"/>
      <c r="E158" s="6"/>
      <c r="F158" s="151"/>
      <c r="G158" s="62"/>
      <c r="H158" s="41"/>
      <c r="I158" s="62"/>
      <c r="J158" s="6"/>
      <c r="K158" s="167"/>
      <c r="L158" s="168"/>
      <c r="M158" s="6"/>
      <c r="N158" s="134"/>
      <c r="O158" s="169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150"/>
      <c r="B159" s="144"/>
      <c r="C159" s="144"/>
      <c r="D159" s="144"/>
      <c r="E159" s="6"/>
      <c r="F159" s="151"/>
      <c r="G159" s="62"/>
      <c r="H159" s="41"/>
      <c r="I159" s="62"/>
      <c r="J159" s="6"/>
      <c r="K159" s="167"/>
      <c r="L159" s="168"/>
      <c r="M159" s="6"/>
      <c r="N159" s="134"/>
      <c r="O159" s="169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50"/>
      <c r="B160" s="144"/>
      <c r="C160" s="144"/>
      <c r="D160" s="144"/>
      <c r="E160" s="6"/>
      <c r="F160" s="151"/>
      <c r="G160" s="62"/>
      <c r="H160" s="41"/>
      <c r="I160" s="62"/>
      <c r="J160" s="6"/>
      <c r="K160" s="167"/>
      <c r="L160" s="168"/>
      <c r="M160" s="6"/>
      <c r="N160" s="134"/>
      <c r="O160" s="169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0"/>
      <c r="B161" s="144"/>
      <c r="C161" s="144"/>
      <c r="D161" s="144"/>
      <c r="E161" s="6"/>
      <c r="F161" s="151"/>
      <c r="G161" s="62"/>
      <c r="H161" s="41"/>
      <c r="I161" s="62"/>
      <c r="J161" s="6"/>
      <c r="K161" s="167"/>
      <c r="L161" s="168"/>
      <c r="M161" s="6"/>
      <c r="N161" s="134"/>
      <c r="O161" s="169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0"/>
      <c r="B162" s="144"/>
      <c r="C162" s="144"/>
      <c r="D162" s="144"/>
      <c r="E162" s="6"/>
      <c r="F162" s="151"/>
      <c r="G162" s="62"/>
      <c r="H162" s="41"/>
      <c r="I162" s="62"/>
      <c r="J162" s="6"/>
      <c r="K162" s="167"/>
      <c r="L162" s="168"/>
      <c r="M162" s="6"/>
      <c r="N162" s="134"/>
      <c r="O162" s="169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62"/>
      <c r="B163" s="133"/>
      <c r="C163" s="133"/>
      <c r="D163" s="41"/>
      <c r="E163" s="62"/>
      <c r="F163" s="62"/>
      <c r="G163" s="62"/>
      <c r="H163" s="41"/>
      <c r="I163" s="62"/>
      <c r="J163" s="6"/>
      <c r="K163" s="167"/>
      <c r="L163" s="168"/>
      <c r="M163" s="6"/>
      <c r="N163" s="134"/>
      <c r="O163" s="169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38.25" customHeight="1">
      <c r="A164" s="41"/>
      <c r="B164" s="190" t="s">
        <v>636</v>
      </c>
      <c r="C164" s="190"/>
      <c r="D164" s="190"/>
      <c r="E164" s="190"/>
      <c r="F164" s="6"/>
      <c r="G164" s="6"/>
      <c r="H164" s="161"/>
      <c r="I164" s="6"/>
      <c r="J164" s="161"/>
      <c r="K164" s="162"/>
      <c r="L164" s="6"/>
      <c r="M164" s="6"/>
      <c r="N164" s="1"/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03" t="s">
        <v>16</v>
      </c>
      <c r="B165" s="104" t="s">
        <v>568</v>
      </c>
      <c r="C165" s="104"/>
      <c r="D165" s="105" t="s">
        <v>581</v>
      </c>
      <c r="E165" s="104" t="s">
        <v>582</v>
      </c>
      <c r="F165" s="104" t="s">
        <v>583</v>
      </c>
      <c r="G165" s="104" t="s">
        <v>637</v>
      </c>
      <c r="H165" s="104" t="s">
        <v>638</v>
      </c>
      <c r="I165" s="104" t="s">
        <v>586</v>
      </c>
      <c r="J165" s="191" t="s">
        <v>587</v>
      </c>
      <c r="K165" s="104" t="s">
        <v>588</v>
      </c>
      <c r="L165" s="104" t="s">
        <v>639</v>
      </c>
      <c r="M165" s="104" t="s">
        <v>591</v>
      </c>
      <c r="N165" s="105" t="s">
        <v>592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2">
        <v>1</v>
      </c>
      <c r="B166" s="193">
        <v>41579</v>
      </c>
      <c r="C166" s="193"/>
      <c r="D166" s="194" t="s">
        <v>640</v>
      </c>
      <c r="E166" s="195" t="s">
        <v>594</v>
      </c>
      <c r="F166" s="196">
        <v>82</v>
      </c>
      <c r="G166" s="195" t="s">
        <v>641</v>
      </c>
      <c r="H166" s="195">
        <v>100</v>
      </c>
      <c r="I166" s="197">
        <v>100</v>
      </c>
      <c r="J166" s="198" t="s">
        <v>642</v>
      </c>
      <c r="K166" s="199">
        <f t="shared" ref="K166:K218" si="99">H166-F166</f>
        <v>18</v>
      </c>
      <c r="L166" s="200">
        <f t="shared" ref="L166:L218" si="100">K166/F166</f>
        <v>0.21951219512195122</v>
      </c>
      <c r="M166" s="195" t="s">
        <v>598</v>
      </c>
      <c r="N166" s="201">
        <v>42657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2">
        <v>2</v>
      </c>
      <c r="B167" s="193">
        <v>41794</v>
      </c>
      <c r="C167" s="193"/>
      <c r="D167" s="194" t="s">
        <v>643</v>
      </c>
      <c r="E167" s="195" t="s">
        <v>611</v>
      </c>
      <c r="F167" s="196">
        <v>257</v>
      </c>
      <c r="G167" s="195" t="s">
        <v>641</v>
      </c>
      <c r="H167" s="195">
        <v>300</v>
      </c>
      <c r="I167" s="197">
        <v>300</v>
      </c>
      <c r="J167" s="198" t="s">
        <v>642</v>
      </c>
      <c r="K167" s="199">
        <f t="shared" si="99"/>
        <v>43</v>
      </c>
      <c r="L167" s="200">
        <f t="shared" si="100"/>
        <v>0.16731517509727625</v>
      </c>
      <c r="M167" s="195" t="s">
        <v>598</v>
      </c>
      <c r="N167" s="201">
        <v>41822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2">
        <v>3</v>
      </c>
      <c r="B168" s="193">
        <v>41828</v>
      </c>
      <c r="C168" s="193"/>
      <c r="D168" s="194" t="s">
        <v>644</v>
      </c>
      <c r="E168" s="195" t="s">
        <v>611</v>
      </c>
      <c r="F168" s="196">
        <v>393</v>
      </c>
      <c r="G168" s="195" t="s">
        <v>641</v>
      </c>
      <c r="H168" s="195">
        <v>468</v>
      </c>
      <c r="I168" s="197">
        <v>468</v>
      </c>
      <c r="J168" s="198" t="s">
        <v>642</v>
      </c>
      <c r="K168" s="199">
        <f t="shared" si="99"/>
        <v>75</v>
      </c>
      <c r="L168" s="200">
        <f t="shared" si="100"/>
        <v>0.19083969465648856</v>
      </c>
      <c r="M168" s="195" t="s">
        <v>598</v>
      </c>
      <c r="N168" s="201">
        <v>41863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2">
        <v>4</v>
      </c>
      <c r="B169" s="193">
        <v>41857</v>
      </c>
      <c r="C169" s="193"/>
      <c r="D169" s="194" t="s">
        <v>645</v>
      </c>
      <c r="E169" s="195" t="s">
        <v>611</v>
      </c>
      <c r="F169" s="196">
        <v>205</v>
      </c>
      <c r="G169" s="195" t="s">
        <v>641</v>
      </c>
      <c r="H169" s="195">
        <v>275</v>
      </c>
      <c r="I169" s="197">
        <v>250</v>
      </c>
      <c r="J169" s="198" t="s">
        <v>642</v>
      </c>
      <c r="K169" s="199">
        <f t="shared" si="99"/>
        <v>70</v>
      </c>
      <c r="L169" s="200">
        <f t="shared" si="100"/>
        <v>0.34146341463414637</v>
      </c>
      <c r="M169" s="195" t="s">
        <v>598</v>
      </c>
      <c r="N169" s="201">
        <v>41962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2">
        <v>5</v>
      </c>
      <c r="B170" s="193">
        <v>41886</v>
      </c>
      <c r="C170" s="193"/>
      <c r="D170" s="194" t="s">
        <v>646</v>
      </c>
      <c r="E170" s="195" t="s">
        <v>611</v>
      </c>
      <c r="F170" s="196">
        <v>162</v>
      </c>
      <c r="G170" s="195" t="s">
        <v>641</v>
      </c>
      <c r="H170" s="195">
        <v>190</v>
      </c>
      <c r="I170" s="197">
        <v>190</v>
      </c>
      <c r="J170" s="198" t="s">
        <v>642</v>
      </c>
      <c r="K170" s="199">
        <f t="shared" si="99"/>
        <v>28</v>
      </c>
      <c r="L170" s="200">
        <f t="shared" si="100"/>
        <v>0.1728395061728395</v>
      </c>
      <c r="M170" s="195" t="s">
        <v>598</v>
      </c>
      <c r="N170" s="201">
        <v>42006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2">
        <v>6</v>
      </c>
      <c r="B171" s="193">
        <v>41886</v>
      </c>
      <c r="C171" s="193"/>
      <c r="D171" s="194" t="s">
        <v>647</v>
      </c>
      <c r="E171" s="195" t="s">
        <v>611</v>
      </c>
      <c r="F171" s="196">
        <v>75</v>
      </c>
      <c r="G171" s="195" t="s">
        <v>641</v>
      </c>
      <c r="H171" s="195">
        <v>91.5</v>
      </c>
      <c r="I171" s="197" t="s">
        <v>632</v>
      </c>
      <c r="J171" s="198" t="s">
        <v>648</v>
      </c>
      <c r="K171" s="199">
        <f t="shared" si="99"/>
        <v>16.5</v>
      </c>
      <c r="L171" s="200">
        <f t="shared" si="100"/>
        <v>0.22</v>
      </c>
      <c r="M171" s="195" t="s">
        <v>598</v>
      </c>
      <c r="N171" s="201">
        <v>41954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2">
        <v>7</v>
      </c>
      <c r="B172" s="193">
        <v>41913</v>
      </c>
      <c r="C172" s="193"/>
      <c r="D172" s="194" t="s">
        <v>649</v>
      </c>
      <c r="E172" s="195" t="s">
        <v>611</v>
      </c>
      <c r="F172" s="196">
        <v>850</v>
      </c>
      <c r="G172" s="195" t="s">
        <v>641</v>
      </c>
      <c r="H172" s="195">
        <v>982.5</v>
      </c>
      <c r="I172" s="197">
        <v>1050</v>
      </c>
      <c r="J172" s="198" t="s">
        <v>650</v>
      </c>
      <c r="K172" s="199">
        <f t="shared" si="99"/>
        <v>132.5</v>
      </c>
      <c r="L172" s="200">
        <f t="shared" si="100"/>
        <v>0.15588235294117647</v>
      </c>
      <c r="M172" s="195" t="s">
        <v>598</v>
      </c>
      <c r="N172" s="201">
        <v>42039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2">
        <v>8</v>
      </c>
      <c r="B173" s="193">
        <v>41913</v>
      </c>
      <c r="C173" s="193"/>
      <c r="D173" s="194" t="s">
        <v>651</v>
      </c>
      <c r="E173" s="195" t="s">
        <v>611</v>
      </c>
      <c r="F173" s="196">
        <v>475</v>
      </c>
      <c r="G173" s="195" t="s">
        <v>641</v>
      </c>
      <c r="H173" s="195">
        <v>515</v>
      </c>
      <c r="I173" s="197">
        <v>600</v>
      </c>
      <c r="J173" s="198" t="s">
        <v>652</v>
      </c>
      <c r="K173" s="199">
        <f t="shared" si="99"/>
        <v>40</v>
      </c>
      <c r="L173" s="200">
        <f t="shared" si="100"/>
        <v>8.4210526315789472E-2</v>
      </c>
      <c r="M173" s="195" t="s">
        <v>598</v>
      </c>
      <c r="N173" s="201">
        <v>41939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2">
        <v>9</v>
      </c>
      <c r="B174" s="193">
        <v>41913</v>
      </c>
      <c r="C174" s="193"/>
      <c r="D174" s="194" t="s">
        <v>653</v>
      </c>
      <c r="E174" s="195" t="s">
        <v>611</v>
      </c>
      <c r="F174" s="196">
        <v>86</v>
      </c>
      <c r="G174" s="195" t="s">
        <v>641</v>
      </c>
      <c r="H174" s="195">
        <v>99</v>
      </c>
      <c r="I174" s="197">
        <v>140</v>
      </c>
      <c r="J174" s="198" t="s">
        <v>654</v>
      </c>
      <c r="K174" s="199">
        <f t="shared" si="99"/>
        <v>13</v>
      </c>
      <c r="L174" s="200">
        <f t="shared" si="100"/>
        <v>0.15116279069767441</v>
      </c>
      <c r="M174" s="195" t="s">
        <v>598</v>
      </c>
      <c r="N174" s="201">
        <v>41939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2">
        <v>10</v>
      </c>
      <c r="B175" s="193">
        <v>41926</v>
      </c>
      <c r="C175" s="193"/>
      <c r="D175" s="194" t="s">
        <v>655</v>
      </c>
      <c r="E175" s="195" t="s">
        <v>611</v>
      </c>
      <c r="F175" s="196">
        <v>496.6</v>
      </c>
      <c r="G175" s="195" t="s">
        <v>641</v>
      </c>
      <c r="H175" s="195">
        <v>621</v>
      </c>
      <c r="I175" s="197">
        <v>580</v>
      </c>
      <c r="J175" s="198" t="s">
        <v>642</v>
      </c>
      <c r="K175" s="199">
        <f t="shared" si="99"/>
        <v>124.39999999999998</v>
      </c>
      <c r="L175" s="200">
        <f t="shared" si="100"/>
        <v>0.25050342327829234</v>
      </c>
      <c r="M175" s="195" t="s">
        <v>598</v>
      </c>
      <c r="N175" s="201">
        <v>42605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2">
        <v>11</v>
      </c>
      <c r="B176" s="193">
        <v>41926</v>
      </c>
      <c r="C176" s="193"/>
      <c r="D176" s="194" t="s">
        <v>656</v>
      </c>
      <c r="E176" s="195" t="s">
        <v>611</v>
      </c>
      <c r="F176" s="196">
        <v>2481.9</v>
      </c>
      <c r="G176" s="195" t="s">
        <v>641</v>
      </c>
      <c r="H176" s="195">
        <v>2840</v>
      </c>
      <c r="I176" s="197">
        <v>2870</v>
      </c>
      <c r="J176" s="198" t="s">
        <v>657</v>
      </c>
      <c r="K176" s="199">
        <f t="shared" si="99"/>
        <v>358.09999999999991</v>
      </c>
      <c r="L176" s="200">
        <f t="shared" si="100"/>
        <v>0.14428462065353154</v>
      </c>
      <c r="M176" s="195" t="s">
        <v>598</v>
      </c>
      <c r="N176" s="201">
        <v>42017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2">
        <v>12</v>
      </c>
      <c r="B177" s="193">
        <v>41928</v>
      </c>
      <c r="C177" s="193"/>
      <c r="D177" s="194" t="s">
        <v>658</v>
      </c>
      <c r="E177" s="195" t="s">
        <v>611</v>
      </c>
      <c r="F177" s="196">
        <v>84.5</v>
      </c>
      <c r="G177" s="195" t="s">
        <v>641</v>
      </c>
      <c r="H177" s="195">
        <v>93</v>
      </c>
      <c r="I177" s="197">
        <v>110</v>
      </c>
      <c r="J177" s="198" t="s">
        <v>659</v>
      </c>
      <c r="K177" s="199">
        <f t="shared" si="99"/>
        <v>8.5</v>
      </c>
      <c r="L177" s="200">
        <f t="shared" si="100"/>
        <v>0.10059171597633136</v>
      </c>
      <c r="M177" s="195" t="s">
        <v>598</v>
      </c>
      <c r="N177" s="201">
        <v>41939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2">
        <v>13</v>
      </c>
      <c r="B178" s="193">
        <v>41928</v>
      </c>
      <c r="C178" s="193"/>
      <c r="D178" s="194" t="s">
        <v>660</v>
      </c>
      <c r="E178" s="195" t="s">
        <v>611</v>
      </c>
      <c r="F178" s="196">
        <v>401</v>
      </c>
      <c r="G178" s="195" t="s">
        <v>641</v>
      </c>
      <c r="H178" s="195">
        <v>428</v>
      </c>
      <c r="I178" s="197">
        <v>450</v>
      </c>
      <c r="J178" s="198" t="s">
        <v>661</v>
      </c>
      <c r="K178" s="199">
        <f t="shared" si="99"/>
        <v>27</v>
      </c>
      <c r="L178" s="200">
        <f t="shared" si="100"/>
        <v>6.7331670822942641E-2</v>
      </c>
      <c r="M178" s="195" t="s">
        <v>598</v>
      </c>
      <c r="N178" s="201">
        <v>42020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2">
        <v>14</v>
      </c>
      <c r="B179" s="193">
        <v>41928</v>
      </c>
      <c r="C179" s="193"/>
      <c r="D179" s="194" t="s">
        <v>662</v>
      </c>
      <c r="E179" s="195" t="s">
        <v>611</v>
      </c>
      <c r="F179" s="196">
        <v>101</v>
      </c>
      <c r="G179" s="195" t="s">
        <v>641</v>
      </c>
      <c r="H179" s="195">
        <v>112</v>
      </c>
      <c r="I179" s="197">
        <v>120</v>
      </c>
      <c r="J179" s="198" t="s">
        <v>663</v>
      </c>
      <c r="K179" s="199">
        <f t="shared" si="99"/>
        <v>11</v>
      </c>
      <c r="L179" s="200">
        <f t="shared" si="100"/>
        <v>0.10891089108910891</v>
      </c>
      <c r="M179" s="195" t="s">
        <v>598</v>
      </c>
      <c r="N179" s="201">
        <v>41939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2">
        <v>15</v>
      </c>
      <c r="B180" s="193">
        <v>41954</v>
      </c>
      <c r="C180" s="193"/>
      <c r="D180" s="194" t="s">
        <v>664</v>
      </c>
      <c r="E180" s="195" t="s">
        <v>611</v>
      </c>
      <c r="F180" s="196">
        <v>59</v>
      </c>
      <c r="G180" s="195" t="s">
        <v>641</v>
      </c>
      <c r="H180" s="195">
        <v>76</v>
      </c>
      <c r="I180" s="197">
        <v>76</v>
      </c>
      <c r="J180" s="198" t="s">
        <v>642</v>
      </c>
      <c r="K180" s="199">
        <f t="shared" si="99"/>
        <v>17</v>
      </c>
      <c r="L180" s="200">
        <f t="shared" si="100"/>
        <v>0.28813559322033899</v>
      </c>
      <c r="M180" s="195" t="s">
        <v>598</v>
      </c>
      <c r="N180" s="201">
        <v>43032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2">
        <v>16</v>
      </c>
      <c r="B181" s="193">
        <v>41954</v>
      </c>
      <c r="C181" s="193"/>
      <c r="D181" s="194" t="s">
        <v>653</v>
      </c>
      <c r="E181" s="195" t="s">
        <v>611</v>
      </c>
      <c r="F181" s="196">
        <v>99</v>
      </c>
      <c r="G181" s="195" t="s">
        <v>641</v>
      </c>
      <c r="H181" s="195">
        <v>120</v>
      </c>
      <c r="I181" s="197">
        <v>120</v>
      </c>
      <c r="J181" s="198" t="s">
        <v>623</v>
      </c>
      <c r="K181" s="199">
        <f t="shared" si="99"/>
        <v>21</v>
      </c>
      <c r="L181" s="200">
        <f t="shared" si="100"/>
        <v>0.21212121212121213</v>
      </c>
      <c r="M181" s="195" t="s">
        <v>598</v>
      </c>
      <c r="N181" s="201">
        <v>41960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2">
        <v>17</v>
      </c>
      <c r="B182" s="193">
        <v>41956</v>
      </c>
      <c r="C182" s="193"/>
      <c r="D182" s="194" t="s">
        <v>665</v>
      </c>
      <c r="E182" s="195" t="s">
        <v>611</v>
      </c>
      <c r="F182" s="196">
        <v>22</v>
      </c>
      <c r="G182" s="195" t="s">
        <v>641</v>
      </c>
      <c r="H182" s="195">
        <v>33.549999999999997</v>
      </c>
      <c r="I182" s="197">
        <v>32</v>
      </c>
      <c r="J182" s="198" t="s">
        <v>666</v>
      </c>
      <c r="K182" s="199">
        <f t="shared" si="99"/>
        <v>11.549999999999997</v>
      </c>
      <c r="L182" s="200">
        <f t="shared" si="100"/>
        <v>0.52499999999999991</v>
      </c>
      <c r="M182" s="195" t="s">
        <v>598</v>
      </c>
      <c r="N182" s="201">
        <v>42188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2">
        <v>18</v>
      </c>
      <c r="B183" s="193">
        <v>41976</v>
      </c>
      <c r="C183" s="193"/>
      <c r="D183" s="194" t="s">
        <v>667</v>
      </c>
      <c r="E183" s="195" t="s">
        <v>611</v>
      </c>
      <c r="F183" s="196">
        <v>440</v>
      </c>
      <c r="G183" s="195" t="s">
        <v>641</v>
      </c>
      <c r="H183" s="195">
        <v>520</v>
      </c>
      <c r="I183" s="197">
        <v>520</v>
      </c>
      <c r="J183" s="198" t="s">
        <v>668</v>
      </c>
      <c r="K183" s="199">
        <f t="shared" si="99"/>
        <v>80</v>
      </c>
      <c r="L183" s="200">
        <f t="shared" si="100"/>
        <v>0.18181818181818182</v>
      </c>
      <c r="M183" s="195" t="s">
        <v>598</v>
      </c>
      <c r="N183" s="201">
        <v>42208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2">
        <v>19</v>
      </c>
      <c r="B184" s="193">
        <v>41976</v>
      </c>
      <c r="C184" s="193"/>
      <c r="D184" s="194" t="s">
        <v>669</v>
      </c>
      <c r="E184" s="195" t="s">
        <v>611</v>
      </c>
      <c r="F184" s="196">
        <v>360</v>
      </c>
      <c r="G184" s="195" t="s">
        <v>641</v>
      </c>
      <c r="H184" s="195">
        <v>427</v>
      </c>
      <c r="I184" s="197">
        <v>425</v>
      </c>
      <c r="J184" s="198" t="s">
        <v>670</v>
      </c>
      <c r="K184" s="199">
        <f t="shared" si="99"/>
        <v>67</v>
      </c>
      <c r="L184" s="200">
        <f t="shared" si="100"/>
        <v>0.18611111111111112</v>
      </c>
      <c r="M184" s="195" t="s">
        <v>598</v>
      </c>
      <c r="N184" s="201">
        <v>42058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2">
        <v>20</v>
      </c>
      <c r="B185" s="193">
        <v>42012</v>
      </c>
      <c r="C185" s="193"/>
      <c r="D185" s="194" t="s">
        <v>671</v>
      </c>
      <c r="E185" s="195" t="s">
        <v>611</v>
      </c>
      <c r="F185" s="196">
        <v>360</v>
      </c>
      <c r="G185" s="195" t="s">
        <v>641</v>
      </c>
      <c r="H185" s="195">
        <v>455</v>
      </c>
      <c r="I185" s="197">
        <v>420</v>
      </c>
      <c r="J185" s="198" t="s">
        <v>672</v>
      </c>
      <c r="K185" s="199">
        <f t="shared" si="99"/>
        <v>95</v>
      </c>
      <c r="L185" s="200">
        <f t="shared" si="100"/>
        <v>0.2638888888888889</v>
      </c>
      <c r="M185" s="195" t="s">
        <v>598</v>
      </c>
      <c r="N185" s="201">
        <v>42024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2">
        <v>21</v>
      </c>
      <c r="B186" s="193">
        <v>42012</v>
      </c>
      <c r="C186" s="193"/>
      <c r="D186" s="194" t="s">
        <v>673</v>
      </c>
      <c r="E186" s="195" t="s">
        <v>611</v>
      </c>
      <c r="F186" s="196">
        <v>130</v>
      </c>
      <c r="G186" s="195"/>
      <c r="H186" s="195">
        <v>175.5</v>
      </c>
      <c r="I186" s="197">
        <v>165</v>
      </c>
      <c r="J186" s="198" t="s">
        <v>674</v>
      </c>
      <c r="K186" s="199">
        <f t="shared" si="99"/>
        <v>45.5</v>
      </c>
      <c r="L186" s="200">
        <f t="shared" si="100"/>
        <v>0.35</v>
      </c>
      <c r="M186" s="195" t="s">
        <v>598</v>
      </c>
      <c r="N186" s="201">
        <v>43088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2">
        <v>22</v>
      </c>
      <c r="B187" s="193">
        <v>42040</v>
      </c>
      <c r="C187" s="193"/>
      <c r="D187" s="194" t="s">
        <v>405</v>
      </c>
      <c r="E187" s="195" t="s">
        <v>594</v>
      </c>
      <c r="F187" s="196">
        <v>98</v>
      </c>
      <c r="G187" s="195"/>
      <c r="H187" s="195">
        <v>120</v>
      </c>
      <c r="I187" s="197">
        <v>120</v>
      </c>
      <c r="J187" s="198" t="s">
        <v>642</v>
      </c>
      <c r="K187" s="199">
        <f t="shared" si="99"/>
        <v>22</v>
      </c>
      <c r="L187" s="200">
        <f t="shared" si="100"/>
        <v>0.22448979591836735</v>
      </c>
      <c r="M187" s="195" t="s">
        <v>598</v>
      </c>
      <c r="N187" s="201">
        <v>42753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2">
        <v>23</v>
      </c>
      <c r="B188" s="193">
        <v>42040</v>
      </c>
      <c r="C188" s="193"/>
      <c r="D188" s="194" t="s">
        <v>675</v>
      </c>
      <c r="E188" s="195" t="s">
        <v>594</v>
      </c>
      <c r="F188" s="196">
        <v>196</v>
      </c>
      <c r="G188" s="195"/>
      <c r="H188" s="195">
        <v>262</v>
      </c>
      <c r="I188" s="197">
        <v>255</v>
      </c>
      <c r="J188" s="198" t="s">
        <v>642</v>
      </c>
      <c r="K188" s="199">
        <f t="shared" si="99"/>
        <v>66</v>
      </c>
      <c r="L188" s="200">
        <f t="shared" si="100"/>
        <v>0.33673469387755101</v>
      </c>
      <c r="M188" s="195" t="s">
        <v>598</v>
      </c>
      <c r="N188" s="201">
        <v>42599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2">
        <v>24</v>
      </c>
      <c r="B189" s="203">
        <v>42067</v>
      </c>
      <c r="C189" s="203"/>
      <c r="D189" s="204" t="s">
        <v>404</v>
      </c>
      <c r="E189" s="205" t="s">
        <v>594</v>
      </c>
      <c r="F189" s="206">
        <v>235</v>
      </c>
      <c r="G189" s="206"/>
      <c r="H189" s="207">
        <v>77</v>
      </c>
      <c r="I189" s="207" t="s">
        <v>676</v>
      </c>
      <c r="J189" s="208" t="s">
        <v>677</v>
      </c>
      <c r="K189" s="209">
        <f t="shared" si="99"/>
        <v>-158</v>
      </c>
      <c r="L189" s="210">
        <f t="shared" si="100"/>
        <v>-0.67234042553191486</v>
      </c>
      <c r="M189" s="206" t="s">
        <v>612</v>
      </c>
      <c r="N189" s="203">
        <v>43522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2">
        <v>25</v>
      </c>
      <c r="B190" s="193">
        <v>42067</v>
      </c>
      <c r="C190" s="193"/>
      <c r="D190" s="194" t="s">
        <v>678</v>
      </c>
      <c r="E190" s="195" t="s">
        <v>594</v>
      </c>
      <c r="F190" s="196">
        <v>185</v>
      </c>
      <c r="G190" s="195"/>
      <c r="H190" s="195">
        <v>224</v>
      </c>
      <c r="I190" s="197" t="s">
        <v>679</v>
      </c>
      <c r="J190" s="198" t="s">
        <v>642</v>
      </c>
      <c r="K190" s="199">
        <f t="shared" si="99"/>
        <v>39</v>
      </c>
      <c r="L190" s="200">
        <f t="shared" si="100"/>
        <v>0.21081081081081082</v>
      </c>
      <c r="M190" s="195" t="s">
        <v>598</v>
      </c>
      <c r="N190" s="201">
        <v>42647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2">
        <v>26</v>
      </c>
      <c r="B191" s="203">
        <v>42090</v>
      </c>
      <c r="C191" s="203"/>
      <c r="D191" s="211" t="s">
        <v>680</v>
      </c>
      <c r="E191" s="206" t="s">
        <v>594</v>
      </c>
      <c r="F191" s="206">
        <v>49.5</v>
      </c>
      <c r="G191" s="207"/>
      <c r="H191" s="207">
        <v>15.85</v>
      </c>
      <c r="I191" s="207">
        <v>67</v>
      </c>
      <c r="J191" s="208" t="s">
        <v>681</v>
      </c>
      <c r="K191" s="207">
        <f t="shared" si="99"/>
        <v>-33.65</v>
      </c>
      <c r="L191" s="212">
        <f t="shared" si="100"/>
        <v>-0.67979797979797973</v>
      </c>
      <c r="M191" s="206" t="s">
        <v>612</v>
      </c>
      <c r="N191" s="213">
        <v>43627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2">
        <v>27</v>
      </c>
      <c r="B192" s="193">
        <v>42093</v>
      </c>
      <c r="C192" s="193"/>
      <c r="D192" s="194" t="s">
        <v>682</v>
      </c>
      <c r="E192" s="195" t="s">
        <v>594</v>
      </c>
      <c r="F192" s="196">
        <v>183.5</v>
      </c>
      <c r="G192" s="195"/>
      <c r="H192" s="195">
        <v>219</v>
      </c>
      <c r="I192" s="197">
        <v>218</v>
      </c>
      <c r="J192" s="198" t="s">
        <v>683</v>
      </c>
      <c r="K192" s="199">
        <f t="shared" si="99"/>
        <v>35.5</v>
      </c>
      <c r="L192" s="200">
        <f t="shared" si="100"/>
        <v>0.19346049046321526</v>
      </c>
      <c r="M192" s="195" t="s">
        <v>598</v>
      </c>
      <c r="N192" s="201">
        <v>42103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2">
        <v>28</v>
      </c>
      <c r="B193" s="193">
        <v>42114</v>
      </c>
      <c r="C193" s="193"/>
      <c r="D193" s="194" t="s">
        <v>684</v>
      </c>
      <c r="E193" s="195" t="s">
        <v>594</v>
      </c>
      <c r="F193" s="196">
        <f>(227+237)/2</f>
        <v>232</v>
      </c>
      <c r="G193" s="195"/>
      <c r="H193" s="195">
        <v>298</v>
      </c>
      <c r="I193" s="197">
        <v>298</v>
      </c>
      <c r="J193" s="198" t="s">
        <v>642</v>
      </c>
      <c r="K193" s="199">
        <f t="shared" si="99"/>
        <v>66</v>
      </c>
      <c r="L193" s="200">
        <f t="shared" si="100"/>
        <v>0.28448275862068967</v>
      </c>
      <c r="M193" s="195" t="s">
        <v>598</v>
      </c>
      <c r="N193" s="201">
        <v>42823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2">
        <v>29</v>
      </c>
      <c r="B194" s="193">
        <v>42128</v>
      </c>
      <c r="C194" s="193"/>
      <c r="D194" s="194" t="s">
        <v>685</v>
      </c>
      <c r="E194" s="195" t="s">
        <v>611</v>
      </c>
      <c r="F194" s="196">
        <v>385</v>
      </c>
      <c r="G194" s="195"/>
      <c r="H194" s="195">
        <f>212.5+331</f>
        <v>543.5</v>
      </c>
      <c r="I194" s="197">
        <v>510</v>
      </c>
      <c r="J194" s="198" t="s">
        <v>686</v>
      </c>
      <c r="K194" s="199">
        <f t="shared" si="99"/>
        <v>158.5</v>
      </c>
      <c r="L194" s="200">
        <f t="shared" si="100"/>
        <v>0.41168831168831171</v>
      </c>
      <c r="M194" s="195" t="s">
        <v>598</v>
      </c>
      <c r="N194" s="201">
        <v>42235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2">
        <v>30</v>
      </c>
      <c r="B195" s="193">
        <v>42128</v>
      </c>
      <c r="C195" s="193"/>
      <c r="D195" s="194" t="s">
        <v>687</v>
      </c>
      <c r="E195" s="195" t="s">
        <v>611</v>
      </c>
      <c r="F195" s="196">
        <v>115.5</v>
      </c>
      <c r="G195" s="195"/>
      <c r="H195" s="195">
        <v>146</v>
      </c>
      <c r="I195" s="197">
        <v>142</v>
      </c>
      <c r="J195" s="198" t="s">
        <v>688</v>
      </c>
      <c r="K195" s="199">
        <f t="shared" si="99"/>
        <v>30.5</v>
      </c>
      <c r="L195" s="200">
        <f t="shared" si="100"/>
        <v>0.26406926406926406</v>
      </c>
      <c r="M195" s="195" t="s">
        <v>598</v>
      </c>
      <c r="N195" s="201">
        <v>42202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2">
        <v>31</v>
      </c>
      <c r="B196" s="193">
        <v>42151</v>
      </c>
      <c r="C196" s="193"/>
      <c r="D196" s="194" t="s">
        <v>542</v>
      </c>
      <c r="E196" s="195" t="s">
        <v>611</v>
      </c>
      <c r="F196" s="196">
        <v>237.5</v>
      </c>
      <c r="G196" s="195"/>
      <c r="H196" s="195">
        <v>279.5</v>
      </c>
      <c r="I196" s="197">
        <v>278</v>
      </c>
      <c r="J196" s="198" t="s">
        <v>642</v>
      </c>
      <c r="K196" s="199">
        <f t="shared" si="99"/>
        <v>42</v>
      </c>
      <c r="L196" s="200">
        <f t="shared" si="100"/>
        <v>0.17684210526315788</v>
      </c>
      <c r="M196" s="195" t="s">
        <v>598</v>
      </c>
      <c r="N196" s="201">
        <v>42222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2">
        <v>32</v>
      </c>
      <c r="B197" s="193">
        <v>42174</v>
      </c>
      <c r="C197" s="193"/>
      <c r="D197" s="194" t="s">
        <v>660</v>
      </c>
      <c r="E197" s="195" t="s">
        <v>594</v>
      </c>
      <c r="F197" s="196">
        <v>340</v>
      </c>
      <c r="G197" s="195"/>
      <c r="H197" s="195">
        <v>448</v>
      </c>
      <c r="I197" s="197">
        <v>448</v>
      </c>
      <c r="J197" s="198" t="s">
        <v>642</v>
      </c>
      <c r="K197" s="199">
        <f t="shared" si="99"/>
        <v>108</v>
      </c>
      <c r="L197" s="200">
        <f t="shared" si="100"/>
        <v>0.31764705882352939</v>
      </c>
      <c r="M197" s="195" t="s">
        <v>598</v>
      </c>
      <c r="N197" s="201">
        <v>43018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2">
        <v>33</v>
      </c>
      <c r="B198" s="193">
        <v>42191</v>
      </c>
      <c r="C198" s="193"/>
      <c r="D198" s="194" t="s">
        <v>689</v>
      </c>
      <c r="E198" s="195" t="s">
        <v>594</v>
      </c>
      <c r="F198" s="196">
        <v>390</v>
      </c>
      <c r="G198" s="195"/>
      <c r="H198" s="195">
        <v>460</v>
      </c>
      <c r="I198" s="197">
        <v>460</v>
      </c>
      <c r="J198" s="198" t="s">
        <v>642</v>
      </c>
      <c r="K198" s="199">
        <f t="shared" si="99"/>
        <v>70</v>
      </c>
      <c r="L198" s="200">
        <f t="shared" si="100"/>
        <v>0.17948717948717949</v>
      </c>
      <c r="M198" s="195" t="s">
        <v>598</v>
      </c>
      <c r="N198" s="201">
        <v>42478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2">
        <v>34</v>
      </c>
      <c r="B199" s="203">
        <v>42195</v>
      </c>
      <c r="C199" s="203"/>
      <c r="D199" s="204" t="s">
        <v>690</v>
      </c>
      <c r="E199" s="205" t="s">
        <v>594</v>
      </c>
      <c r="F199" s="206">
        <v>122.5</v>
      </c>
      <c r="G199" s="206"/>
      <c r="H199" s="207">
        <v>61</v>
      </c>
      <c r="I199" s="207">
        <v>172</v>
      </c>
      <c r="J199" s="208" t="s">
        <v>691</v>
      </c>
      <c r="K199" s="209">
        <f t="shared" si="99"/>
        <v>-61.5</v>
      </c>
      <c r="L199" s="210">
        <f t="shared" si="100"/>
        <v>-0.50204081632653064</v>
      </c>
      <c r="M199" s="206" t="s">
        <v>612</v>
      </c>
      <c r="N199" s="203">
        <v>43333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2">
        <v>35</v>
      </c>
      <c r="B200" s="193">
        <v>42219</v>
      </c>
      <c r="C200" s="193"/>
      <c r="D200" s="194" t="s">
        <v>692</v>
      </c>
      <c r="E200" s="195" t="s">
        <v>594</v>
      </c>
      <c r="F200" s="196">
        <v>297.5</v>
      </c>
      <c r="G200" s="195"/>
      <c r="H200" s="195">
        <v>350</v>
      </c>
      <c r="I200" s="197">
        <v>360</v>
      </c>
      <c r="J200" s="198" t="s">
        <v>693</v>
      </c>
      <c r="K200" s="199">
        <f t="shared" si="99"/>
        <v>52.5</v>
      </c>
      <c r="L200" s="200">
        <f t="shared" si="100"/>
        <v>0.17647058823529413</v>
      </c>
      <c r="M200" s="195" t="s">
        <v>598</v>
      </c>
      <c r="N200" s="201">
        <v>42232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2">
        <v>36</v>
      </c>
      <c r="B201" s="193">
        <v>42219</v>
      </c>
      <c r="C201" s="193"/>
      <c r="D201" s="194" t="s">
        <v>694</v>
      </c>
      <c r="E201" s="195" t="s">
        <v>594</v>
      </c>
      <c r="F201" s="196">
        <v>115.5</v>
      </c>
      <c r="G201" s="195"/>
      <c r="H201" s="195">
        <v>149</v>
      </c>
      <c r="I201" s="197">
        <v>140</v>
      </c>
      <c r="J201" s="198" t="s">
        <v>695</v>
      </c>
      <c r="K201" s="199">
        <f t="shared" si="99"/>
        <v>33.5</v>
      </c>
      <c r="L201" s="200">
        <f t="shared" si="100"/>
        <v>0.29004329004329005</v>
      </c>
      <c r="M201" s="195" t="s">
        <v>598</v>
      </c>
      <c r="N201" s="201">
        <v>42740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2">
        <v>37</v>
      </c>
      <c r="B202" s="193">
        <v>42251</v>
      </c>
      <c r="C202" s="193"/>
      <c r="D202" s="194" t="s">
        <v>542</v>
      </c>
      <c r="E202" s="195" t="s">
        <v>594</v>
      </c>
      <c r="F202" s="196">
        <v>226</v>
      </c>
      <c r="G202" s="195"/>
      <c r="H202" s="195">
        <v>292</v>
      </c>
      <c r="I202" s="197">
        <v>292</v>
      </c>
      <c r="J202" s="198" t="s">
        <v>696</v>
      </c>
      <c r="K202" s="199">
        <f t="shared" si="99"/>
        <v>66</v>
      </c>
      <c r="L202" s="200">
        <f t="shared" si="100"/>
        <v>0.29203539823008851</v>
      </c>
      <c r="M202" s="195" t="s">
        <v>598</v>
      </c>
      <c r="N202" s="201">
        <v>42286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2">
        <v>38</v>
      </c>
      <c r="B203" s="193">
        <v>42254</v>
      </c>
      <c r="C203" s="193"/>
      <c r="D203" s="194" t="s">
        <v>684</v>
      </c>
      <c r="E203" s="195" t="s">
        <v>594</v>
      </c>
      <c r="F203" s="196">
        <v>232.5</v>
      </c>
      <c r="G203" s="195"/>
      <c r="H203" s="195">
        <v>312.5</v>
      </c>
      <c r="I203" s="197">
        <v>310</v>
      </c>
      <c r="J203" s="198" t="s">
        <v>642</v>
      </c>
      <c r="K203" s="199">
        <f t="shared" si="99"/>
        <v>80</v>
      </c>
      <c r="L203" s="200">
        <f t="shared" si="100"/>
        <v>0.34408602150537637</v>
      </c>
      <c r="M203" s="195" t="s">
        <v>598</v>
      </c>
      <c r="N203" s="201">
        <v>42823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2">
        <v>39</v>
      </c>
      <c r="B204" s="193">
        <v>42268</v>
      </c>
      <c r="C204" s="193"/>
      <c r="D204" s="194" t="s">
        <v>697</v>
      </c>
      <c r="E204" s="195" t="s">
        <v>594</v>
      </c>
      <c r="F204" s="196">
        <v>196.5</v>
      </c>
      <c r="G204" s="195"/>
      <c r="H204" s="195">
        <v>238</v>
      </c>
      <c r="I204" s="197">
        <v>238</v>
      </c>
      <c r="J204" s="198" t="s">
        <v>696</v>
      </c>
      <c r="K204" s="199">
        <f t="shared" si="99"/>
        <v>41.5</v>
      </c>
      <c r="L204" s="200">
        <f t="shared" si="100"/>
        <v>0.21119592875318066</v>
      </c>
      <c r="M204" s="195" t="s">
        <v>598</v>
      </c>
      <c r="N204" s="201">
        <v>42291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2">
        <v>40</v>
      </c>
      <c r="B205" s="193">
        <v>42271</v>
      </c>
      <c r="C205" s="193"/>
      <c r="D205" s="194" t="s">
        <v>640</v>
      </c>
      <c r="E205" s="195" t="s">
        <v>594</v>
      </c>
      <c r="F205" s="196">
        <v>65</v>
      </c>
      <c r="G205" s="195"/>
      <c r="H205" s="195">
        <v>82</v>
      </c>
      <c r="I205" s="197">
        <v>82</v>
      </c>
      <c r="J205" s="198" t="s">
        <v>696</v>
      </c>
      <c r="K205" s="199">
        <f t="shared" si="99"/>
        <v>17</v>
      </c>
      <c r="L205" s="200">
        <f t="shared" si="100"/>
        <v>0.26153846153846155</v>
      </c>
      <c r="M205" s="195" t="s">
        <v>598</v>
      </c>
      <c r="N205" s="201">
        <v>42578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2">
        <v>41</v>
      </c>
      <c r="B206" s="193">
        <v>42291</v>
      </c>
      <c r="C206" s="193"/>
      <c r="D206" s="194" t="s">
        <v>698</v>
      </c>
      <c r="E206" s="195" t="s">
        <v>594</v>
      </c>
      <c r="F206" s="196">
        <v>144</v>
      </c>
      <c r="G206" s="195"/>
      <c r="H206" s="195">
        <v>182.5</v>
      </c>
      <c r="I206" s="197">
        <v>181</v>
      </c>
      <c r="J206" s="198" t="s">
        <v>696</v>
      </c>
      <c r="K206" s="199">
        <f t="shared" si="99"/>
        <v>38.5</v>
      </c>
      <c r="L206" s="200">
        <f t="shared" si="100"/>
        <v>0.2673611111111111</v>
      </c>
      <c r="M206" s="195" t="s">
        <v>598</v>
      </c>
      <c r="N206" s="201">
        <v>42817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2">
        <v>42</v>
      </c>
      <c r="B207" s="193">
        <v>42291</v>
      </c>
      <c r="C207" s="193"/>
      <c r="D207" s="194" t="s">
        <v>699</v>
      </c>
      <c r="E207" s="195" t="s">
        <v>594</v>
      </c>
      <c r="F207" s="196">
        <v>264</v>
      </c>
      <c r="G207" s="195"/>
      <c r="H207" s="195">
        <v>311</v>
      </c>
      <c r="I207" s="197">
        <v>311</v>
      </c>
      <c r="J207" s="198" t="s">
        <v>696</v>
      </c>
      <c r="K207" s="199">
        <f t="shared" si="99"/>
        <v>47</v>
      </c>
      <c r="L207" s="200">
        <f t="shared" si="100"/>
        <v>0.17803030303030304</v>
      </c>
      <c r="M207" s="195" t="s">
        <v>598</v>
      </c>
      <c r="N207" s="201">
        <v>42604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2">
        <v>43</v>
      </c>
      <c r="B208" s="193">
        <v>42318</v>
      </c>
      <c r="C208" s="193"/>
      <c r="D208" s="194" t="s">
        <v>700</v>
      </c>
      <c r="E208" s="195" t="s">
        <v>611</v>
      </c>
      <c r="F208" s="196">
        <v>549.5</v>
      </c>
      <c r="G208" s="195"/>
      <c r="H208" s="195">
        <v>630</v>
      </c>
      <c r="I208" s="197">
        <v>630</v>
      </c>
      <c r="J208" s="198" t="s">
        <v>696</v>
      </c>
      <c r="K208" s="199">
        <f t="shared" si="99"/>
        <v>80.5</v>
      </c>
      <c r="L208" s="200">
        <f t="shared" si="100"/>
        <v>0.1464968152866242</v>
      </c>
      <c r="M208" s="195" t="s">
        <v>598</v>
      </c>
      <c r="N208" s="201">
        <v>42419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2">
        <v>44</v>
      </c>
      <c r="B209" s="193">
        <v>42342</v>
      </c>
      <c r="C209" s="193"/>
      <c r="D209" s="194" t="s">
        <v>701</v>
      </c>
      <c r="E209" s="195" t="s">
        <v>594</v>
      </c>
      <c r="F209" s="196">
        <v>1027.5</v>
      </c>
      <c r="G209" s="195"/>
      <c r="H209" s="195">
        <v>1315</v>
      </c>
      <c r="I209" s="197">
        <v>1250</v>
      </c>
      <c r="J209" s="198" t="s">
        <v>696</v>
      </c>
      <c r="K209" s="199">
        <f t="shared" si="99"/>
        <v>287.5</v>
      </c>
      <c r="L209" s="200">
        <f t="shared" si="100"/>
        <v>0.27980535279805352</v>
      </c>
      <c r="M209" s="195" t="s">
        <v>598</v>
      </c>
      <c r="N209" s="201">
        <v>43244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2">
        <v>45</v>
      </c>
      <c r="B210" s="193">
        <v>42367</v>
      </c>
      <c r="C210" s="193"/>
      <c r="D210" s="194" t="s">
        <v>702</v>
      </c>
      <c r="E210" s="195" t="s">
        <v>594</v>
      </c>
      <c r="F210" s="196">
        <v>465</v>
      </c>
      <c r="G210" s="195"/>
      <c r="H210" s="195">
        <v>540</v>
      </c>
      <c r="I210" s="197">
        <v>540</v>
      </c>
      <c r="J210" s="198" t="s">
        <v>696</v>
      </c>
      <c r="K210" s="199">
        <f t="shared" si="99"/>
        <v>75</v>
      </c>
      <c r="L210" s="200">
        <f t="shared" si="100"/>
        <v>0.16129032258064516</v>
      </c>
      <c r="M210" s="195" t="s">
        <v>598</v>
      </c>
      <c r="N210" s="201">
        <v>42530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2">
        <v>46</v>
      </c>
      <c r="B211" s="193">
        <v>42380</v>
      </c>
      <c r="C211" s="193"/>
      <c r="D211" s="194" t="s">
        <v>405</v>
      </c>
      <c r="E211" s="195" t="s">
        <v>611</v>
      </c>
      <c r="F211" s="196">
        <v>81</v>
      </c>
      <c r="G211" s="195"/>
      <c r="H211" s="195">
        <v>110</v>
      </c>
      <c r="I211" s="197">
        <v>110</v>
      </c>
      <c r="J211" s="198" t="s">
        <v>696</v>
      </c>
      <c r="K211" s="199">
        <f t="shared" si="99"/>
        <v>29</v>
      </c>
      <c r="L211" s="200">
        <f t="shared" si="100"/>
        <v>0.35802469135802467</v>
      </c>
      <c r="M211" s="195" t="s">
        <v>598</v>
      </c>
      <c r="N211" s="201">
        <v>42745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2">
        <v>47</v>
      </c>
      <c r="B212" s="193">
        <v>42382</v>
      </c>
      <c r="C212" s="193"/>
      <c r="D212" s="194" t="s">
        <v>703</v>
      </c>
      <c r="E212" s="195" t="s">
        <v>611</v>
      </c>
      <c r="F212" s="196">
        <v>417.5</v>
      </c>
      <c r="G212" s="195"/>
      <c r="H212" s="195">
        <v>547</v>
      </c>
      <c r="I212" s="197">
        <v>535</v>
      </c>
      <c r="J212" s="198" t="s">
        <v>696</v>
      </c>
      <c r="K212" s="199">
        <f t="shared" si="99"/>
        <v>129.5</v>
      </c>
      <c r="L212" s="200">
        <f t="shared" si="100"/>
        <v>0.31017964071856285</v>
      </c>
      <c r="M212" s="195" t="s">
        <v>598</v>
      </c>
      <c r="N212" s="201">
        <v>42578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2">
        <v>48</v>
      </c>
      <c r="B213" s="193">
        <v>42408</v>
      </c>
      <c r="C213" s="193"/>
      <c r="D213" s="194" t="s">
        <v>704</v>
      </c>
      <c r="E213" s="195" t="s">
        <v>594</v>
      </c>
      <c r="F213" s="196">
        <v>650</v>
      </c>
      <c r="G213" s="195"/>
      <c r="H213" s="195">
        <v>800</v>
      </c>
      <c r="I213" s="197">
        <v>800</v>
      </c>
      <c r="J213" s="198" t="s">
        <v>696</v>
      </c>
      <c r="K213" s="199">
        <f t="shared" si="99"/>
        <v>150</v>
      </c>
      <c r="L213" s="200">
        <f t="shared" si="100"/>
        <v>0.23076923076923078</v>
      </c>
      <c r="M213" s="195" t="s">
        <v>598</v>
      </c>
      <c r="N213" s="201">
        <v>43154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2">
        <v>49</v>
      </c>
      <c r="B214" s="193">
        <v>42433</v>
      </c>
      <c r="C214" s="193"/>
      <c r="D214" s="194" t="s">
        <v>237</v>
      </c>
      <c r="E214" s="195" t="s">
        <v>594</v>
      </c>
      <c r="F214" s="196">
        <v>437.5</v>
      </c>
      <c r="G214" s="195"/>
      <c r="H214" s="195">
        <v>504.5</v>
      </c>
      <c r="I214" s="197">
        <v>522</v>
      </c>
      <c r="J214" s="198" t="s">
        <v>705</v>
      </c>
      <c r="K214" s="199">
        <f t="shared" si="99"/>
        <v>67</v>
      </c>
      <c r="L214" s="200">
        <f t="shared" si="100"/>
        <v>0.15314285714285714</v>
      </c>
      <c r="M214" s="195" t="s">
        <v>598</v>
      </c>
      <c r="N214" s="201">
        <v>42480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2">
        <v>50</v>
      </c>
      <c r="B215" s="193">
        <v>42438</v>
      </c>
      <c r="C215" s="193"/>
      <c r="D215" s="194" t="s">
        <v>706</v>
      </c>
      <c r="E215" s="195" t="s">
        <v>594</v>
      </c>
      <c r="F215" s="196">
        <v>189.5</v>
      </c>
      <c r="G215" s="195"/>
      <c r="H215" s="195">
        <v>218</v>
      </c>
      <c r="I215" s="197">
        <v>218</v>
      </c>
      <c r="J215" s="198" t="s">
        <v>696</v>
      </c>
      <c r="K215" s="199">
        <f t="shared" si="99"/>
        <v>28.5</v>
      </c>
      <c r="L215" s="200">
        <f t="shared" si="100"/>
        <v>0.15039577836411611</v>
      </c>
      <c r="M215" s="195" t="s">
        <v>598</v>
      </c>
      <c r="N215" s="201">
        <v>43034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2">
        <v>51</v>
      </c>
      <c r="B216" s="203">
        <v>42471</v>
      </c>
      <c r="C216" s="203"/>
      <c r="D216" s="211" t="s">
        <v>707</v>
      </c>
      <c r="E216" s="206" t="s">
        <v>594</v>
      </c>
      <c r="F216" s="206">
        <v>36.5</v>
      </c>
      <c r="G216" s="207"/>
      <c r="H216" s="207">
        <v>15.85</v>
      </c>
      <c r="I216" s="207">
        <v>60</v>
      </c>
      <c r="J216" s="208" t="s">
        <v>708</v>
      </c>
      <c r="K216" s="209">
        <f t="shared" si="99"/>
        <v>-20.65</v>
      </c>
      <c r="L216" s="210">
        <f t="shared" si="100"/>
        <v>-0.5657534246575342</v>
      </c>
      <c r="M216" s="206" t="s">
        <v>612</v>
      </c>
      <c r="N216" s="214">
        <v>43627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2">
        <v>52</v>
      </c>
      <c r="B217" s="193">
        <v>42472</v>
      </c>
      <c r="C217" s="193"/>
      <c r="D217" s="194" t="s">
        <v>709</v>
      </c>
      <c r="E217" s="195" t="s">
        <v>594</v>
      </c>
      <c r="F217" s="196">
        <v>93</v>
      </c>
      <c r="G217" s="195"/>
      <c r="H217" s="195">
        <v>149</v>
      </c>
      <c r="I217" s="197">
        <v>140</v>
      </c>
      <c r="J217" s="198" t="s">
        <v>710</v>
      </c>
      <c r="K217" s="199">
        <f t="shared" si="99"/>
        <v>56</v>
      </c>
      <c r="L217" s="200">
        <f t="shared" si="100"/>
        <v>0.60215053763440862</v>
      </c>
      <c r="M217" s="195" t="s">
        <v>598</v>
      </c>
      <c r="N217" s="201">
        <v>42740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2">
        <v>53</v>
      </c>
      <c r="B218" s="193">
        <v>42472</v>
      </c>
      <c r="C218" s="193"/>
      <c r="D218" s="194" t="s">
        <v>711</v>
      </c>
      <c r="E218" s="195" t="s">
        <v>594</v>
      </c>
      <c r="F218" s="196">
        <v>130</v>
      </c>
      <c r="G218" s="195"/>
      <c r="H218" s="195">
        <v>150</v>
      </c>
      <c r="I218" s="197" t="s">
        <v>712</v>
      </c>
      <c r="J218" s="198" t="s">
        <v>696</v>
      </c>
      <c r="K218" s="199">
        <f t="shared" si="99"/>
        <v>20</v>
      </c>
      <c r="L218" s="200">
        <f t="shared" si="100"/>
        <v>0.15384615384615385</v>
      </c>
      <c r="M218" s="195" t="s">
        <v>598</v>
      </c>
      <c r="N218" s="201">
        <v>42564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2">
        <v>54</v>
      </c>
      <c r="B219" s="193">
        <v>42473</v>
      </c>
      <c r="C219" s="193"/>
      <c r="D219" s="194" t="s">
        <v>713</v>
      </c>
      <c r="E219" s="195" t="s">
        <v>594</v>
      </c>
      <c r="F219" s="196">
        <v>196</v>
      </c>
      <c r="G219" s="195"/>
      <c r="H219" s="195">
        <v>299</v>
      </c>
      <c r="I219" s="197">
        <v>299</v>
      </c>
      <c r="J219" s="198" t="s">
        <v>696</v>
      </c>
      <c r="K219" s="199">
        <v>103</v>
      </c>
      <c r="L219" s="200">
        <v>0.52551020408163296</v>
      </c>
      <c r="M219" s="195" t="s">
        <v>598</v>
      </c>
      <c r="N219" s="201">
        <v>42620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2">
        <v>55</v>
      </c>
      <c r="B220" s="193">
        <v>42473</v>
      </c>
      <c r="C220" s="193"/>
      <c r="D220" s="194" t="s">
        <v>714</v>
      </c>
      <c r="E220" s="195" t="s">
        <v>594</v>
      </c>
      <c r="F220" s="196">
        <v>88</v>
      </c>
      <c r="G220" s="195"/>
      <c r="H220" s="195">
        <v>103</v>
      </c>
      <c r="I220" s="197">
        <v>103</v>
      </c>
      <c r="J220" s="198" t="s">
        <v>696</v>
      </c>
      <c r="K220" s="199">
        <v>15</v>
      </c>
      <c r="L220" s="200">
        <v>0.170454545454545</v>
      </c>
      <c r="M220" s="195" t="s">
        <v>598</v>
      </c>
      <c r="N220" s="201">
        <v>42530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2">
        <v>56</v>
      </c>
      <c r="B221" s="193">
        <v>42492</v>
      </c>
      <c r="C221" s="193"/>
      <c r="D221" s="194" t="s">
        <v>715</v>
      </c>
      <c r="E221" s="195" t="s">
        <v>594</v>
      </c>
      <c r="F221" s="196">
        <v>127.5</v>
      </c>
      <c r="G221" s="195"/>
      <c r="H221" s="195">
        <v>148</v>
      </c>
      <c r="I221" s="197" t="s">
        <v>716</v>
      </c>
      <c r="J221" s="198" t="s">
        <v>696</v>
      </c>
      <c r="K221" s="199">
        <f t="shared" ref="K221:K225" si="101">H221-F221</f>
        <v>20.5</v>
      </c>
      <c r="L221" s="200">
        <f t="shared" ref="L221:L225" si="102">K221/F221</f>
        <v>0.16078431372549021</v>
      </c>
      <c r="M221" s="195" t="s">
        <v>598</v>
      </c>
      <c r="N221" s="201">
        <v>42564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2">
        <v>57</v>
      </c>
      <c r="B222" s="193">
        <v>42493</v>
      </c>
      <c r="C222" s="193"/>
      <c r="D222" s="194" t="s">
        <v>717</v>
      </c>
      <c r="E222" s="195" t="s">
        <v>594</v>
      </c>
      <c r="F222" s="196">
        <v>675</v>
      </c>
      <c r="G222" s="195"/>
      <c r="H222" s="195">
        <v>815</v>
      </c>
      <c r="I222" s="197" t="s">
        <v>718</v>
      </c>
      <c r="J222" s="198" t="s">
        <v>696</v>
      </c>
      <c r="K222" s="199">
        <f t="shared" si="101"/>
        <v>140</v>
      </c>
      <c r="L222" s="200">
        <f t="shared" si="102"/>
        <v>0.2074074074074074</v>
      </c>
      <c r="M222" s="195" t="s">
        <v>598</v>
      </c>
      <c r="N222" s="201">
        <v>43154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2">
        <v>58</v>
      </c>
      <c r="B223" s="203">
        <v>42522</v>
      </c>
      <c r="C223" s="203"/>
      <c r="D223" s="204" t="s">
        <v>719</v>
      </c>
      <c r="E223" s="205" t="s">
        <v>594</v>
      </c>
      <c r="F223" s="206">
        <v>500</v>
      </c>
      <c r="G223" s="206"/>
      <c r="H223" s="207">
        <v>232.5</v>
      </c>
      <c r="I223" s="207" t="s">
        <v>720</v>
      </c>
      <c r="J223" s="208" t="s">
        <v>721</v>
      </c>
      <c r="K223" s="209">
        <f t="shared" si="101"/>
        <v>-267.5</v>
      </c>
      <c r="L223" s="210">
        <f t="shared" si="102"/>
        <v>-0.53500000000000003</v>
      </c>
      <c r="M223" s="206" t="s">
        <v>612</v>
      </c>
      <c r="N223" s="203">
        <v>43735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2">
        <v>59</v>
      </c>
      <c r="B224" s="193">
        <v>42527</v>
      </c>
      <c r="C224" s="193"/>
      <c r="D224" s="194" t="s">
        <v>544</v>
      </c>
      <c r="E224" s="195" t="s">
        <v>594</v>
      </c>
      <c r="F224" s="196">
        <v>110</v>
      </c>
      <c r="G224" s="195"/>
      <c r="H224" s="195">
        <v>126.5</v>
      </c>
      <c r="I224" s="197">
        <v>125</v>
      </c>
      <c r="J224" s="198" t="s">
        <v>648</v>
      </c>
      <c r="K224" s="199">
        <f t="shared" si="101"/>
        <v>16.5</v>
      </c>
      <c r="L224" s="200">
        <f t="shared" si="102"/>
        <v>0.15</v>
      </c>
      <c r="M224" s="195" t="s">
        <v>598</v>
      </c>
      <c r="N224" s="201">
        <v>42552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2">
        <v>60</v>
      </c>
      <c r="B225" s="193">
        <v>42538</v>
      </c>
      <c r="C225" s="193"/>
      <c r="D225" s="194" t="s">
        <v>722</v>
      </c>
      <c r="E225" s="195" t="s">
        <v>594</v>
      </c>
      <c r="F225" s="196">
        <v>44</v>
      </c>
      <c r="G225" s="195"/>
      <c r="H225" s="195">
        <v>69.5</v>
      </c>
      <c r="I225" s="197">
        <v>69.5</v>
      </c>
      <c r="J225" s="198" t="s">
        <v>723</v>
      </c>
      <c r="K225" s="199">
        <f t="shared" si="101"/>
        <v>25.5</v>
      </c>
      <c r="L225" s="200">
        <f t="shared" si="102"/>
        <v>0.57954545454545459</v>
      </c>
      <c r="M225" s="195" t="s">
        <v>598</v>
      </c>
      <c r="N225" s="201">
        <v>42977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2">
        <v>61</v>
      </c>
      <c r="B226" s="193">
        <v>42549</v>
      </c>
      <c r="C226" s="193"/>
      <c r="D226" s="194" t="s">
        <v>724</v>
      </c>
      <c r="E226" s="195" t="s">
        <v>594</v>
      </c>
      <c r="F226" s="196">
        <v>262.5</v>
      </c>
      <c r="G226" s="195"/>
      <c r="H226" s="195">
        <v>340</v>
      </c>
      <c r="I226" s="197">
        <v>333</v>
      </c>
      <c r="J226" s="198" t="s">
        <v>725</v>
      </c>
      <c r="K226" s="199">
        <v>77.5</v>
      </c>
      <c r="L226" s="200">
        <v>0.29523809523809502</v>
      </c>
      <c r="M226" s="195" t="s">
        <v>598</v>
      </c>
      <c r="N226" s="201">
        <v>43017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2">
        <v>62</v>
      </c>
      <c r="B227" s="193">
        <v>42549</v>
      </c>
      <c r="C227" s="193"/>
      <c r="D227" s="194" t="s">
        <v>726</v>
      </c>
      <c r="E227" s="195" t="s">
        <v>594</v>
      </c>
      <c r="F227" s="196">
        <v>840</v>
      </c>
      <c r="G227" s="195"/>
      <c r="H227" s="195">
        <v>1230</v>
      </c>
      <c r="I227" s="197">
        <v>1230</v>
      </c>
      <c r="J227" s="198" t="s">
        <v>696</v>
      </c>
      <c r="K227" s="199">
        <v>390</v>
      </c>
      <c r="L227" s="200">
        <v>0.46428571428571402</v>
      </c>
      <c r="M227" s="195" t="s">
        <v>598</v>
      </c>
      <c r="N227" s="201">
        <v>42649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5">
        <v>63</v>
      </c>
      <c r="B228" s="216">
        <v>42556</v>
      </c>
      <c r="C228" s="216"/>
      <c r="D228" s="217" t="s">
        <v>727</v>
      </c>
      <c r="E228" s="218" t="s">
        <v>594</v>
      </c>
      <c r="F228" s="218">
        <v>395</v>
      </c>
      <c r="G228" s="219"/>
      <c r="H228" s="219">
        <f>(468.5+342.5)/2</f>
        <v>405.5</v>
      </c>
      <c r="I228" s="219">
        <v>510</v>
      </c>
      <c r="J228" s="220" t="s">
        <v>728</v>
      </c>
      <c r="K228" s="221">
        <f t="shared" ref="K228:K234" si="103">H228-F228</f>
        <v>10.5</v>
      </c>
      <c r="L228" s="222">
        <f t="shared" ref="L228:L234" si="104">K228/F228</f>
        <v>2.6582278481012658E-2</v>
      </c>
      <c r="M228" s="218" t="s">
        <v>622</v>
      </c>
      <c r="N228" s="216">
        <v>43606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2">
        <v>64</v>
      </c>
      <c r="B229" s="203">
        <v>42584</v>
      </c>
      <c r="C229" s="203"/>
      <c r="D229" s="204" t="s">
        <v>729</v>
      </c>
      <c r="E229" s="205" t="s">
        <v>611</v>
      </c>
      <c r="F229" s="206">
        <f>169.5-12.8</f>
        <v>156.69999999999999</v>
      </c>
      <c r="G229" s="206"/>
      <c r="H229" s="207">
        <v>77</v>
      </c>
      <c r="I229" s="207" t="s">
        <v>730</v>
      </c>
      <c r="J229" s="208" t="s">
        <v>731</v>
      </c>
      <c r="K229" s="209">
        <f t="shared" si="103"/>
        <v>-79.699999999999989</v>
      </c>
      <c r="L229" s="210">
        <f t="shared" si="104"/>
        <v>-0.50861518825781749</v>
      </c>
      <c r="M229" s="206" t="s">
        <v>612</v>
      </c>
      <c r="N229" s="203">
        <v>43522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2">
        <v>65</v>
      </c>
      <c r="B230" s="203">
        <v>42586</v>
      </c>
      <c r="C230" s="203"/>
      <c r="D230" s="204" t="s">
        <v>732</v>
      </c>
      <c r="E230" s="205" t="s">
        <v>594</v>
      </c>
      <c r="F230" s="206">
        <v>400</v>
      </c>
      <c r="G230" s="206"/>
      <c r="H230" s="207">
        <v>305</v>
      </c>
      <c r="I230" s="207">
        <v>475</v>
      </c>
      <c r="J230" s="208" t="s">
        <v>733</v>
      </c>
      <c r="K230" s="209">
        <f t="shared" si="103"/>
        <v>-95</v>
      </c>
      <c r="L230" s="210">
        <f t="shared" si="104"/>
        <v>-0.23749999999999999</v>
      </c>
      <c r="M230" s="206" t="s">
        <v>612</v>
      </c>
      <c r="N230" s="203">
        <v>43606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2">
        <v>66</v>
      </c>
      <c r="B231" s="193">
        <v>42593</v>
      </c>
      <c r="C231" s="193"/>
      <c r="D231" s="194" t="s">
        <v>734</v>
      </c>
      <c r="E231" s="195" t="s">
        <v>594</v>
      </c>
      <c r="F231" s="196">
        <v>86.5</v>
      </c>
      <c r="G231" s="195"/>
      <c r="H231" s="195">
        <v>130</v>
      </c>
      <c r="I231" s="197">
        <v>130</v>
      </c>
      <c r="J231" s="198" t="s">
        <v>735</v>
      </c>
      <c r="K231" s="199">
        <f t="shared" si="103"/>
        <v>43.5</v>
      </c>
      <c r="L231" s="200">
        <f t="shared" si="104"/>
        <v>0.50289017341040465</v>
      </c>
      <c r="M231" s="195" t="s">
        <v>598</v>
      </c>
      <c r="N231" s="201">
        <v>43091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2">
        <v>67</v>
      </c>
      <c r="B232" s="203">
        <v>42600</v>
      </c>
      <c r="C232" s="203"/>
      <c r="D232" s="204" t="s">
        <v>122</v>
      </c>
      <c r="E232" s="205" t="s">
        <v>594</v>
      </c>
      <c r="F232" s="206">
        <v>133.5</v>
      </c>
      <c r="G232" s="206"/>
      <c r="H232" s="207">
        <v>126.5</v>
      </c>
      <c r="I232" s="207">
        <v>178</v>
      </c>
      <c r="J232" s="208" t="s">
        <v>736</v>
      </c>
      <c r="K232" s="209">
        <f t="shared" si="103"/>
        <v>-7</v>
      </c>
      <c r="L232" s="210">
        <f t="shared" si="104"/>
        <v>-5.2434456928838954E-2</v>
      </c>
      <c r="M232" s="206" t="s">
        <v>612</v>
      </c>
      <c r="N232" s="203">
        <v>42615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2">
        <v>68</v>
      </c>
      <c r="B233" s="193">
        <v>42613</v>
      </c>
      <c r="C233" s="193"/>
      <c r="D233" s="194" t="s">
        <v>737</v>
      </c>
      <c r="E233" s="195" t="s">
        <v>594</v>
      </c>
      <c r="F233" s="196">
        <v>560</v>
      </c>
      <c r="G233" s="195"/>
      <c r="H233" s="195">
        <v>725</v>
      </c>
      <c r="I233" s="197">
        <v>725</v>
      </c>
      <c r="J233" s="198" t="s">
        <v>642</v>
      </c>
      <c r="K233" s="199">
        <f t="shared" si="103"/>
        <v>165</v>
      </c>
      <c r="L233" s="200">
        <f t="shared" si="104"/>
        <v>0.29464285714285715</v>
      </c>
      <c r="M233" s="195" t="s">
        <v>598</v>
      </c>
      <c r="N233" s="201">
        <v>42456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2">
        <v>69</v>
      </c>
      <c r="B234" s="193">
        <v>42614</v>
      </c>
      <c r="C234" s="193"/>
      <c r="D234" s="194" t="s">
        <v>738</v>
      </c>
      <c r="E234" s="195" t="s">
        <v>594</v>
      </c>
      <c r="F234" s="196">
        <v>160.5</v>
      </c>
      <c r="G234" s="195"/>
      <c r="H234" s="195">
        <v>210</v>
      </c>
      <c r="I234" s="197">
        <v>210</v>
      </c>
      <c r="J234" s="198" t="s">
        <v>642</v>
      </c>
      <c r="K234" s="199">
        <f t="shared" si="103"/>
        <v>49.5</v>
      </c>
      <c r="L234" s="200">
        <f t="shared" si="104"/>
        <v>0.30841121495327101</v>
      </c>
      <c r="M234" s="195" t="s">
        <v>598</v>
      </c>
      <c r="N234" s="201">
        <v>42871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2">
        <v>70</v>
      </c>
      <c r="B235" s="193">
        <v>42646</v>
      </c>
      <c r="C235" s="193"/>
      <c r="D235" s="194" t="s">
        <v>417</v>
      </c>
      <c r="E235" s="195" t="s">
        <v>594</v>
      </c>
      <c r="F235" s="196">
        <v>430</v>
      </c>
      <c r="G235" s="195"/>
      <c r="H235" s="195">
        <v>596</v>
      </c>
      <c r="I235" s="197">
        <v>575</v>
      </c>
      <c r="J235" s="198" t="s">
        <v>739</v>
      </c>
      <c r="K235" s="199">
        <v>166</v>
      </c>
      <c r="L235" s="200">
        <v>0.38604651162790699</v>
      </c>
      <c r="M235" s="195" t="s">
        <v>598</v>
      </c>
      <c r="N235" s="201">
        <v>42769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2">
        <v>71</v>
      </c>
      <c r="B236" s="193">
        <v>42657</v>
      </c>
      <c r="C236" s="193"/>
      <c r="D236" s="194" t="s">
        <v>740</v>
      </c>
      <c r="E236" s="195" t="s">
        <v>594</v>
      </c>
      <c r="F236" s="196">
        <v>280</v>
      </c>
      <c r="G236" s="195"/>
      <c r="H236" s="195">
        <v>345</v>
      </c>
      <c r="I236" s="197">
        <v>345</v>
      </c>
      <c r="J236" s="198" t="s">
        <v>642</v>
      </c>
      <c r="K236" s="199">
        <f t="shared" ref="K236:K241" si="105">H236-F236</f>
        <v>65</v>
      </c>
      <c r="L236" s="200">
        <f t="shared" ref="L236:L237" si="106">K236/F236</f>
        <v>0.23214285714285715</v>
      </c>
      <c r="M236" s="195" t="s">
        <v>598</v>
      </c>
      <c r="N236" s="201">
        <v>42814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2">
        <v>72</v>
      </c>
      <c r="B237" s="193">
        <v>42657</v>
      </c>
      <c r="C237" s="193"/>
      <c r="D237" s="194" t="s">
        <v>741</v>
      </c>
      <c r="E237" s="195" t="s">
        <v>594</v>
      </c>
      <c r="F237" s="196">
        <v>245</v>
      </c>
      <c r="G237" s="195"/>
      <c r="H237" s="195">
        <v>325.5</v>
      </c>
      <c r="I237" s="197">
        <v>330</v>
      </c>
      <c r="J237" s="198" t="s">
        <v>742</v>
      </c>
      <c r="K237" s="199">
        <f t="shared" si="105"/>
        <v>80.5</v>
      </c>
      <c r="L237" s="200">
        <f t="shared" si="106"/>
        <v>0.32857142857142857</v>
      </c>
      <c r="M237" s="195" t="s">
        <v>598</v>
      </c>
      <c r="N237" s="201">
        <v>42769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2">
        <v>73</v>
      </c>
      <c r="B238" s="193">
        <v>42660</v>
      </c>
      <c r="C238" s="193"/>
      <c r="D238" s="194" t="s">
        <v>743</v>
      </c>
      <c r="E238" s="195" t="s">
        <v>594</v>
      </c>
      <c r="F238" s="196">
        <v>125</v>
      </c>
      <c r="G238" s="195"/>
      <c r="H238" s="195">
        <v>160</v>
      </c>
      <c r="I238" s="197">
        <v>160</v>
      </c>
      <c r="J238" s="198" t="s">
        <v>696</v>
      </c>
      <c r="K238" s="199">
        <f t="shared" si="105"/>
        <v>35</v>
      </c>
      <c r="L238" s="200">
        <v>0.28000000000000003</v>
      </c>
      <c r="M238" s="195" t="s">
        <v>598</v>
      </c>
      <c r="N238" s="201">
        <v>42803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2">
        <v>74</v>
      </c>
      <c r="B239" s="193">
        <v>42660</v>
      </c>
      <c r="C239" s="193"/>
      <c r="D239" s="194" t="s">
        <v>744</v>
      </c>
      <c r="E239" s="195" t="s">
        <v>594</v>
      </c>
      <c r="F239" s="196">
        <v>114</v>
      </c>
      <c r="G239" s="195"/>
      <c r="H239" s="195">
        <v>145</v>
      </c>
      <c r="I239" s="197">
        <v>145</v>
      </c>
      <c r="J239" s="198" t="s">
        <v>696</v>
      </c>
      <c r="K239" s="199">
        <f t="shared" si="105"/>
        <v>31</v>
      </c>
      <c r="L239" s="200">
        <f t="shared" ref="L239:L241" si="107">K239/F239</f>
        <v>0.27192982456140352</v>
      </c>
      <c r="M239" s="195" t="s">
        <v>598</v>
      </c>
      <c r="N239" s="201">
        <v>42859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2">
        <v>75</v>
      </c>
      <c r="B240" s="193">
        <v>42660</v>
      </c>
      <c r="C240" s="193"/>
      <c r="D240" s="194" t="s">
        <v>745</v>
      </c>
      <c r="E240" s="195" t="s">
        <v>594</v>
      </c>
      <c r="F240" s="196">
        <v>212</v>
      </c>
      <c r="G240" s="195"/>
      <c r="H240" s="195">
        <v>280</v>
      </c>
      <c r="I240" s="197">
        <v>276</v>
      </c>
      <c r="J240" s="198" t="s">
        <v>746</v>
      </c>
      <c r="K240" s="199">
        <f t="shared" si="105"/>
        <v>68</v>
      </c>
      <c r="L240" s="200">
        <f t="shared" si="107"/>
        <v>0.32075471698113206</v>
      </c>
      <c r="M240" s="195" t="s">
        <v>598</v>
      </c>
      <c r="N240" s="201">
        <v>42858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2">
        <v>76</v>
      </c>
      <c r="B241" s="193">
        <v>42678</v>
      </c>
      <c r="C241" s="193"/>
      <c r="D241" s="194" t="s">
        <v>466</v>
      </c>
      <c r="E241" s="195" t="s">
        <v>594</v>
      </c>
      <c r="F241" s="196">
        <v>155</v>
      </c>
      <c r="G241" s="195"/>
      <c r="H241" s="195">
        <v>210</v>
      </c>
      <c r="I241" s="197">
        <v>210</v>
      </c>
      <c r="J241" s="198" t="s">
        <v>747</v>
      </c>
      <c r="K241" s="199">
        <f t="shared" si="105"/>
        <v>55</v>
      </c>
      <c r="L241" s="200">
        <f t="shared" si="107"/>
        <v>0.35483870967741937</v>
      </c>
      <c r="M241" s="195" t="s">
        <v>598</v>
      </c>
      <c r="N241" s="201">
        <v>42944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2">
        <v>77</v>
      </c>
      <c r="B242" s="203">
        <v>42710</v>
      </c>
      <c r="C242" s="203"/>
      <c r="D242" s="204" t="s">
        <v>748</v>
      </c>
      <c r="E242" s="205" t="s">
        <v>594</v>
      </c>
      <c r="F242" s="206">
        <v>150.5</v>
      </c>
      <c r="G242" s="206"/>
      <c r="H242" s="207">
        <v>72.5</v>
      </c>
      <c r="I242" s="207">
        <v>174</v>
      </c>
      <c r="J242" s="208" t="s">
        <v>749</v>
      </c>
      <c r="K242" s="209">
        <v>-78</v>
      </c>
      <c r="L242" s="210">
        <v>-0.51827242524916906</v>
      </c>
      <c r="M242" s="206" t="s">
        <v>612</v>
      </c>
      <c r="N242" s="203">
        <v>43333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2">
        <v>78</v>
      </c>
      <c r="B243" s="193">
        <v>42712</v>
      </c>
      <c r="C243" s="193"/>
      <c r="D243" s="194" t="s">
        <v>750</v>
      </c>
      <c r="E243" s="195" t="s">
        <v>594</v>
      </c>
      <c r="F243" s="196">
        <v>380</v>
      </c>
      <c r="G243" s="195"/>
      <c r="H243" s="195">
        <v>478</v>
      </c>
      <c r="I243" s="197">
        <v>468</v>
      </c>
      <c r="J243" s="198" t="s">
        <v>696</v>
      </c>
      <c r="K243" s="199">
        <f t="shared" ref="K243:K245" si="108">H243-F243</f>
        <v>98</v>
      </c>
      <c r="L243" s="200">
        <f t="shared" ref="L243:L245" si="109">K243/F243</f>
        <v>0.25789473684210529</v>
      </c>
      <c r="M243" s="195" t="s">
        <v>598</v>
      </c>
      <c r="N243" s="201">
        <v>43025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2">
        <v>79</v>
      </c>
      <c r="B244" s="193">
        <v>42734</v>
      </c>
      <c r="C244" s="193"/>
      <c r="D244" s="194" t="s">
        <v>121</v>
      </c>
      <c r="E244" s="195" t="s">
        <v>594</v>
      </c>
      <c r="F244" s="196">
        <v>305</v>
      </c>
      <c r="G244" s="195"/>
      <c r="H244" s="195">
        <v>375</v>
      </c>
      <c r="I244" s="197">
        <v>375</v>
      </c>
      <c r="J244" s="198" t="s">
        <v>696</v>
      </c>
      <c r="K244" s="199">
        <f t="shared" si="108"/>
        <v>70</v>
      </c>
      <c r="L244" s="200">
        <f t="shared" si="109"/>
        <v>0.22950819672131148</v>
      </c>
      <c r="M244" s="195" t="s">
        <v>598</v>
      </c>
      <c r="N244" s="201">
        <v>42768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2">
        <v>80</v>
      </c>
      <c r="B245" s="193">
        <v>42739</v>
      </c>
      <c r="C245" s="193"/>
      <c r="D245" s="194" t="s">
        <v>104</v>
      </c>
      <c r="E245" s="195" t="s">
        <v>594</v>
      </c>
      <c r="F245" s="196">
        <v>99.5</v>
      </c>
      <c r="G245" s="195"/>
      <c r="H245" s="195">
        <v>158</v>
      </c>
      <c r="I245" s="197">
        <v>158</v>
      </c>
      <c r="J245" s="198" t="s">
        <v>696</v>
      </c>
      <c r="K245" s="199">
        <f t="shared" si="108"/>
        <v>58.5</v>
      </c>
      <c r="L245" s="200">
        <f t="shared" si="109"/>
        <v>0.5879396984924623</v>
      </c>
      <c r="M245" s="195" t="s">
        <v>598</v>
      </c>
      <c r="N245" s="201">
        <v>42898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2">
        <v>81</v>
      </c>
      <c r="B246" s="193">
        <v>42739</v>
      </c>
      <c r="C246" s="193"/>
      <c r="D246" s="194" t="s">
        <v>104</v>
      </c>
      <c r="E246" s="195" t="s">
        <v>594</v>
      </c>
      <c r="F246" s="196">
        <v>99.5</v>
      </c>
      <c r="G246" s="195"/>
      <c r="H246" s="195">
        <v>158</v>
      </c>
      <c r="I246" s="197">
        <v>158</v>
      </c>
      <c r="J246" s="198" t="s">
        <v>696</v>
      </c>
      <c r="K246" s="199">
        <v>58.5</v>
      </c>
      <c r="L246" s="200">
        <v>0.58793969849246197</v>
      </c>
      <c r="M246" s="195" t="s">
        <v>598</v>
      </c>
      <c r="N246" s="201">
        <v>42898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2">
        <v>82</v>
      </c>
      <c r="B247" s="193">
        <v>42786</v>
      </c>
      <c r="C247" s="193"/>
      <c r="D247" s="194" t="s">
        <v>210</v>
      </c>
      <c r="E247" s="195" t="s">
        <v>594</v>
      </c>
      <c r="F247" s="196">
        <v>140.5</v>
      </c>
      <c r="G247" s="195"/>
      <c r="H247" s="195">
        <v>220</v>
      </c>
      <c r="I247" s="197">
        <v>220</v>
      </c>
      <c r="J247" s="198" t="s">
        <v>696</v>
      </c>
      <c r="K247" s="199">
        <f>H247-F247</f>
        <v>79.5</v>
      </c>
      <c r="L247" s="200">
        <f>K247/F247</f>
        <v>0.5658362989323843</v>
      </c>
      <c r="M247" s="195" t="s">
        <v>598</v>
      </c>
      <c r="N247" s="201">
        <v>42864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2">
        <v>83</v>
      </c>
      <c r="B248" s="193">
        <v>42786</v>
      </c>
      <c r="C248" s="193"/>
      <c r="D248" s="194" t="s">
        <v>751</v>
      </c>
      <c r="E248" s="195" t="s">
        <v>594</v>
      </c>
      <c r="F248" s="196">
        <v>202.5</v>
      </c>
      <c r="G248" s="195"/>
      <c r="H248" s="195">
        <v>234</v>
      </c>
      <c r="I248" s="197">
        <v>234</v>
      </c>
      <c r="J248" s="198" t="s">
        <v>696</v>
      </c>
      <c r="K248" s="199">
        <v>31.5</v>
      </c>
      <c r="L248" s="200">
        <v>0.155555555555556</v>
      </c>
      <c r="M248" s="195" t="s">
        <v>598</v>
      </c>
      <c r="N248" s="201">
        <v>42836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2">
        <v>84</v>
      </c>
      <c r="B249" s="193">
        <v>42818</v>
      </c>
      <c r="C249" s="193"/>
      <c r="D249" s="194" t="s">
        <v>752</v>
      </c>
      <c r="E249" s="195" t="s">
        <v>594</v>
      </c>
      <c r="F249" s="196">
        <v>300.5</v>
      </c>
      <c r="G249" s="195"/>
      <c r="H249" s="195">
        <v>417.5</v>
      </c>
      <c r="I249" s="197">
        <v>420</v>
      </c>
      <c r="J249" s="198" t="s">
        <v>753</v>
      </c>
      <c r="K249" s="199">
        <f>H249-F249</f>
        <v>117</v>
      </c>
      <c r="L249" s="200">
        <f>K249/F249</f>
        <v>0.38935108153078202</v>
      </c>
      <c r="M249" s="195" t="s">
        <v>598</v>
      </c>
      <c r="N249" s="201">
        <v>43070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2">
        <v>85</v>
      </c>
      <c r="B250" s="193">
        <v>42818</v>
      </c>
      <c r="C250" s="193"/>
      <c r="D250" s="194" t="s">
        <v>726</v>
      </c>
      <c r="E250" s="195" t="s">
        <v>594</v>
      </c>
      <c r="F250" s="196">
        <v>850</v>
      </c>
      <c r="G250" s="195"/>
      <c r="H250" s="195">
        <v>1042.5</v>
      </c>
      <c r="I250" s="197">
        <v>1023</v>
      </c>
      <c r="J250" s="198" t="s">
        <v>754</v>
      </c>
      <c r="K250" s="199">
        <v>192.5</v>
      </c>
      <c r="L250" s="200">
        <v>0.22647058823529401</v>
      </c>
      <c r="M250" s="195" t="s">
        <v>598</v>
      </c>
      <c r="N250" s="201">
        <v>42830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2">
        <v>86</v>
      </c>
      <c r="B251" s="193">
        <v>42830</v>
      </c>
      <c r="C251" s="193"/>
      <c r="D251" s="194" t="s">
        <v>497</v>
      </c>
      <c r="E251" s="195" t="s">
        <v>594</v>
      </c>
      <c r="F251" s="196">
        <v>785</v>
      </c>
      <c r="G251" s="195"/>
      <c r="H251" s="195">
        <v>930</v>
      </c>
      <c r="I251" s="197">
        <v>920</v>
      </c>
      <c r="J251" s="198" t="s">
        <v>755</v>
      </c>
      <c r="K251" s="199">
        <f>H251-F251</f>
        <v>145</v>
      </c>
      <c r="L251" s="200">
        <f>K251/F251</f>
        <v>0.18471337579617833</v>
      </c>
      <c r="M251" s="195" t="s">
        <v>598</v>
      </c>
      <c r="N251" s="201">
        <v>42976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2">
        <v>87</v>
      </c>
      <c r="B252" s="203">
        <v>42831</v>
      </c>
      <c r="C252" s="203"/>
      <c r="D252" s="204" t="s">
        <v>756</v>
      </c>
      <c r="E252" s="205" t="s">
        <v>594</v>
      </c>
      <c r="F252" s="206">
        <v>40</v>
      </c>
      <c r="G252" s="206"/>
      <c r="H252" s="207">
        <v>13.1</v>
      </c>
      <c r="I252" s="207">
        <v>60</v>
      </c>
      <c r="J252" s="208" t="s">
        <v>757</v>
      </c>
      <c r="K252" s="209">
        <v>-26.9</v>
      </c>
      <c r="L252" s="210">
        <v>-0.67249999999999999</v>
      </c>
      <c r="M252" s="206" t="s">
        <v>612</v>
      </c>
      <c r="N252" s="203">
        <v>43138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2">
        <v>88</v>
      </c>
      <c r="B253" s="193">
        <v>42837</v>
      </c>
      <c r="C253" s="193"/>
      <c r="D253" s="194" t="s">
        <v>102</v>
      </c>
      <c r="E253" s="195" t="s">
        <v>594</v>
      </c>
      <c r="F253" s="196">
        <v>289.5</v>
      </c>
      <c r="G253" s="195"/>
      <c r="H253" s="195">
        <v>354</v>
      </c>
      <c r="I253" s="197">
        <v>360</v>
      </c>
      <c r="J253" s="198" t="s">
        <v>758</v>
      </c>
      <c r="K253" s="199">
        <f t="shared" ref="K253:K261" si="110">H253-F253</f>
        <v>64.5</v>
      </c>
      <c r="L253" s="200">
        <f t="shared" ref="L253:L261" si="111">K253/F253</f>
        <v>0.22279792746113988</v>
      </c>
      <c r="M253" s="195" t="s">
        <v>598</v>
      </c>
      <c r="N253" s="201">
        <v>43040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2">
        <v>89</v>
      </c>
      <c r="B254" s="193">
        <v>42845</v>
      </c>
      <c r="C254" s="193"/>
      <c r="D254" s="194" t="s">
        <v>437</v>
      </c>
      <c r="E254" s="195" t="s">
        <v>594</v>
      </c>
      <c r="F254" s="196">
        <v>700</v>
      </c>
      <c r="G254" s="195"/>
      <c r="H254" s="195">
        <v>840</v>
      </c>
      <c r="I254" s="197">
        <v>840</v>
      </c>
      <c r="J254" s="198" t="s">
        <v>759</v>
      </c>
      <c r="K254" s="199">
        <f t="shared" si="110"/>
        <v>140</v>
      </c>
      <c r="L254" s="200">
        <f t="shared" si="111"/>
        <v>0.2</v>
      </c>
      <c r="M254" s="195" t="s">
        <v>598</v>
      </c>
      <c r="N254" s="201">
        <v>42893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2">
        <v>90</v>
      </c>
      <c r="B255" s="193">
        <v>42887</v>
      </c>
      <c r="C255" s="193"/>
      <c r="D255" s="194" t="s">
        <v>760</v>
      </c>
      <c r="E255" s="195" t="s">
        <v>594</v>
      </c>
      <c r="F255" s="196">
        <v>130</v>
      </c>
      <c r="G255" s="195"/>
      <c r="H255" s="195">
        <v>144.25</v>
      </c>
      <c r="I255" s="197">
        <v>170</v>
      </c>
      <c r="J255" s="198" t="s">
        <v>761</v>
      </c>
      <c r="K255" s="199">
        <f t="shared" si="110"/>
        <v>14.25</v>
      </c>
      <c r="L255" s="200">
        <f t="shared" si="111"/>
        <v>0.10961538461538461</v>
      </c>
      <c r="M255" s="195" t="s">
        <v>598</v>
      </c>
      <c r="N255" s="201">
        <v>43675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2">
        <v>91</v>
      </c>
      <c r="B256" s="193">
        <v>42901</v>
      </c>
      <c r="C256" s="193"/>
      <c r="D256" s="194" t="s">
        <v>762</v>
      </c>
      <c r="E256" s="195" t="s">
        <v>594</v>
      </c>
      <c r="F256" s="196">
        <v>214.5</v>
      </c>
      <c r="G256" s="195"/>
      <c r="H256" s="195">
        <v>262</v>
      </c>
      <c r="I256" s="197">
        <v>262</v>
      </c>
      <c r="J256" s="198" t="s">
        <v>625</v>
      </c>
      <c r="K256" s="199">
        <f t="shared" si="110"/>
        <v>47.5</v>
      </c>
      <c r="L256" s="200">
        <f t="shared" si="111"/>
        <v>0.22144522144522144</v>
      </c>
      <c r="M256" s="195" t="s">
        <v>598</v>
      </c>
      <c r="N256" s="201">
        <v>42977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3">
        <v>92</v>
      </c>
      <c r="B257" s="224">
        <v>42933</v>
      </c>
      <c r="C257" s="224"/>
      <c r="D257" s="225" t="s">
        <v>763</v>
      </c>
      <c r="E257" s="226" t="s">
        <v>594</v>
      </c>
      <c r="F257" s="227">
        <v>370</v>
      </c>
      <c r="G257" s="226"/>
      <c r="H257" s="226">
        <v>447.5</v>
      </c>
      <c r="I257" s="228">
        <v>450</v>
      </c>
      <c r="J257" s="229" t="s">
        <v>696</v>
      </c>
      <c r="K257" s="199">
        <f t="shared" si="110"/>
        <v>77.5</v>
      </c>
      <c r="L257" s="230">
        <f t="shared" si="111"/>
        <v>0.20945945945945946</v>
      </c>
      <c r="M257" s="226" t="s">
        <v>598</v>
      </c>
      <c r="N257" s="231">
        <v>43035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3">
        <v>93</v>
      </c>
      <c r="B258" s="224">
        <v>42943</v>
      </c>
      <c r="C258" s="224"/>
      <c r="D258" s="225" t="s">
        <v>208</v>
      </c>
      <c r="E258" s="226" t="s">
        <v>594</v>
      </c>
      <c r="F258" s="227">
        <v>657.5</v>
      </c>
      <c r="G258" s="226"/>
      <c r="H258" s="226">
        <v>825</v>
      </c>
      <c r="I258" s="228">
        <v>820</v>
      </c>
      <c r="J258" s="229" t="s">
        <v>696</v>
      </c>
      <c r="K258" s="199">
        <f t="shared" si="110"/>
        <v>167.5</v>
      </c>
      <c r="L258" s="230">
        <f t="shared" si="111"/>
        <v>0.25475285171102663</v>
      </c>
      <c r="M258" s="226" t="s">
        <v>598</v>
      </c>
      <c r="N258" s="231">
        <v>43090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2">
        <v>94</v>
      </c>
      <c r="B259" s="193">
        <v>42964</v>
      </c>
      <c r="C259" s="193"/>
      <c r="D259" s="194" t="s">
        <v>385</v>
      </c>
      <c r="E259" s="195" t="s">
        <v>594</v>
      </c>
      <c r="F259" s="196">
        <v>605</v>
      </c>
      <c r="G259" s="195"/>
      <c r="H259" s="195">
        <v>750</v>
      </c>
      <c r="I259" s="197">
        <v>750</v>
      </c>
      <c r="J259" s="198" t="s">
        <v>755</v>
      </c>
      <c r="K259" s="199">
        <f t="shared" si="110"/>
        <v>145</v>
      </c>
      <c r="L259" s="200">
        <f t="shared" si="111"/>
        <v>0.23966942148760331</v>
      </c>
      <c r="M259" s="195" t="s">
        <v>598</v>
      </c>
      <c r="N259" s="201">
        <v>43027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02">
        <v>95</v>
      </c>
      <c r="B260" s="203">
        <v>42979</v>
      </c>
      <c r="C260" s="203"/>
      <c r="D260" s="211" t="s">
        <v>764</v>
      </c>
      <c r="E260" s="206" t="s">
        <v>594</v>
      </c>
      <c r="F260" s="206">
        <v>255</v>
      </c>
      <c r="G260" s="207"/>
      <c r="H260" s="207">
        <v>217.25</v>
      </c>
      <c r="I260" s="207">
        <v>320</v>
      </c>
      <c r="J260" s="208" t="s">
        <v>765</v>
      </c>
      <c r="K260" s="209">
        <f t="shared" si="110"/>
        <v>-37.75</v>
      </c>
      <c r="L260" s="212">
        <f t="shared" si="111"/>
        <v>-0.14803921568627451</v>
      </c>
      <c r="M260" s="206" t="s">
        <v>612</v>
      </c>
      <c r="N260" s="203">
        <v>43661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92">
        <v>96</v>
      </c>
      <c r="B261" s="193">
        <v>42997</v>
      </c>
      <c r="C261" s="193"/>
      <c r="D261" s="194" t="s">
        <v>766</v>
      </c>
      <c r="E261" s="195" t="s">
        <v>594</v>
      </c>
      <c r="F261" s="196">
        <v>215</v>
      </c>
      <c r="G261" s="195"/>
      <c r="H261" s="195">
        <v>258</v>
      </c>
      <c r="I261" s="197">
        <v>258</v>
      </c>
      <c r="J261" s="198" t="s">
        <v>696</v>
      </c>
      <c r="K261" s="199">
        <f t="shared" si="110"/>
        <v>43</v>
      </c>
      <c r="L261" s="200">
        <f t="shared" si="111"/>
        <v>0.2</v>
      </c>
      <c r="M261" s="195" t="s">
        <v>598</v>
      </c>
      <c r="N261" s="201">
        <v>43040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2">
        <v>97</v>
      </c>
      <c r="B262" s="193">
        <v>42997</v>
      </c>
      <c r="C262" s="193"/>
      <c r="D262" s="194" t="s">
        <v>766</v>
      </c>
      <c r="E262" s="195" t="s">
        <v>594</v>
      </c>
      <c r="F262" s="196">
        <v>215</v>
      </c>
      <c r="G262" s="195"/>
      <c r="H262" s="195">
        <v>258</v>
      </c>
      <c r="I262" s="197">
        <v>258</v>
      </c>
      <c r="J262" s="229" t="s">
        <v>696</v>
      </c>
      <c r="K262" s="199">
        <v>43</v>
      </c>
      <c r="L262" s="200">
        <v>0.2</v>
      </c>
      <c r="M262" s="195" t="s">
        <v>598</v>
      </c>
      <c r="N262" s="201">
        <v>43040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3">
        <v>98</v>
      </c>
      <c r="B263" s="224">
        <v>42998</v>
      </c>
      <c r="C263" s="224"/>
      <c r="D263" s="225" t="s">
        <v>767</v>
      </c>
      <c r="E263" s="226" t="s">
        <v>594</v>
      </c>
      <c r="F263" s="196">
        <v>75</v>
      </c>
      <c r="G263" s="226"/>
      <c r="H263" s="226">
        <v>90</v>
      </c>
      <c r="I263" s="228">
        <v>90</v>
      </c>
      <c r="J263" s="198" t="s">
        <v>768</v>
      </c>
      <c r="K263" s="199">
        <f t="shared" ref="K263:K268" si="112">H263-F263</f>
        <v>15</v>
      </c>
      <c r="L263" s="200">
        <f t="shared" ref="L263:L268" si="113">K263/F263</f>
        <v>0.2</v>
      </c>
      <c r="M263" s="195" t="s">
        <v>598</v>
      </c>
      <c r="N263" s="201">
        <v>43019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3">
        <v>99</v>
      </c>
      <c r="B264" s="224">
        <v>43011</v>
      </c>
      <c r="C264" s="224"/>
      <c r="D264" s="225" t="s">
        <v>769</v>
      </c>
      <c r="E264" s="226" t="s">
        <v>594</v>
      </c>
      <c r="F264" s="227">
        <v>315</v>
      </c>
      <c r="G264" s="226"/>
      <c r="H264" s="226">
        <v>392</v>
      </c>
      <c r="I264" s="228">
        <v>384</v>
      </c>
      <c r="J264" s="229" t="s">
        <v>770</v>
      </c>
      <c r="K264" s="199">
        <f t="shared" si="112"/>
        <v>77</v>
      </c>
      <c r="L264" s="230">
        <f t="shared" si="113"/>
        <v>0.24444444444444444</v>
      </c>
      <c r="M264" s="226" t="s">
        <v>598</v>
      </c>
      <c r="N264" s="231">
        <v>43017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3">
        <v>100</v>
      </c>
      <c r="B265" s="224">
        <v>43013</v>
      </c>
      <c r="C265" s="224"/>
      <c r="D265" s="225" t="s">
        <v>470</v>
      </c>
      <c r="E265" s="226" t="s">
        <v>594</v>
      </c>
      <c r="F265" s="227">
        <v>145</v>
      </c>
      <c r="G265" s="226"/>
      <c r="H265" s="226">
        <v>179</v>
      </c>
      <c r="I265" s="228">
        <v>180</v>
      </c>
      <c r="J265" s="229" t="s">
        <v>771</v>
      </c>
      <c r="K265" s="199">
        <f t="shared" si="112"/>
        <v>34</v>
      </c>
      <c r="L265" s="230">
        <f t="shared" si="113"/>
        <v>0.23448275862068965</v>
      </c>
      <c r="M265" s="226" t="s">
        <v>598</v>
      </c>
      <c r="N265" s="231">
        <v>43025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3">
        <v>101</v>
      </c>
      <c r="B266" s="224">
        <v>43014</v>
      </c>
      <c r="C266" s="224"/>
      <c r="D266" s="225" t="s">
        <v>360</v>
      </c>
      <c r="E266" s="226" t="s">
        <v>594</v>
      </c>
      <c r="F266" s="227">
        <v>256</v>
      </c>
      <c r="G266" s="226"/>
      <c r="H266" s="226">
        <v>323</v>
      </c>
      <c r="I266" s="228">
        <v>320</v>
      </c>
      <c r="J266" s="229" t="s">
        <v>696</v>
      </c>
      <c r="K266" s="199">
        <f t="shared" si="112"/>
        <v>67</v>
      </c>
      <c r="L266" s="230">
        <f t="shared" si="113"/>
        <v>0.26171875</v>
      </c>
      <c r="M266" s="226" t="s">
        <v>598</v>
      </c>
      <c r="N266" s="231">
        <v>43067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3">
        <v>102</v>
      </c>
      <c r="B267" s="224">
        <v>43017</v>
      </c>
      <c r="C267" s="224"/>
      <c r="D267" s="225" t="s">
        <v>374</v>
      </c>
      <c r="E267" s="226" t="s">
        <v>594</v>
      </c>
      <c r="F267" s="227">
        <v>137.5</v>
      </c>
      <c r="G267" s="226"/>
      <c r="H267" s="226">
        <v>184</v>
      </c>
      <c r="I267" s="228">
        <v>183</v>
      </c>
      <c r="J267" s="229" t="s">
        <v>772</v>
      </c>
      <c r="K267" s="199">
        <f t="shared" si="112"/>
        <v>46.5</v>
      </c>
      <c r="L267" s="230">
        <f t="shared" si="113"/>
        <v>0.33818181818181819</v>
      </c>
      <c r="M267" s="226" t="s">
        <v>598</v>
      </c>
      <c r="N267" s="231">
        <v>43108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3">
        <v>103</v>
      </c>
      <c r="B268" s="224">
        <v>43018</v>
      </c>
      <c r="C268" s="224"/>
      <c r="D268" s="225" t="s">
        <v>773</v>
      </c>
      <c r="E268" s="226" t="s">
        <v>594</v>
      </c>
      <c r="F268" s="227">
        <v>125.5</v>
      </c>
      <c r="G268" s="226"/>
      <c r="H268" s="226">
        <v>158</v>
      </c>
      <c r="I268" s="228">
        <v>155</v>
      </c>
      <c r="J268" s="229" t="s">
        <v>774</v>
      </c>
      <c r="K268" s="199">
        <f t="shared" si="112"/>
        <v>32.5</v>
      </c>
      <c r="L268" s="230">
        <f t="shared" si="113"/>
        <v>0.25896414342629481</v>
      </c>
      <c r="M268" s="226" t="s">
        <v>598</v>
      </c>
      <c r="N268" s="231">
        <v>43067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3">
        <v>104</v>
      </c>
      <c r="B269" s="224">
        <v>43018</v>
      </c>
      <c r="C269" s="224"/>
      <c r="D269" s="225" t="s">
        <v>775</v>
      </c>
      <c r="E269" s="226" t="s">
        <v>594</v>
      </c>
      <c r="F269" s="227">
        <v>895</v>
      </c>
      <c r="G269" s="226"/>
      <c r="H269" s="226">
        <v>1122.5</v>
      </c>
      <c r="I269" s="228">
        <v>1078</v>
      </c>
      <c r="J269" s="229" t="s">
        <v>776</v>
      </c>
      <c r="K269" s="199">
        <v>227.5</v>
      </c>
      <c r="L269" s="230">
        <v>0.25418994413407803</v>
      </c>
      <c r="M269" s="226" t="s">
        <v>598</v>
      </c>
      <c r="N269" s="231">
        <v>43117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3">
        <v>105</v>
      </c>
      <c r="B270" s="224">
        <v>43020</v>
      </c>
      <c r="C270" s="224"/>
      <c r="D270" s="225" t="s">
        <v>369</v>
      </c>
      <c r="E270" s="226" t="s">
        <v>594</v>
      </c>
      <c r="F270" s="227">
        <v>525</v>
      </c>
      <c r="G270" s="226"/>
      <c r="H270" s="226">
        <v>629</v>
      </c>
      <c r="I270" s="228">
        <v>629</v>
      </c>
      <c r="J270" s="229" t="s">
        <v>696</v>
      </c>
      <c r="K270" s="199">
        <v>104</v>
      </c>
      <c r="L270" s="230">
        <v>0.19809523809523799</v>
      </c>
      <c r="M270" s="226" t="s">
        <v>598</v>
      </c>
      <c r="N270" s="231">
        <v>43119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3">
        <v>106</v>
      </c>
      <c r="B271" s="224">
        <v>43046</v>
      </c>
      <c r="C271" s="224"/>
      <c r="D271" s="225" t="s">
        <v>410</v>
      </c>
      <c r="E271" s="226" t="s">
        <v>594</v>
      </c>
      <c r="F271" s="227">
        <v>740</v>
      </c>
      <c r="G271" s="226"/>
      <c r="H271" s="226">
        <v>892.5</v>
      </c>
      <c r="I271" s="228">
        <v>900</v>
      </c>
      <c r="J271" s="229" t="s">
        <v>777</v>
      </c>
      <c r="K271" s="199">
        <f t="shared" ref="K271:K273" si="114">H271-F271</f>
        <v>152.5</v>
      </c>
      <c r="L271" s="230">
        <f t="shared" ref="L271:L273" si="115">K271/F271</f>
        <v>0.20608108108108109</v>
      </c>
      <c r="M271" s="226" t="s">
        <v>598</v>
      </c>
      <c r="N271" s="231">
        <v>43052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92">
        <v>107</v>
      </c>
      <c r="B272" s="193">
        <v>43073</v>
      </c>
      <c r="C272" s="193"/>
      <c r="D272" s="194" t="s">
        <v>778</v>
      </c>
      <c r="E272" s="195" t="s">
        <v>594</v>
      </c>
      <c r="F272" s="196">
        <v>118.5</v>
      </c>
      <c r="G272" s="195"/>
      <c r="H272" s="195">
        <v>143.5</v>
      </c>
      <c r="I272" s="197">
        <v>145</v>
      </c>
      <c r="J272" s="198" t="s">
        <v>779</v>
      </c>
      <c r="K272" s="199">
        <f t="shared" si="114"/>
        <v>25</v>
      </c>
      <c r="L272" s="200">
        <f t="shared" si="115"/>
        <v>0.2109704641350211</v>
      </c>
      <c r="M272" s="195" t="s">
        <v>598</v>
      </c>
      <c r="N272" s="201">
        <v>43097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02">
        <v>108</v>
      </c>
      <c r="B273" s="203">
        <v>43090</v>
      </c>
      <c r="C273" s="203"/>
      <c r="D273" s="204" t="s">
        <v>442</v>
      </c>
      <c r="E273" s="205" t="s">
        <v>594</v>
      </c>
      <c r="F273" s="206">
        <v>715</v>
      </c>
      <c r="G273" s="206"/>
      <c r="H273" s="207">
        <v>500</v>
      </c>
      <c r="I273" s="207">
        <v>872</v>
      </c>
      <c r="J273" s="208" t="s">
        <v>780</v>
      </c>
      <c r="K273" s="209">
        <f t="shared" si="114"/>
        <v>-215</v>
      </c>
      <c r="L273" s="210">
        <f t="shared" si="115"/>
        <v>-0.30069930069930068</v>
      </c>
      <c r="M273" s="206" t="s">
        <v>612</v>
      </c>
      <c r="N273" s="203">
        <v>43670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2">
        <v>109</v>
      </c>
      <c r="B274" s="193">
        <v>43098</v>
      </c>
      <c r="C274" s="193"/>
      <c r="D274" s="194" t="s">
        <v>769</v>
      </c>
      <c r="E274" s="195" t="s">
        <v>594</v>
      </c>
      <c r="F274" s="196">
        <v>435</v>
      </c>
      <c r="G274" s="195"/>
      <c r="H274" s="195">
        <v>542.5</v>
      </c>
      <c r="I274" s="197">
        <v>539</v>
      </c>
      <c r="J274" s="198" t="s">
        <v>696</v>
      </c>
      <c r="K274" s="199">
        <v>107.5</v>
      </c>
      <c r="L274" s="200">
        <v>0.247126436781609</v>
      </c>
      <c r="M274" s="195" t="s">
        <v>598</v>
      </c>
      <c r="N274" s="201">
        <v>43206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92">
        <v>110</v>
      </c>
      <c r="B275" s="193">
        <v>43098</v>
      </c>
      <c r="C275" s="193"/>
      <c r="D275" s="194" t="s">
        <v>562</v>
      </c>
      <c r="E275" s="195" t="s">
        <v>594</v>
      </c>
      <c r="F275" s="196">
        <v>885</v>
      </c>
      <c r="G275" s="195"/>
      <c r="H275" s="195">
        <v>1090</v>
      </c>
      <c r="I275" s="197">
        <v>1084</v>
      </c>
      <c r="J275" s="198" t="s">
        <v>696</v>
      </c>
      <c r="K275" s="199">
        <v>205</v>
      </c>
      <c r="L275" s="200">
        <v>0.23163841807909599</v>
      </c>
      <c r="M275" s="195" t="s">
        <v>598</v>
      </c>
      <c r="N275" s="201">
        <v>43213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32">
        <v>111</v>
      </c>
      <c r="B276" s="233">
        <v>43192</v>
      </c>
      <c r="C276" s="233"/>
      <c r="D276" s="211" t="s">
        <v>781</v>
      </c>
      <c r="E276" s="206" t="s">
        <v>594</v>
      </c>
      <c r="F276" s="234">
        <v>478.5</v>
      </c>
      <c r="G276" s="206"/>
      <c r="H276" s="206">
        <v>442</v>
      </c>
      <c r="I276" s="207">
        <v>613</v>
      </c>
      <c r="J276" s="208" t="s">
        <v>782</v>
      </c>
      <c r="K276" s="209">
        <f t="shared" ref="K276:K279" si="116">H276-F276</f>
        <v>-36.5</v>
      </c>
      <c r="L276" s="210">
        <f t="shared" ref="L276:L279" si="117">K276/F276</f>
        <v>-7.6280041797283177E-2</v>
      </c>
      <c r="M276" s="206" t="s">
        <v>612</v>
      </c>
      <c r="N276" s="203">
        <v>43762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02">
        <v>112</v>
      </c>
      <c r="B277" s="203">
        <v>43194</v>
      </c>
      <c r="C277" s="203"/>
      <c r="D277" s="204" t="s">
        <v>783</v>
      </c>
      <c r="E277" s="205" t="s">
        <v>594</v>
      </c>
      <c r="F277" s="206">
        <f>141.5-7.3</f>
        <v>134.19999999999999</v>
      </c>
      <c r="G277" s="206"/>
      <c r="H277" s="207">
        <v>77</v>
      </c>
      <c r="I277" s="207">
        <v>180</v>
      </c>
      <c r="J277" s="208" t="s">
        <v>784</v>
      </c>
      <c r="K277" s="209">
        <f t="shared" si="116"/>
        <v>-57.199999999999989</v>
      </c>
      <c r="L277" s="210">
        <f t="shared" si="117"/>
        <v>-0.42622950819672129</v>
      </c>
      <c r="M277" s="206" t="s">
        <v>612</v>
      </c>
      <c r="N277" s="203">
        <v>43522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02">
        <v>113</v>
      </c>
      <c r="B278" s="203">
        <v>43209</v>
      </c>
      <c r="C278" s="203"/>
      <c r="D278" s="204" t="s">
        <v>785</v>
      </c>
      <c r="E278" s="205" t="s">
        <v>594</v>
      </c>
      <c r="F278" s="206">
        <v>430</v>
      </c>
      <c r="G278" s="206"/>
      <c r="H278" s="207">
        <v>220</v>
      </c>
      <c r="I278" s="207">
        <v>537</v>
      </c>
      <c r="J278" s="208" t="s">
        <v>786</v>
      </c>
      <c r="K278" s="209">
        <f t="shared" si="116"/>
        <v>-210</v>
      </c>
      <c r="L278" s="210">
        <f t="shared" si="117"/>
        <v>-0.48837209302325579</v>
      </c>
      <c r="M278" s="206" t="s">
        <v>612</v>
      </c>
      <c r="N278" s="203">
        <v>43252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3">
        <v>114</v>
      </c>
      <c r="B279" s="224">
        <v>43220</v>
      </c>
      <c r="C279" s="224"/>
      <c r="D279" s="225" t="s">
        <v>787</v>
      </c>
      <c r="E279" s="226" t="s">
        <v>594</v>
      </c>
      <c r="F279" s="226">
        <v>153.5</v>
      </c>
      <c r="G279" s="226"/>
      <c r="H279" s="226">
        <v>196</v>
      </c>
      <c r="I279" s="228">
        <v>196</v>
      </c>
      <c r="J279" s="198" t="s">
        <v>788</v>
      </c>
      <c r="K279" s="199">
        <f t="shared" si="116"/>
        <v>42.5</v>
      </c>
      <c r="L279" s="200">
        <f t="shared" si="117"/>
        <v>0.27687296416938112</v>
      </c>
      <c r="M279" s="195" t="s">
        <v>598</v>
      </c>
      <c r="N279" s="201">
        <v>43605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02">
        <v>115</v>
      </c>
      <c r="B280" s="203">
        <v>43306</v>
      </c>
      <c r="C280" s="203"/>
      <c r="D280" s="204" t="s">
        <v>756</v>
      </c>
      <c r="E280" s="205" t="s">
        <v>594</v>
      </c>
      <c r="F280" s="206">
        <v>27.5</v>
      </c>
      <c r="G280" s="206"/>
      <c r="H280" s="207">
        <v>13.1</v>
      </c>
      <c r="I280" s="207">
        <v>60</v>
      </c>
      <c r="J280" s="208" t="s">
        <v>789</v>
      </c>
      <c r="K280" s="209">
        <v>-14.4</v>
      </c>
      <c r="L280" s="210">
        <v>-0.52363636363636401</v>
      </c>
      <c r="M280" s="206" t="s">
        <v>612</v>
      </c>
      <c r="N280" s="203">
        <v>43138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32">
        <v>116</v>
      </c>
      <c r="B281" s="233">
        <v>43318</v>
      </c>
      <c r="C281" s="233"/>
      <c r="D281" s="211" t="s">
        <v>790</v>
      </c>
      <c r="E281" s="206" t="s">
        <v>594</v>
      </c>
      <c r="F281" s="206">
        <v>148.5</v>
      </c>
      <c r="G281" s="206"/>
      <c r="H281" s="206">
        <v>102</v>
      </c>
      <c r="I281" s="207">
        <v>182</v>
      </c>
      <c r="J281" s="208" t="s">
        <v>791</v>
      </c>
      <c r="K281" s="209">
        <f>H281-F281</f>
        <v>-46.5</v>
      </c>
      <c r="L281" s="210">
        <f>K281/F281</f>
        <v>-0.31313131313131315</v>
      </c>
      <c r="M281" s="206" t="s">
        <v>612</v>
      </c>
      <c r="N281" s="203">
        <v>43661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92">
        <v>117</v>
      </c>
      <c r="B282" s="193">
        <v>43335</v>
      </c>
      <c r="C282" s="193"/>
      <c r="D282" s="194" t="s">
        <v>792</v>
      </c>
      <c r="E282" s="195" t="s">
        <v>594</v>
      </c>
      <c r="F282" s="226">
        <v>285</v>
      </c>
      <c r="G282" s="195"/>
      <c r="H282" s="195">
        <v>355</v>
      </c>
      <c r="I282" s="197">
        <v>364</v>
      </c>
      <c r="J282" s="198" t="s">
        <v>793</v>
      </c>
      <c r="K282" s="199">
        <v>70</v>
      </c>
      <c r="L282" s="200">
        <v>0.24561403508771901</v>
      </c>
      <c r="M282" s="195" t="s">
        <v>598</v>
      </c>
      <c r="N282" s="201">
        <v>43455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92">
        <v>118</v>
      </c>
      <c r="B283" s="193">
        <v>43341</v>
      </c>
      <c r="C283" s="193"/>
      <c r="D283" s="194" t="s">
        <v>400</v>
      </c>
      <c r="E283" s="195" t="s">
        <v>594</v>
      </c>
      <c r="F283" s="226">
        <v>525</v>
      </c>
      <c r="G283" s="195"/>
      <c r="H283" s="195">
        <v>585</v>
      </c>
      <c r="I283" s="197">
        <v>635</v>
      </c>
      <c r="J283" s="198" t="s">
        <v>794</v>
      </c>
      <c r="K283" s="199">
        <f t="shared" ref="K283:K334" si="118">H283-F283</f>
        <v>60</v>
      </c>
      <c r="L283" s="200">
        <f t="shared" ref="L283:L334" si="119">K283/F283</f>
        <v>0.11428571428571428</v>
      </c>
      <c r="M283" s="195" t="s">
        <v>598</v>
      </c>
      <c r="N283" s="201">
        <v>43662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92">
        <v>119</v>
      </c>
      <c r="B284" s="193">
        <v>43395</v>
      </c>
      <c r="C284" s="193"/>
      <c r="D284" s="194" t="s">
        <v>385</v>
      </c>
      <c r="E284" s="195" t="s">
        <v>594</v>
      </c>
      <c r="F284" s="226">
        <v>475</v>
      </c>
      <c r="G284" s="195"/>
      <c r="H284" s="195">
        <v>574</v>
      </c>
      <c r="I284" s="197">
        <v>570</v>
      </c>
      <c r="J284" s="198" t="s">
        <v>696</v>
      </c>
      <c r="K284" s="199">
        <f t="shared" si="118"/>
        <v>99</v>
      </c>
      <c r="L284" s="200">
        <f t="shared" si="119"/>
        <v>0.20842105263157895</v>
      </c>
      <c r="M284" s="195" t="s">
        <v>598</v>
      </c>
      <c r="N284" s="201">
        <v>43403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3">
        <v>120</v>
      </c>
      <c r="B285" s="224">
        <v>43397</v>
      </c>
      <c r="C285" s="224"/>
      <c r="D285" s="225" t="s">
        <v>795</v>
      </c>
      <c r="E285" s="226" t="s">
        <v>594</v>
      </c>
      <c r="F285" s="226">
        <v>707.5</v>
      </c>
      <c r="G285" s="226"/>
      <c r="H285" s="226">
        <v>872</v>
      </c>
      <c r="I285" s="228">
        <v>872</v>
      </c>
      <c r="J285" s="229" t="s">
        <v>696</v>
      </c>
      <c r="K285" s="199">
        <f t="shared" si="118"/>
        <v>164.5</v>
      </c>
      <c r="L285" s="230">
        <f t="shared" si="119"/>
        <v>0.23250883392226149</v>
      </c>
      <c r="M285" s="226" t="s">
        <v>598</v>
      </c>
      <c r="N285" s="231">
        <v>43482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3">
        <v>121</v>
      </c>
      <c r="B286" s="224">
        <v>43398</v>
      </c>
      <c r="C286" s="224"/>
      <c r="D286" s="225" t="s">
        <v>796</v>
      </c>
      <c r="E286" s="226" t="s">
        <v>594</v>
      </c>
      <c r="F286" s="226">
        <v>162</v>
      </c>
      <c r="G286" s="226"/>
      <c r="H286" s="226">
        <v>204</v>
      </c>
      <c r="I286" s="228">
        <v>209</v>
      </c>
      <c r="J286" s="229" t="s">
        <v>797</v>
      </c>
      <c r="K286" s="199">
        <f t="shared" si="118"/>
        <v>42</v>
      </c>
      <c r="L286" s="230">
        <f t="shared" si="119"/>
        <v>0.25925925925925924</v>
      </c>
      <c r="M286" s="226" t="s">
        <v>598</v>
      </c>
      <c r="N286" s="231">
        <v>43539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3">
        <v>122</v>
      </c>
      <c r="B287" s="224">
        <v>43399</v>
      </c>
      <c r="C287" s="224"/>
      <c r="D287" s="225" t="s">
        <v>490</v>
      </c>
      <c r="E287" s="226" t="s">
        <v>594</v>
      </c>
      <c r="F287" s="226">
        <v>240</v>
      </c>
      <c r="G287" s="226"/>
      <c r="H287" s="226">
        <v>297</v>
      </c>
      <c r="I287" s="228">
        <v>297</v>
      </c>
      <c r="J287" s="229" t="s">
        <v>696</v>
      </c>
      <c r="K287" s="235">
        <f t="shared" si="118"/>
        <v>57</v>
      </c>
      <c r="L287" s="230">
        <f t="shared" si="119"/>
        <v>0.23749999999999999</v>
      </c>
      <c r="M287" s="226" t="s">
        <v>598</v>
      </c>
      <c r="N287" s="231">
        <v>43417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92">
        <v>123</v>
      </c>
      <c r="B288" s="193">
        <v>43439</v>
      </c>
      <c r="C288" s="193"/>
      <c r="D288" s="194" t="s">
        <v>798</v>
      </c>
      <c r="E288" s="195" t="s">
        <v>594</v>
      </c>
      <c r="F288" s="195">
        <v>202.5</v>
      </c>
      <c r="G288" s="195"/>
      <c r="H288" s="195">
        <v>255</v>
      </c>
      <c r="I288" s="197">
        <v>252</v>
      </c>
      <c r="J288" s="198" t="s">
        <v>696</v>
      </c>
      <c r="K288" s="199">
        <f t="shared" si="118"/>
        <v>52.5</v>
      </c>
      <c r="L288" s="200">
        <f t="shared" si="119"/>
        <v>0.25925925925925924</v>
      </c>
      <c r="M288" s="195" t="s">
        <v>598</v>
      </c>
      <c r="N288" s="201">
        <v>43542</v>
      </c>
      <c r="O288" s="1"/>
      <c r="P288" s="1"/>
      <c r="Q288" s="1"/>
      <c r="R288" s="6" t="s">
        <v>799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3">
        <v>124</v>
      </c>
      <c r="B289" s="224">
        <v>43465</v>
      </c>
      <c r="C289" s="193"/>
      <c r="D289" s="225" t="s">
        <v>159</v>
      </c>
      <c r="E289" s="226" t="s">
        <v>594</v>
      </c>
      <c r="F289" s="226">
        <v>710</v>
      </c>
      <c r="G289" s="226"/>
      <c r="H289" s="226">
        <v>866</v>
      </c>
      <c r="I289" s="228">
        <v>866</v>
      </c>
      <c r="J289" s="229" t="s">
        <v>696</v>
      </c>
      <c r="K289" s="199">
        <f t="shared" si="118"/>
        <v>156</v>
      </c>
      <c r="L289" s="200">
        <f t="shared" si="119"/>
        <v>0.21971830985915494</v>
      </c>
      <c r="M289" s="195" t="s">
        <v>598</v>
      </c>
      <c r="N289" s="201">
        <v>43553</v>
      </c>
      <c r="O289" s="1"/>
      <c r="P289" s="1"/>
      <c r="Q289" s="1"/>
      <c r="R289" s="6" t="s">
        <v>799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3">
        <v>125</v>
      </c>
      <c r="B290" s="224">
        <v>43522</v>
      </c>
      <c r="C290" s="224"/>
      <c r="D290" s="225" t="s">
        <v>174</v>
      </c>
      <c r="E290" s="226" t="s">
        <v>594</v>
      </c>
      <c r="F290" s="226">
        <v>337.25</v>
      </c>
      <c r="G290" s="226"/>
      <c r="H290" s="226">
        <v>398.5</v>
      </c>
      <c r="I290" s="228">
        <v>411</v>
      </c>
      <c r="J290" s="198" t="s">
        <v>800</v>
      </c>
      <c r="K290" s="199">
        <f t="shared" si="118"/>
        <v>61.25</v>
      </c>
      <c r="L290" s="200">
        <f t="shared" si="119"/>
        <v>0.1816160118606375</v>
      </c>
      <c r="M290" s="195" t="s">
        <v>598</v>
      </c>
      <c r="N290" s="201">
        <v>43760</v>
      </c>
      <c r="O290" s="1"/>
      <c r="P290" s="1"/>
      <c r="Q290" s="1"/>
      <c r="R290" s="6" t="s">
        <v>799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36">
        <v>126</v>
      </c>
      <c r="B291" s="237">
        <v>43559</v>
      </c>
      <c r="C291" s="237"/>
      <c r="D291" s="238" t="s">
        <v>801</v>
      </c>
      <c r="E291" s="239" t="s">
        <v>594</v>
      </c>
      <c r="F291" s="239">
        <v>130</v>
      </c>
      <c r="G291" s="239"/>
      <c r="H291" s="239">
        <v>65</v>
      </c>
      <c r="I291" s="240">
        <v>158</v>
      </c>
      <c r="J291" s="208" t="s">
        <v>802</v>
      </c>
      <c r="K291" s="209">
        <f t="shared" si="118"/>
        <v>-65</v>
      </c>
      <c r="L291" s="210">
        <f t="shared" si="119"/>
        <v>-0.5</v>
      </c>
      <c r="M291" s="206" t="s">
        <v>612</v>
      </c>
      <c r="N291" s="203">
        <v>43726</v>
      </c>
      <c r="O291" s="1"/>
      <c r="P291" s="1"/>
      <c r="Q291" s="1"/>
      <c r="R291" s="6" t="s">
        <v>803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3">
        <v>127</v>
      </c>
      <c r="B292" s="224">
        <v>43017</v>
      </c>
      <c r="C292" s="224"/>
      <c r="D292" s="225" t="s">
        <v>210</v>
      </c>
      <c r="E292" s="226" t="s">
        <v>594</v>
      </c>
      <c r="F292" s="226">
        <v>141.5</v>
      </c>
      <c r="G292" s="226"/>
      <c r="H292" s="226">
        <v>183.5</v>
      </c>
      <c r="I292" s="228">
        <v>210</v>
      </c>
      <c r="J292" s="198" t="s">
        <v>797</v>
      </c>
      <c r="K292" s="199">
        <f t="shared" si="118"/>
        <v>42</v>
      </c>
      <c r="L292" s="200">
        <f t="shared" si="119"/>
        <v>0.29681978798586572</v>
      </c>
      <c r="M292" s="195" t="s">
        <v>598</v>
      </c>
      <c r="N292" s="201">
        <v>43042</v>
      </c>
      <c r="O292" s="1"/>
      <c r="P292" s="1"/>
      <c r="Q292" s="1"/>
      <c r="R292" s="6" t="s">
        <v>803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36">
        <v>128</v>
      </c>
      <c r="B293" s="237">
        <v>43074</v>
      </c>
      <c r="C293" s="237"/>
      <c r="D293" s="238" t="s">
        <v>804</v>
      </c>
      <c r="E293" s="239" t="s">
        <v>594</v>
      </c>
      <c r="F293" s="234">
        <v>172</v>
      </c>
      <c r="G293" s="239"/>
      <c r="H293" s="239">
        <v>155.25</v>
      </c>
      <c r="I293" s="240">
        <v>230</v>
      </c>
      <c r="J293" s="208" t="s">
        <v>805</v>
      </c>
      <c r="K293" s="209">
        <f t="shared" si="118"/>
        <v>-16.75</v>
      </c>
      <c r="L293" s="210">
        <f t="shared" si="119"/>
        <v>-9.7383720930232565E-2</v>
      </c>
      <c r="M293" s="206" t="s">
        <v>612</v>
      </c>
      <c r="N293" s="203">
        <v>43787</v>
      </c>
      <c r="O293" s="1"/>
      <c r="P293" s="1"/>
      <c r="Q293" s="1"/>
      <c r="R293" s="6" t="s">
        <v>803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3">
        <v>129</v>
      </c>
      <c r="B294" s="224">
        <v>43398</v>
      </c>
      <c r="C294" s="224"/>
      <c r="D294" s="225" t="s">
        <v>120</v>
      </c>
      <c r="E294" s="226" t="s">
        <v>594</v>
      </c>
      <c r="F294" s="226">
        <v>698.5</v>
      </c>
      <c r="G294" s="226"/>
      <c r="H294" s="226">
        <v>890</v>
      </c>
      <c r="I294" s="228">
        <v>890</v>
      </c>
      <c r="J294" s="198" t="s">
        <v>806</v>
      </c>
      <c r="K294" s="199">
        <f t="shared" si="118"/>
        <v>191.5</v>
      </c>
      <c r="L294" s="200">
        <f t="shared" si="119"/>
        <v>0.27415891195418757</v>
      </c>
      <c r="M294" s="195" t="s">
        <v>598</v>
      </c>
      <c r="N294" s="201">
        <v>44328</v>
      </c>
      <c r="O294" s="1"/>
      <c r="P294" s="1"/>
      <c r="Q294" s="1"/>
      <c r="R294" s="6" t="s">
        <v>799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23">
        <v>130</v>
      </c>
      <c r="B295" s="224">
        <v>42877</v>
      </c>
      <c r="C295" s="224"/>
      <c r="D295" s="225" t="s">
        <v>807</v>
      </c>
      <c r="E295" s="226" t="s">
        <v>594</v>
      </c>
      <c r="F295" s="226">
        <v>127.6</v>
      </c>
      <c r="G295" s="226"/>
      <c r="H295" s="226">
        <v>138</v>
      </c>
      <c r="I295" s="228">
        <v>190</v>
      </c>
      <c r="J295" s="198" t="s">
        <v>808</v>
      </c>
      <c r="K295" s="199">
        <f t="shared" si="118"/>
        <v>10.400000000000006</v>
      </c>
      <c r="L295" s="200">
        <f t="shared" si="119"/>
        <v>8.1504702194357417E-2</v>
      </c>
      <c r="M295" s="195" t="s">
        <v>598</v>
      </c>
      <c r="N295" s="201">
        <v>43774</v>
      </c>
      <c r="O295" s="1"/>
      <c r="P295" s="1"/>
      <c r="Q295" s="1"/>
      <c r="R295" s="6" t="s">
        <v>803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3">
        <v>131</v>
      </c>
      <c r="B296" s="224">
        <v>43158</v>
      </c>
      <c r="C296" s="224"/>
      <c r="D296" s="225" t="s">
        <v>809</v>
      </c>
      <c r="E296" s="226" t="s">
        <v>594</v>
      </c>
      <c r="F296" s="226">
        <v>317</v>
      </c>
      <c r="G296" s="226"/>
      <c r="H296" s="226">
        <v>382.5</v>
      </c>
      <c r="I296" s="228">
        <v>398</v>
      </c>
      <c r="J296" s="198" t="s">
        <v>810</v>
      </c>
      <c r="K296" s="199">
        <f t="shared" si="118"/>
        <v>65.5</v>
      </c>
      <c r="L296" s="200">
        <f t="shared" si="119"/>
        <v>0.20662460567823343</v>
      </c>
      <c r="M296" s="195" t="s">
        <v>598</v>
      </c>
      <c r="N296" s="201">
        <v>44238</v>
      </c>
      <c r="O296" s="1"/>
      <c r="P296" s="1"/>
      <c r="Q296" s="1"/>
      <c r="R296" s="6" t="s">
        <v>803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36">
        <v>132</v>
      </c>
      <c r="B297" s="237">
        <v>43164</v>
      </c>
      <c r="C297" s="237"/>
      <c r="D297" s="238" t="s">
        <v>166</v>
      </c>
      <c r="E297" s="239" t="s">
        <v>594</v>
      </c>
      <c r="F297" s="234">
        <f>510-14.4</f>
        <v>495.6</v>
      </c>
      <c r="G297" s="239"/>
      <c r="H297" s="239">
        <v>350</v>
      </c>
      <c r="I297" s="240">
        <v>672</v>
      </c>
      <c r="J297" s="208" t="s">
        <v>811</v>
      </c>
      <c r="K297" s="209">
        <f t="shared" si="118"/>
        <v>-145.60000000000002</v>
      </c>
      <c r="L297" s="210">
        <f t="shared" si="119"/>
        <v>-0.29378531073446329</v>
      </c>
      <c r="M297" s="206" t="s">
        <v>612</v>
      </c>
      <c r="N297" s="203">
        <v>43887</v>
      </c>
      <c r="O297" s="1"/>
      <c r="P297" s="1"/>
      <c r="Q297" s="1"/>
      <c r="R297" s="6" t="s">
        <v>799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36">
        <v>133</v>
      </c>
      <c r="B298" s="237">
        <v>43237</v>
      </c>
      <c r="C298" s="237"/>
      <c r="D298" s="238" t="s">
        <v>812</v>
      </c>
      <c r="E298" s="239" t="s">
        <v>594</v>
      </c>
      <c r="F298" s="234">
        <v>230.3</v>
      </c>
      <c r="G298" s="239"/>
      <c r="H298" s="239">
        <v>102.5</v>
      </c>
      <c r="I298" s="240">
        <v>348</v>
      </c>
      <c r="J298" s="208" t="s">
        <v>813</v>
      </c>
      <c r="K298" s="209">
        <f t="shared" si="118"/>
        <v>-127.80000000000001</v>
      </c>
      <c r="L298" s="210">
        <f t="shared" si="119"/>
        <v>-0.55492835432045162</v>
      </c>
      <c r="M298" s="206" t="s">
        <v>612</v>
      </c>
      <c r="N298" s="203">
        <v>43896</v>
      </c>
      <c r="O298" s="1"/>
      <c r="P298" s="1"/>
      <c r="Q298" s="1"/>
      <c r="R298" s="6" t="s">
        <v>799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3">
        <v>134</v>
      </c>
      <c r="B299" s="224">
        <v>43258</v>
      </c>
      <c r="C299" s="224"/>
      <c r="D299" s="225" t="s">
        <v>446</v>
      </c>
      <c r="E299" s="226" t="s">
        <v>594</v>
      </c>
      <c r="F299" s="226">
        <f>342.5-5.1</f>
        <v>337.4</v>
      </c>
      <c r="G299" s="226"/>
      <c r="H299" s="226">
        <v>412.5</v>
      </c>
      <c r="I299" s="228">
        <v>439</v>
      </c>
      <c r="J299" s="198" t="s">
        <v>814</v>
      </c>
      <c r="K299" s="199">
        <f t="shared" si="118"/>
        <v>75.100000000000023</v>
      </c>
      <c r="L299" s="200">
        <f t="shared" si="119"/>
        <v>0.22258446947243635</v>
      </c>
      <c r="M299" s="195" t="s">
        <v>598</v>
      </c>
      <c r="N299" s="201">
        <v>44230</v>
      </c>
      <c r="O299" s="1"/>
      <c r="P299" s="1"/>
      <c r="Q299" s="1"/>
      <c r="R299" s="6" t="s">
        <v>803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7">
        <v>135</v>
      </c>
      <c r="B300" s="216">
        <v>43285</v>
      </c>
      <c r="C300" s="216"/>
      <c r="D300" s="217" t="s">
        <v>58</v>
      </c>
      <c r="E300" s="218" t="s">
        <v>594</v>
      </c>
      <c r="F300" s="218">
        <f>127.5-5.53</f>
        <v>121.97</v>
      </c>
      <c r="G300" s="219"/>
      <c r="H300" s="219">
        <v>122.5</v>
      </c>
      <c r="I300" s="219">
        <v>170</v>
      </c>
      <c r="J300" s="220" t="s">
        <v>815</v>
      </c>
      <c r="K300" s="221">
        <f t="shared" si="118"/>
        <v>0.53000000000000114</v>
      </c>
      <c r="L300" s="222">
        <f t="shared" si="119"/>
        <v>4.3453308190538747E-3</v>
      </c>
      <c r="M300" s="218" t="s">
        <v>622</v>
      </c>
      <c r="N300" s="216">
        <v>44431</v>
      </c>
      <c r="O300" s="1"/>
      <c r="P300" s="1"/>
      <c r="Q300" s="1"/>
      <c r="R300" s="6" t="s">
        <v>799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36">
        <v>136</v>
      </c>
      <c r="B301" s="237">
        <v>43294</v>
      </c>
      <c r="C301" s="237"/>
      <c r="D301" s="238" t="s">
        <v>816</v>
      </c>
      <c r="E301" s="239" t="s">
        <v>594</v>
      </c>
      <c r="F301" s="234">
        <v>46.5</v>
      </c>
      <c r="G301" s="239"/>
      <c r="H301" s="239">
        <v>17</v>
      </c>
      <c r="I301" s="240">
        <v>59</v>
      </c>
      <c r="J301" s="208" t="s">
        <v>817</v>
      </c>
      <c r="K301" s="209">
        <f t="shared" si="118"/>
        <v>-29.5</v>
      </c>
      <c r="L301" s="210">
        <f t="shared" si="119"/>
        <v>-0.63440860215053763</v>
      </c>
      <c r="M301" s="206" t="s">
        <v>612</v>
      </c>
      <c r="N301" s="203">
        <v>43887</v>
      </c>
      <c r="O301" s="1"/>
      <c r="P301" s="1"/>
      <c r="Q301" s="1"/>
      <c r="R301" s="6" t="s">
        <v>799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3">
        <v>137</v>
      </c>
      <c r="B302" s="224">
        <v>43396</v>
      </c>
      <c r="C302" s="224"/>
      <c r="D302" s="225" t="s">
        <v>429</v>
      </c>
      <c r="E302" s="226" t="s">
        <v>594</v>
      </c>
      <c r="F302" s="226">
        <v>156.5</v>
      </c>
      <c r="G302" s="226"/>
      <c r="H302" s="226">
        <v>207.5</v>
      </c>
      <c r="I302" s="228">
        <v>191</v>
      </c>
      <c r="J302" s="198" t="s">
        <v>696</v>
      </c>
      <c r="K302" s="199">
        <f t="shared" si="118"/>
        <v>51</v>
      </c>
      <c r="L302" s="200">
        <f t="shared" si="119"/>
        <v>0.32587859424920129</v>
      </c>
      <c r="M302" s="195" t="s">
        <v>598</v>
      </c>
      <c r="N302" s="201">
        <v>44369</v>
      </c>
      <c r="O302" s="1"/>
      <c r="P302" s="1"/>
      <c r="Q302" s="1"/>
      <c r="R302" s="6" t="s">
        <v>799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3">
        <v>138</v>
      </c>
      <c r="B303" s="224">
        <v>43439</v>
      </c>
      <c r="C303" s="224"/>
      <c r="D303" s="225" t="s">
        <v>348</v>
      </c>
      <c r="E303" s="226" t="s">
        <v>594</v>
      </c>
      <c r="F303" s="226">
        <v>259.5</v>
      </c>
      <c r="G303" s="226"/>
      <c r="H303" s="226">
        <v>320</v>
      </c>
      <c r="I303" s="228">
        <v>320</v>
      </c>
      <c r="J303" s="198" t="s">
        <v>696</v>
      </c>
      <c r="K303" s="199">
        <f t="shared" si="118"/>
        <v>60.5</v>
      </c>
      <c r="L303" s="200">
        <f t="shared" si="119"/>
        <v>0.23314065510597304</v>
      </c>
      <c r="M303" s="195" t="s">
        <v>598</v>
      </c>
      <c r="N303" s="201">
        <v>44323</v>
      </c>
      <c r="O303" s="1"/>
      <c r="P303" s="1"/>
      <c r="Q303" s="1"/>
      <c r="R303" s="6" t="s">
        <v>799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36">
        <v>139</v>
      </c>
      <c r="B304" s="237">
        <v>43439</v>
      </c>
      <c r="C304" s="237"/>
      <c r="D304" s="238" t="s">
        <v>818</v>
      </c>
      <c r="E304" s="239" t="s">
        <v>594</v>
      </c>
      <c r="F304" s="239">
        <v>715</v>
      </c>
      <c r="G304" s="239"/>
      <c r="H304" s="239">
        <v>445</v>
      </c>
      <c r="I304" s="240">
        <v>840</v>
      </c>
      <c r="J304" s="208" t="s">
        <v>819</v>
      </c>
      <c r="K304" s="209">
        <f t="shared" si="118"/>
        <v>-270</v>
      </c>
      <c r="L304" s="210">
        <f t="shared" si="119"/>
        <v>-0.3776223776223776</v>
      </c>
      <c r="M304" s="206" t="s">
        <v>612</v>
      </c>
      <c r="N304" s="203">
        <v>43800</v>
      </c>
      <c r="O304" s="1"/>
      <c r="P304" s="1"/>
      <c r="Q304" s="1"/>
      <c r="R304" s="6" t="s">
        <v>799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23">
        <v>140</v>
      </c>
      <c r="B305" s="224">
        <v>43469</v>
      </c>
      <c r="C305" s="224"/>
      <c r="D305" s="225" t="s">
        <v>180</v>
      </c>
      <c r="E305" s="226" t="s">
        <v>594</v>
      </c>
      <c r="F305" s="226">
        <v>875</v>
      </c>
      <c r="G305" s="226"/>
      <c r="H305" s="226">
        <v>1165</v>
      </c>
      <c r="I305" s="228">
        <v>1185</v>
      </c>
      <c r="J305" s="198" t="s">
        <v>820</v>
      </c>
      <c r="K305" s="199">
        <f t="shared" si="118"/>
        <v>290</v>
      </c>
      <c r="L305" s="200">
        <f t="shared" si="119"/>
        <v>0.33142857142857141</v>
      </c>
      <c r="M305" s="195" t="s">
        <v>598</v>
      </c>
      <c r="N305" s="201">
        <v>43847</v>
      </c>
      <c r="O305" s="1"/>
      <c r="P305" s="1"/>
      <c r="Q305" s="1"/>
      <c r="R305" s="6" t="s">
        <v>799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3">
        <v>141</v>
      </c>
      <c r="B306" s="224">
        <v>43559</v>
      </c>
      <c r="C306" s="224"/>
      <c r="D306" s="225" t="s">
        <v>366</v>
      </c>
      <c r="E306" s="226" t="s">
        <v>594</v>
      </c>
      <c r="F306" s="226">
        <f>387-14.63</f>
        <v>372.37</v>
      </c>
      <c r="G306" s="226"/>
      <c r="H306" s="226">
        <v>490</v>
      </c>
      <c r="I306" s="228">
        <v>490</v>
      </c>
      <c r="J306" s="198" t="s">
        <v>696</v>
      </c>
      <c r="K306" s="199">
        <f t="shared" si="118"/>
        <v>117.63</v>
      </c>
      <c r="L306" s="200">
        <f t="shared" si="119"/>
        <v>0.31589548030185027</v>
      </c>
      <c r="M306" s="195" t="s">
        <v>598</v>
      </c>
      <c r="N306" s="201">
        <v>43850</v>
      </c>
      <c r="O306" s="1"/>
      <c r="P306" s="1"/>
      <c r="Q306" s="1"/>
      <c r="R306" s="6" t="s">
        <v>799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36">
        <v>142</v>
      </c>
      <c r="B307" s="237">
        <v>43578</v>
      </c>
      <c r="C307" s="237"/>
      <c r="D307" s="238" t="s">
        <v>821</v>
      </c>
      <c r="E307" s="239" t="s">
        <v>611</v>
      </c>
      <c r="F307" s="239">
        <v>220</v>
      </c>
      <c r="G307" s="239"/>
      <c r="H307" s="239">
        <v>127.5</v>
      </c>
      <c r="I307" s="240">
        <v>284</v>
      </c>
      <c r="J307" s="208" t="s">
        <v>822</v>
      </c>
      <c r="K307" s="209">
        <f t="shared" si="118"/>
        <v>-92.5</v>
      </c>
      <c r="L307" s="210">
        <f t="shared" si="119"/>
        <v>-0.42045454545454547</v>
      </c>
      <c r="M307" s="206" t="s">
        <v>612</v>
      </c>
      <c r="N307" s="203">
        <v>43896</v>
      </c>
      <c r="O307" s="1"/>
      <c r="P307" s="1"/>
      <c r="Q307" s="1"/>
      <c r="R307" s="6" t="s">
        <v>799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23">
        <v>143</v>
      </c>
      <c r="B308" s="224">
        <v>43622</v>
      </c>
      <c r="C308" s="224"/>
      <c r="D308" s="225" t="s">
        <v>491</v>
      </c>
      <c r="E308" s="226" t="s">
        <v>611</v>
      </c>
      <c r="F308" s="226">
        <v>332.8</v>
      </c>
      <c r="G308" s="226"/>
      <c r="H308" s="226">
        <v>405</v>
      </c>
      <c r="I308" s="228">
        <v>419</v>
      </c>
      <c r="J308" s="198" t="s">
        <v>823</v>
      </c>
      <c r="K308" s="199">
        <f t="shared" si="118"/>
        <v>72.199999999999989</v>
      </c>
      <c r="L308" s="200">
        <f t="shared" si="119"/>
        <v>0.21694711538461534</v>
      </c>
      <c r="M308" s="195" t="s">
        <v>598</v>
      </c>
      <c r="N308" s="201">
        <v>43860</v>
      </c>
      <c r="O308" s="1"/>
      <c r="P308" s="1"/>
      <c r="Q308" s="1"/>
      <c r="R308" s="6" t="s">
        <v>803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17">
        <v>144</v>
      </c>
      <c r="B309" s="216">
        <v>43641</v>
      </c>
      <c r="C309" s="216"/>
      <c r="D309" s="217" t="s">
        <v>172</v>
      </c>
      <c r="E309" s="218" t="s">
        <v>594</v>
      </c>
      <c r="F309" s="218">
        <v>386</v>
      </c>
      <c r="G309" s="219"/>
      <c r="H309" s="219">
        <v>395</v>
      </c>
      <c r="I309" s="219">
        <v>452</v>
      </c>
      <c r="J309" s="220" t="s">
        <v>824</v>
      </c>
      <c r="K309" s="221">
        <f t="shared" si="118"/>
        <v>9</v>
      </c>
      <c r="L309" s="222">
        <f t="shared" si="119"/>
        <v>2.3316062176165803E-2</v>
      </c>
      <c r="M309" s="218" t="s">
        <v>622</v>
      </c>
      <c r="N309" s="216">
        <v>43868</v>
      </c>
      <c r="O309" s="1"/>
      <c r="P309" s="1"/>
      <c r="Q309" s="1"/>
      <c r="R309" s="6" t="s">
        <v>803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17">
        <v>145</v>
      </c>
      <c r="B310" s="216">
        <v>43707</v>
      </c>
      <c r="C310" s="216"/>
      <c r="D310" s="217" t="s">
        <v>146</v>
      </c>
      <c r="E310" s="218" t="s">
        <v>594</v>
      </c>
      <c r="F310" s="218">
        <v>137.5</v>
      </c>
      <c r="G310" s="219"/>
      <c r="H310" s="219">
        <v>138.5</v>
      </c>
      <c r="I310" s="219">
        <v>190</v>
      </c>
      <c r="J310" s="220" t="s">
        <v>825</v>
      </c>
      <c r="K310" s="221">
        <f t="shared" si="118"/>
        <v>1</v>
      </c>
      <c r="L310" s="222">
        <f t="shared" si="119"/>
        <v>7.2727272727272727E-3</v>
      </c>
      <c r="M310" s="218" t="s">
        <v>622</v>
      </c>
      <c r="N310" s="216">
        <v>44432</v>
      </c>
      <c r="O310" s="1"/>
      <c r="P310" s="1"/>
      <c r="Q310" s="1"/>
      <c r="R310" s="6" t="s">
        <v>799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23">
        <v>146</v>
      </c>
      <c r="B311" s="224">
        <v>43731</v>
      </c>
      <c r="C311" s="224"/>
      <c r="D311" s="225" t="s">
        <v>439</v>
      </c>
      <c r="E311" s="226" t="s">
        <v>594</v>
      </c>
      <c r="F311" s="226">
        <v>235</v>
      </c>
      <c r="G311" s="226"/>
      <c r="H311" s="226">
        <v>295</v>
      </c>
      <c r="I311" s="228">
        <v>296</v>
      </c>
      <c r="J311" s="198" t="s">
        <v>826</v>
      </c>
      <c r="K311" s="199">
        <f t="shared" si="118"/>
        <v>60</v>
      </c>
      <c r="L311" s="200">
        <f t="shared" si="119"/>
        <v>0.25531914893617019</v>
      </c>
      <c r="M311" s="195" t="s">
        <v>598</v>
      </c>
      <c r="N311" s="201">
        <v>43844</v>
      </c>
      <c r="O311" s="1"/>
      <c r="P311" s="1"/>
      <c r="Q311" s="1"/>
      <c r="R311" s="6" t="s">
        <v>803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3">
        <v>147</v>
      </c>
      <c r="B312" s="224">
        <v>43752</v>
      </c>
      <c r="C312" s="224"/>
      <c r="D312" s="225" t="s">
        <v>827</v>
      </c>
      <c r="E312" s="226" t="s">
        <v>594</v>
      </c>
      <c r="F312" s="226">
        <v>277.5</v>
      </c>
      <c r="G312" s="226"/>
      <c r="H312" s="226">
        <v>333</v>
      </c>
      <c r="I312" s="228">
        <v>333</v>
      </c>
      <c r="J312" s="198" t="s">
        <v>828</v>
      </c>
      <c r="K312" s="199">
        <f t="shared" si="118"/>
        <v>55.5</v>
      </c>
      <c r="L312" s="200">
        <f t="shared" si="119"/>
        <v>0.2</v>
      </c>
      <c r="M312" s="195" t="s">
        <v>598</v>
      </c>
      <c r="N312" s="201">
        <v>43846</v>
      </c>
      <c r="O312" s="1"/>
      <c r="P312" s="1"/>
      <c r="Q312" s="1"/>
      <c r="R312" s="6" t="s">
        <v>799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23">
        <v>148</v>
      </c>
      <c r="B313" s="224">
        <v>43752</v>
      </c>
      <c r="C313" s="224"/>
      <c r="D313" s="225" t="s">
        <v>829</v>
      </c>
      <c r="E313" s="226" t="s">
        <v>594</v>
      </c>
      <c r="F313" s="226">
        <v>930</v>
      </c>
      <c r="G313" s="226"/>
      <c r="H313" s="226">
        <v>1165</v>
      </c>
      <c r="I313" s="228">
        <v>1200</v>
      </c>
      <c r="J313" s="198" t="s">
        <v>830</v>
      </c>
      <c r="K313" s="199">
        <f t="shared" si="118"/>
        <v>235</v>
      </c>
      <c r="L313" s="200">
        <f t="shared" si="119"/>
        <v>0.25268817204301075</v>
      </c>
      <c r="M313" s="195" t="s">
        <v>598</v>
      </c>
      <c r="N313" s="201">
        <v>43847</v>
      </c>
      <c r="O313" s="1"/>
      <c r="P313" s="1"/>
      <c r="Q313" s="1"/>
      <c r="R313" s="6" t="s">
        <v>803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23">
        <v>149</v>
      </c>
      <c r="B314" s="224">
        <v>43753</v>
      </c>
      <c r="C314" s="224"/>
      <c r="D314" s="225" t="s">
        <v>831</v>
      </c>
      <c r="E314" s="226" t="s">
        <v>594</v>
      </c>
      <c r="F314" s="196">
        <v>111</v>
      </c>
      <c r="G314" s="226"/>
      <c r="H314" s="226">
        <v>141</v>
      </c>
      <c r="I314" s="228">
        <v>141</v>
      </c>
      <c r="J314" s="198" t="s">
        <v>832</v>
      </c>
      <c r="K314" s="199">
        <f t="shared" si="118"/>
        <v>30</v>
      </c>
      <c r="L314" s="200">
        <f t="shared" si="119"/>
        <v>0.27027027027027029</v>
      </c>
      <c r="M314" s="195" t="s">
        <v>598</v>
      </c>
      <c r="N314" s="201">
        <v>44328</v>
      </c>
      <c r="O314" s="1"/>
      <c r="P314" s="1"/>
      <c r="Q314" s="1"/>
      <c r="R314" s="6" t="s">
        <v>803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3">
        <v>150</v>
      </c>
      <c r="B315" s="224">
        <v>43753</v>
      </c>
      <c r="C315" s="224"/>
      <c r="D315" s="225" t="s">
        <v>833</v>
      </c>
      <c r="E315" s="226" t="s">
        <v>594</v>
      </c>
      <c r="F315" s="196">
        <v>296</v>
      </c>
      <c r="G315" s="226"/>
      <c r="H315" s="226">
        <v>370</v>
      </c>
      <c r="I315" s="228">
        <v>370</v>
      </c>
      <c r="J315" s="198" t="s">
        <v>696</v>
      </c>
      <c r="K315" s="199">
        <f t="shared" si="118"/>
        <v>74</v>
      </c>
      <c r="L315" s="200">
        <f t="shared" si="119"/>
        <v>0.25</v>
      </c>
      <c r="M315" s="195" t="s">
        <v>598</v>
      </c>
      <c r="N315" s="201">
        <v>43853</v>
      </c>
      <c r="O315" s="1"/>
      <c r="P315" s="1"/>
      <c r="Q315" s="1"/>
      <c r="R315" s="6" t="s">
        <v>803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23">
        <v>151</v>
      </c>
      <c r="B316" s="224">
        <v>43754</v>
      </c>
      <c r="C316" s="224"/>
      <c r="D316" s="225" t="s">
        <v>834</v>
      </c>
      <c r="E316" s="226" t="s">
        <v>594</v>
      </c>
      <c r="F316" s="196">
        <v>300</v>
      </c>
      <c r="G316" s="226"/>
      <c r="H316" s="226">
        <v>382.5</v>
      </c>
      <c r="I316" s="228">
        <v>344</v>
      </c>
      <c r="J316" s="198" t="s">
        <v>835</v>
      </c>
      <c r="K316" s="199">
        <f t="shared" si="118"/>
        <v>82.5</v>
      </c>
      <c r="L316" s="200">
        <f t="shared" si="119"/>
        <v>0.27500000000000002</v>
      </c>
      <c r="M316" s="195" t="s">
        <v>598</v>
      </c>
      <c r="N316" s="201">
        <v>44238</v>
      </c>
      <c r="O316" s="1"/>
      <c r="P316" s="1"/>
      <c r="Q316" s="1"/>
      <c r="R316" s="6" t="s">
        <v>803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23">
        <v>152</v>
      </c>
      <c r="B317" s="224">
        <v>43832</v>
      </c>
      <c r="C317" s="224"/>
      <c r="D317" s="225" t="s">
        <v>836</v>
      </c>
      <c r="E317" s="226" t="s">
        <v>594</v>
      </c>
      <c r="F317" s="196">
        <v>495</v>
      </c>
      <c r="G317" s="226"/>
      <c r="H317" s="226">
        <v>595</v>
      </c>
      <c r="I317" s="228">
        <v>590</v>
      </c>
      <c r="J317" s="198" t="s">
        <v>627</v>
      </c>
      <c r="K317" s="199">
        <f t="shared" si="118"/>
        <v>100</v>
      </c>
      <c r="L317" s="200">
        <f t="shared" si="119"/>
        <v>0.20202020202020202</v>
      </c>
      <c r="M317" s="195" t="s">
        <v>598</v>
      </c>
      <c r="N317" s="201">
        <v>44589</v>
      </c>
      <c r="O317" s="1"/>
      <c r="P317" s="1"/>
      <c r="Q317" s="1"/>
      <c r="R317" s="6" t="s">
        <v>803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3">
        <v>153</v>
      </c>
      <c r="B318" s="224">
        <v>43966</v>
      </c>
      <c r="C318" s="224"/>
      <c r="D318" s="225" t="s">
        <v>76</v>
      </c>
      <c r="E318" s="226" t="s">
        <v>594</v>
      </c>
      <c r="F318" s="196">
        <v>67.5</v>
      </c>
      <c r="G318" s="226"/>
      <c r="H318" s="226">
        <v>86</v>
      </c>
      <c r="I318" s="228">
        <v>86</v>
      </c>
      <c r="J318" s="198" t="s">
        <v>837</v>
      </c>
      <c r="K318" s="199">
        <f t="shared" si="118"/>
        <v>18.5</v>
      </c>
      <c r="L318" s="200">
        <f t="shared" si="119"/>
        <v>0.27407407407407408</v>
      </c>
      <c r="M318" s="195" t="s">
        <v>598</v>
      </c>
      <c r="N318" s="201">
        <v>44008</v>
      </c>
      <c r="O318" s="1"/>
      <c r="P318" s="1"/>
      <c r="Q318" s="1"/>
      <c r="R318" s="6" t="s">
        <v>803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23">
        <v>154</v>
      </c>
      <c r="B319" s="224">
        <v>44035</v>
      </c>
      <c r="C319" s="224"/>
      <c r="D319" s="225" t="s">
        <v>490</v>
      </c>
      <c r="E319" s="226" t="s">
        <v>594</v>
      </c>
      <c r="F319" s="196">
        <v>231</v>
      </c>
      <c r="G319" s="226"/>
      <c r="H319" s="226">
        <v>281</v>
      </c>
      <c r="I319" s="228">
        <v>281</v>
      </c>
      <c r="J319" s="198" t="s">
        <v>696</v>
      </c>
      <c r="K319" s="199">
        <f t="shared" si="118"/>
        <v>50</v>
      </c>
      <c r="L319" s="200">
        <f t="shared" si="119"/>
        <v>0.21645021645021645</v>
      </c>
      <c r="M319" s="195" t="s">
        <v>598</v>
      </c>
      <c r="N319" s="201">
        <v>44358</v>
      </c>
      <c r="O319" s="1"/>
      <c r="P319" s="1"/>
      <c r="Q319" s="1"/>
      <c r="R319" s="6" t="s">
        <v>803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23">
        <v>155</v>
      </c>
      <c r="B320" s="224">
        <v>44092</v>
      </c>
      <c r="C320" s="224"/>
      <c r="D320" s="225" t="s">
        <v>144</v>
      </c>
      <c r="E320" s="226" t="s">
        <v>594</v>
      </c>
      <c r="F320" s="226">
        <v>206</v>
      </c>
      <c r="G320" s="226"/>
      <c r="H320" s="226">
        <v>248</v>
      </c>
      <c r="I320" s="228">
        <v>248</v>
      </c>
      <c r="J320" s="198" t="s">
        <v>696</v>
      </c>
      <c r="K320" s="199">
        <f t="shared" si="118"/>
        <v>42</v>
      </c>
      <c r="L320" s="200">
        <f t="shared" si="119"/>
        <v>0.20388349514563106</v>
      </c>
      <c r="M320" s="195" t="s">
        <v>598</v>
      </c>
      <c r="N320" s="201">
        <v>44214</v>
      </c>
      <c r="O320" s="1"/>
      <c r="P320" s="1"/>
      <c r="Q320" s="1"/>
      <c r="R320" s="6" t="s">
        <v>803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23">
        <v>156</v>
      </c>
      <c r="B321" s="224">
        <v>44140</v>
      </c>
      <c r="C321" s="224"/>
      <c r="D321" s="225" t="s">
        <v>144</v>
      </c>
      <c r="E321" s="226" t="s">
        <v>594</v>
      </c>
      <c r="F321" s="226">
        <v>182.5</v>
      </c>
      <c r="G321" s="226"/>
      <c r="H321" s="226">
        <v>248</v>
      </c>
      <c r="I321" s="228">
        <v>248</v>
      </c>
      <c r="J321" s="198" t="s">
        <v>696</v>
      </c>
      <c r="K321" s="199">
        <f t="shared" si="118"/>
        <v>65.5</v>
      </c>
      <c r="L321" s="200">
        <f t="shared" si="119"/>
        <v>0.35890410958904112</v>
      </c>
      <c r="M321" s="195" t="s">
        <v>598</v>
      </c>
      <c r="N321" s="201">
        <v>44214</v>
      </c>
      <c r="O321" s="1"/>
      <c r="P321" s="1"/>
      <c r="Q321" s="1"/>
      <c r="R321" s="6" t="s">
        <v>803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23">
        <v>157</v>
      </c>
      <c r="B322" s="224">
        <v>44140</v>
      </c>
      <c r="C322" s="224"/>
      <c r="D322" s="225" t="s">
        <v>348</v>
      </c>
      <c r="E322" s="226" t="s">
        <v>594</v>
      </c>
      <c r="F322" s="226">
        <v>247.5</v>
      </c>
      <c r="G322" s="226"/>
      <c r="H322" s="226">
        <v>320</v>
      </c>
      <c r="I322" s="228">
        <v>320</v>
      </c>
      <c r="J322" s="198" t="s">
        <v>696</v>
      </c>
      <c r="K322" s="199">
        <f t="shared" si="118"/>
        <v>72.5</v>
      </c>
      <c r="L322" s="200">
        <f t="shared" si="119"/>
        <v>0.29292929292929293</v>
      </c>
      <c r="M322" s="195" t="s">
        <v>598</v>
      </c>
      <c r="N322" s="201">
        <v>44323</v>
      </c>
      <c r="O322" s="1"/>
      <c r="P322" s="1"/>
      <c r="Q322" s="1"/>
      <c r="R322" s="6" t="s">
        <v>803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23">
        <v>158</v>
      </c>
      <c r="B323" s="224">
        <v>44140</v>
      </c>
      <c r="C323" s="224"/>
      <c r="D323" s="225" t="s">
        <v>203</v>
      </c>
      <c r="E323" s="226" t="s">
        <v>594</v>
      </c>
      <c r="F323" s="196">
        <v>925</v>
      </c>
      <c r="G323" s="226"/>
      <c r="H323" s="226">
        <v>1095</v>
      </c>
      <c r="I323" s="228">
        <v>1093</v>
      </c>
      <c r="J323" s="198" t="s">
        <v>838</v>
      </c>
      <c r="K323" s="199">
        <f t="shared" si="118"/>
        <v>170</v>
      </c>
      <c r="L323" s="200">
        <f t="shared" si="119"/>
        <v>0.18378378378378379</v>
      </c>
      <c r="M323" s="195" t="s">
        <v>598</v>
      </c>
      <c r="N323" s="201">
        <v>44201</v>
      </c>
      <c r="O323" s="1"/>
      <c r="P323" s="1"/>
      <c r="Q323" s="1"/>
      <c r="R323" s="6" t="s">
        <v>803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23">
        <v>159</v>
      </c>
      <c r="B324" s="224">
        <v>44140</v>
      </c>
      <c r="C324" s="224"/>
      <c r="D324" s="225" t="s">
        <v>366</v>
      </c>
      <c r="E324" s="226" t="s">
        <v>594</v>
      </c>
      <c r="F324" s="196">
        <v>332.5</v>
      </c>
      <c r="G324" s="226"/>
      <c r="H324" s="226">
        <v>393</v>
      </c>
      <c r="I324" s="228">
        <v>406</v>
      </c>
      <c r="J324" s="198" t="s">
        <v>839</v>
      </c>
      <c r="K324" s="199">
        <f t="shared" si="118"/>
        <v>60.5</v>
      </c>
      <c r="L324" s="200">
        <f t="shared" si="119"/>
        <v>0.18195488721804512</v>
      </c>
      <c r="M324" s="195" t="s">
        <v>598</v>
      </c>
      <c r="N324" s="201">
        <v>44256</v>
      </c>
      <c r="O324" s="1"/>
      <c r="P324" s="1"/>
      <c r="Q324" s="1"/>
      <c r="R324" s="6" t="s">
        <v>803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23">
        <v>160</v>
      </c>
      <c r="B325" s="224">
        <v>44141</v>
      </c>
      <c r="C325" s="224"/>
      <c r="D325" s="225" t="s">
        <v>490</v>
      </c>
      <c r="E325" s="226" t="s">
        <v>594</v>
      </c>
      <c r="F325" s="196">
        <v>231</v>
      </c>
      <c r="G325" s="226"/>
      <c r="H325" s="226">
        <v>281</v>
      </c>
      <c r="I325" s="228">
        <v>281</v>
      </c>
      <c r="J325" s="198" t="s">
        <v>696</v>
      </c>
      <c r="K325" s="199">
        <f t="shared" si="118"/>
        <v>50</v>
      </c>
      <c r="L325" s="200">
        <f t="shared" si="119"/>
        <v>0.21645021645021645</v>
      </c>
      <c r="M325" s="195" t="s">
        <v>598</v>
      </c>
      <c r="N325" s="201">
        <v>44358</v>
      </c>
      <c r="O325" s="1"/>
      <c r="P325" s="1"/>
      <c r="Q325" s="1"/>
      <c r="R325" s="6" t="s">
        <v>803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23">
        <v>161</v>
      </c>
      <c r="B326" s="224">
        <v>44187</v>
      </c>
      <c r="C326" s="224"/>
      <c r="D326" s="225" t="s">
        <v>840</v>
      </c>
      <c r="E326" s="226" t="s">
        <v>594</v>
      </c>
      <c r="F326" s="196">
        <v>190</v>
      </c>
      <c r="G326" s="226"/>
      <c r="H326" s="226">
        <v>239</v>
      </c>
      <c r="I326" s="228">
        <v>239</v>
      </c>
      <c r="J326" s="198" t="s">
        <v>841</v>
      </c>
      <c r="K326" s="199">
        <f t="shared" si="118"/>
        <v>49</v>
      </c>
      <c r="L326" s="200">
        <f t="shared" si="119"/>
        <v>0.25789473684210529</v>
      </c>
      <c r="M326" s="195" t="s">
        <v>598</v>
      </c>
      <c r="N326" s="201">
        <v>44844</v>
      </c>
      <c r="O326" s="1"/>
      <c r="P326" s="1"/>
      <c r="Q326" s="1"/>
      <c r="R326" s="6" t="s">
        <v>803</v>
      </c>
    </row>
    <row r="327" spans="1:26" ht="12.75" customHeight="1">
      <c r="A327" s="223">
        <v>162</v>
      </c>
      <c r="B327" s="224">
        <v>44258</v>
      </c>
      <c r="C327" s="224"/>
      <c r="D327" s="225" t="s">
        <v>836</v>
      </c>
      <c r="E327" s="226" t="s">
        <v>594</v>
      </c>
      <c r="F327" s="196">
        <v>495</v>
      </c>
      <c r="G327" s="226"/>
      <c r="H327" s="226">
        <v>595</v>
      </c>
      <c r="I327" s="228">
        <v>590</v>
      </c>
      <c r="J327" s="198" t="s">
        <v>627</v>
      </c>
      <c r="K327" s="199">
        <f t="shared" si="118"/>
        <v>100</v>
      </c>
      <c r="L327" s="200">
        <f t="shared" si="119"/>
        <v>0.20202020202020202</v>
      </c>
      <c r="M327" s="195" t="s">
        <v>598</v>
      </c>
      <c r="N327" s="201">
        <v>44589</v>
      </c>
      <c r="O327" s="1"/>
      <c r="P327" s="1"/>
      <c r="R327" s="6" t="s">
        <v>803</v>
      </c>
    </row>
    <row r="328" spans="1:26" ht="12.75" customHeight="1">
      <c r="A328" s="223">
        <v>163</v>
      </c>
      <c r="B328" s="224">
        <v>44274</v>
      </c>
      <c r="C328" s="224"/>
      <c r="D328" s="225" t="s">
        <v>366</v>
      </c>
      <c r="E328" s="226" t="s">
        <v>594</v>
      </c>
      <c r="F328" s="196">
        <v>355</v>
      </c>
      <c r="G328" s="226"/>
      <c r="H328" s="226">
        <v>422.5</v>
      </c>
      <c r="I328" s="228">
        <v>420</v>
      </c>
      <c r="J328" s="198" t="s">
        <v>842</v>
      </c>
      <c r="K328" s="199">
        <f t="shared" si="118"/>
        <v>67.5</v>
      </c>
      <c r="L328" s="200">
        <f t="shared" si="119"/>
        <v>0.19014084507042253</v>
      </c>
      <c r="M328" s="195" t="s">
        <v>598</v>
      </c>
      <c r="N328" s="201">
        <v>44361</v>
      </c>
      <c r="O328" s="1"/>
      <c r="R328" s="241" t="s">
        <v>803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23">
        <v>164</v>
      </c>
      <c r="B329" s="224">
        <v>44295</v>
      </c>
      <c r="C329" s="224"/>
      <c r="D329" s="225" t="s">
        <v>328</v>
      </c>
      <c r="E329" s="226" t="s">
        <v>594</v>
      </c>
      <c r="F329" s="196">
        <v>555</v>
      </c>
      <c r="G329" s="226"/>
      <c r="H329" s="226">
        <v>663</v>
      </c>
      <c r="I329" s="228">
        <v>663</v>
      </c>
      <c r="J329" s="198" t="s">
        <v>843</v>
      </c>
      <c r="K329" s="199">
        <f t="shared" si="118"/>
        <v>108</v>
      </c>
      <c r="L329" s="200">
        <f t="shared" si="119"/>
        <v>0.19459459459459461</v>
      </c>
      <c r="M329" s="195" t="s">
        <v>598</v>
      </c>
      <c r="N329" s="201">
        <v>44321</v>
      </c>
      <c r="O329" s="1"/>
      <c r="P329" s="1"/>
      <c r="Q329" s="1"/>
      <c r="R329" s="241" t="s">
        <v>803</v>
      </c>
    </row>
    <row r="330" spans="1:26" ht="12.75" customHeight="1">
      <c r="A330" s="223">
        <v>165</v>
      </c>
      <c r="B330" s="224">
        <v>44308</v>
      </c>
      <c r="C330" s="224"/>
      <c r="D330" s="225" t="s">
        <v>807</v>
      </c>
      <c r="E330" s="226" t="s">
        <v>594</v>
      </c>
      <c r="F330" s="196">
        <v>126.5</v>
      </c>
      <c r="G330" s="226"/>
      <c r="H330" s="226">
        <v>155</v>
      </c>
      <c r="I330" s="228">
        <v>155</v>
      </c>
      <c r="J330" s="198" t="s">
        <v>696</v>
      </c>
      <c r="K330" s="199">
        <f t="shared" si="118"/>
        <v>28.5</v>
      </c>
      <c r="L330" s="200">
        <f t="shared" si="119"/>
        <v>0.22529644268774704</v>
      </c>
      <c r="M330" s="195" t="s">
        <v>598</v>
      </c>
      <c r="N330" s="201">
        <v>44362</v>
      </c>
      <c r="O330" s="1"/>
      <c r="R330" s="241" t="s">
        <v>803</v>
      </c>
    </row>
    <row r="331" spans="1:26" ht="12.75" customHeight="1">
      <c r="A331" s="202">
        <v>166</v>
      </c>
      <c r="B331" s="233">
        <v>44368</v>
      </c>
      <c r="C331" s="233"/>
      <c r="D331" s="204" t="s">
        <v>844</v>
      </c>
      <c r="E331" s="206" t="s">
        <v>594</v>
      </c>
      <c r="F331" s="234">
        <v>287.5</v>
      </c>
      <c r="G331" s="206"/>
      <c r="H331" s="206">
        <v>245</v>
      </c>
      <c r="I331" s="207">
        <v>344</v>
      </c>
      <c r="J331" s="208" t="s">
        <v>845</v>
      </c>
      <c r="K331" s="209">
        <f t="shared" si="118"/>
        <v>-42.5</v>
      </c>
      <c r="L331" s="210">
        <f t="shared" si="119"/>
        <v>-0.14782608695652175</v>
      </c>
      <c r="M331" s="206" t="s">
        <v>612</v>
      </c>
      <c r="N331" s="203">
        <v>44508</v>
      </c>
      <c r="O331" s="1"/>
      <c r="R331" s="241" t="s">
        <v>803</v>
      </c>
    </row>
    <row r="332" spans="1:26" ht="12.75" customHeight="1">
      <c r="A332" s="223">
        <v>167</v>
      </c>
      <c r="B332" s="224">
        <v>44368</v>
      </c>
      <c r="C332" s="224"/>
      <c r="D332" s="225" t="s">
        <v>490</v>
      </c>
      <c r="E332" s="226" t="s">
        <v>594</v>
      </c>
      <c r="F332" s="196">
        <v>241</v>
      </c>
      <c r="G332" s="226"/>
      <c r="H332" s="226">
        <v>298</v>
      </c>
      <c r="I332" s="228">
        <v>320</v>
      </c>
      <c r="J332" s="198" t="s">
        <v>696</v>
      </c>
      <c r="K332" s="199">
        <f t="shared" si="118"/>
        <v>57</v>
      </c>
      <c r="L332" s="200">
        <f t="shared" si="119"/>
        <v>0.23651452282157676</v>
      </c>
      <c r="M332" s="195" t="s">
        <v>598</v>
      </c>
      <c r="N332" s="201">
        <v>44802</v>
      </c>
      <c r="O332" s="41"/>
      <c r="R332" s="241" t="s">
        <v>803</v>
      </c>
    </row>
    <row r="333" spans="1:26" ht="12.75" customHeight="1">
      <c r="A333" s="223">
        <v>168</v>
      </c>
      <c r="B333" s="224">
        <v>44406</v>
      </c>
      <c r="C333" s="224"/>
      <c r="D333" s="225" t="s">
        <v>807</v>
      </c>
      <c r="E333" s="226" t="s">
        <v>594</v>
      </c>
      <c r="F333" s="196">
        <v>162.5</v>
      </c>
      <c r="G333" s="226"/>
      <c r="H333" s="226">
        <v>200</v>
      </c>
      <c r="I333" s="228">
        <v>200</v>
      </c>
      <c r="J333" s="198" t="s">
        <v>696</v>
      </c>
      <c r="K333" s="199">
        <f t="shared" si="118"/>
        <v>37.5</v>
      </c>
      <c r="L333" s="200">
        <f t="shared" si="119"/>
        <v>0.23076923076923078</v>
      </c>
      <c r="M333" s="195" t="s">
        <v>598</v>
      </c>
      <c r="N333" s="201">
        <v>44802</v>
      </c>
      <c r="O333" s="1"/>
      <c r="R333" s="241" t="s">
        <v>803</v>
      </c>
    </row>
    <row r="334" spans="1:26" ht="12.75" customHeight="1">
      <c r="A334" s="223">
        <v>169</v>
      </c>
      <c r="B334" s="224">
        <v>44462</v>
      </c>
      <c r="C334" s="224"/>
      <c r="D334" s="225" t="s">
        <v>447</v>
      </c>
      <c r="E334" s="226" t="s">
        <v>594</v>
      </c>
      <c r="F334" s="196">
        <v>1235</v>
      </c>
      <c r="G334" s="226"/>
      <c r="H334" s="226">
        <v>1505</v>
      </c>
      <c r="I334" s="228">
        <v>1500</v>
      </c>
      <c r="J334" s="198" t="s">
        <v>696</v>
      </c>
      <c r="K334" s="199">
        <f t="shared" si="118"/>
        <v>270</v>
      </c>
      <c r="L334" s="200">
        <f t="shared" si="119"/>
        <v>0.21862348178137653</v>
      </c>
      <c r="M334" s="195" t="s">
        <v>598</v>
      </c>
      <c r="N334" s="201">
        <v>44564</v>
      </c>
      <c r="O334" s="1"/>
      <c r="R334" s="241" t="s">
        <v>803</v>
      </c>
    </row>
    <row r="335" spans="1:26" ht="12.75" customHeight="1">
      <c r="A335" s="242">
        <v>170</v>
      </c>
      <c r="B335" s="243">
        <v>44480</v>
      </c>
      <c r="C335" s="243"/>
      <c r="D335" s="244" t="s">
        <v>846</v>
      </c>
      <c r="E335" s="245" t="s">
        <v>594</v>
      </c>
      <c r="F335" s="62">
        <v>58.75</v>
      </c>
      <c r="G335" s="245"/>
      <c r="H335" s="246"/>
      <c r="I335" s="56"/>
      <c r="J335" s="247" t="s">
        <v>596</v>
      </c>
      <c r="K335" s="242"/>
      <c r="L335" s="243"/>
      <c r="M335" s="243"/>
      <c r="N335" s="244"/>
      <c r="O335" s="41"/>
      <c r="R335" s="241" t="s">
        <v>803</v>
      </c>
    </row>
    <row r="336" spans="1:26" ht="12.75" customHeight="1">
      <c r="A336" s="248">
        <v>171</v>
      </c>
      <c r="B336" s="249">
        <v>44481</v>
      </c>
      <c r="C336" s="249"/>
      <c r="D336" s="250" t="s">
        <v>279</v>
      </c>
      <c r="E336" s="56" t="s">
        <v>594</v>
      </c>
      <c r="F336" s="251" t="s">
        <v>847</v>
      </c>
      <c r="G336" s="56"/>
      <c r="H336" s="56"/>
      <c r="I336" s="56">
        <v>380</v>
      </c>
      <c r="J336" s="252" t="s">
        <v>596</v>
      </c>
      <c r="K336" s="248"/>
      <c r="L336" s="249"/>
      <c r="M336" s="249"/>
      <c r="N336" s="250"/>
      <c r="O336" s="41"/>
      <c r="R336" s="241" t="s">
        <v>803</v>
      </c>
    </row>
    <row r="337" spans="1:38" ht="12.75" customHeight="1">
      <c r="A337" s="223">
        <v>172</v>
      </c>
      <c r="B337" s="224">
        <v>44481</v>
      </c>
      <c r="C337" s="224"/>
      <c r="D337" s="225" t="s">
        <v>848</v>
      </c>
      <c r="E337" s="226" t="s">
        <v>594</v>
      </c>
      <c r="F337" s="196">
        <v>45.5</v>
      </c>
      <c r="G337" s="226"/>
      <c r="H337" s="226">
        <v>56.5</v>
      </c>
      <c r="I337" s="228">
        <v>56</v>
      </c>
      <c r="J337" s="198" t="s">
        <v>849</v>
      </c>
      <c r="K337" s="199">
        <f t="shared" ref="K337:K338" si="120">H337-F337</f>
        <v>11</v>
      </c>
      <c r="L337" s="200">
        <f t="shared" ref="L337:L338" si="121">K337/F337</f>
        <v>0.24175824175824176</v>
      </c>
      <c r="M337" s="195" t="s">
        <v>598</v>
      </c>
      <c r="N337" s="201">
        <v>44881</v>
      </c>
      <c r="O337" s="41"/>
      <c r="R337" s="241"/>
    </row>
    <row r="338" spans="1:38" ht="12.75" customHeight="1">
      <c r="A338" s="223">
        <v>173</v>
      </c>
      <c r="B338" s="224">
        <v>44551</v>
      </c>
      <c r="C338" s="224"/>
      <c r="D338" s="225" t="s">
        <v>131</v>
      </c>
      <c r="E338" s="226" t="s">
        <v>594</v>
      </c>
      <c r="F338" s="196">
        <v>2300</v>
      </c>
      <c r="G338" s="226"/>
      <c r="H338" s="226">
        <f>(2820+2200)/2</f>
        <v>2510</v>
      </c>
      <c r="I338" s="228">
        <v>3000</v>
      </c>
      <c r="J338" s="198" t="s">
        <v>850</v>
      </c>
      <c r="K338" s="199">
        <f t="shared" si="120"/>
        <v>210</v>
      </c>
      <c r="L338" s="200">
        <f t="shared" si="121"/>
        <v>9.1304347826086957E-2</v>
      </c>
      <c r="M338" s="195" t="s">
        <v>598</v>
      </c>
      <c r="N338" s="201">
        <v>44649</v>
      </c>
      <c r="O338" s="1"/>
      <c r="R338" s="241"/>
    </row>
    <row r="339" spans="1:38" ht="12.75" customHeight="1">
      <c r="A339" s="58">
        <v>174</v>
      </c>
      <c r="B339" s="249">
        <v>44606</v>
      </c>
      <c r="C339" s="58"/>
      <c r="D339" s="58" t="s">
        <v>437</v>
      </c>
      <c r="E339" s="56" t="s">
        <v>594</v>
      </c>
      <c r="F339" s="56" t="s">
        <v>851</v>
      </c>
      <c r="G339" s="56"/>
      <c r="H339" s="56"/>
      <c r="I339" s="56">
        <v>764</v>
      </c>
      <c r="J339" s="56" t="s">
        <v>596</v>
      </c>
      <c r="K339" s="56"/>
      <c r="L339" s="56"/>
      <c r="M339" s="56"/>
      <c r="N339" s="58"/>
      <c r="O339" s="41"/>
      <c r="R339" s="241"/>
    </row>
    <row r="340" spans="1:38" ht="12.75" customHeight="1">
      <c r="A340" s="223">
        <v>175</v>
      </c>
      <c r="B340" s="224">
        <v>44613</v>
      </c>
      <c r="C340" s="224"/>
      <c r="D340" s="225" t="s">
        <v>447</v>
      </c>
      <c r="E340" s="226" t="s">
        <v>594</v>
      </c>
      <c r="F340" s="196">
        <v>1255</v>
      </c>
      <c r="G340" s="226"/>
      <c r="H340" s="226">
        <v>1515</v>
      </c>
      <c r="I340" s="228">
        <v>1510</v>
      </c>
      <c r="J340" s="198" t="s">
        <v>696</v>
      </c>
      <c r="K340" s="199">
        <f>H340-F340</f>
        <v>260</v>
      </c>
      <c r="L340" s="200">
        <f>K340/F340</f>
        <v>0.20717131474103587</v>
      </c>
      <c r="M340" s="195" t="s">
        <v>598</v>
      </c>
      <c r="N340" s="201">
        <v>44834</v>
      </c>
      <c r="O340" s="41"/>
      <c r="R340" s="241"/>
    </row>
    <row r="341" spans="1:38" ht="12.75" customHeight="1">
      <c r="A341">
        <v>176</v>
      </c>
      <c r="B341" s="249">
        <v>44670</v>
      </c>
      <c r="C341" s="249"/>
      <c r="D341" s="58" t="s">
        <v>553</v>
      </c>
      <c r="E341" s="253" t="s">
        <v>594</v>
      </c>
      <c r="F341" s="56" t="s">
        <v>852</v>
      </c>
      <c r="G341" s="56"/>
      <c r="H341" s="56"/>
      <c r="I341" s="56">
        <v>553</v>
      </c>
      <c r="J341" s="56" t="s">
        <v>596</v>
      </c>
      <c r="K341" s="56"/>
      <c r="L341" s="56"/>
      <c r="M341" s="56"/>
      <c r="N341" s="56"/>
      <c r="O341" s="41"/>
      <c r="R341" s="241"/>
    </row>
    <row r="342" spans="1:38" ht="12.75" customHeight="1">
      <c r="A342" s="223">
        <v>177</v>
      </c>
      <c r="B342" s="224">
        <v>44746</v>
      </c>
      <c r="C342" s="224"/>
      <c r="D342" s="225" t="s">
        <v>853</v>
      </c>
      <c r="E342" s="226" t="s">
        <v>594</v>
      </c>
      <c r="F342" s="196">
        <v>207.5</v>
      </c>
      <c r="G342" s="226"/>
      <c r="H342" s="226">
        <v>254</v>
      </c>
      <c r="I342" s="228">
        <v>254</v>
      </c>
      <c r="J342" s="198" t="s">
        <v>696</v>
      </c>
      <c r="K342" s="199">
        <f t="shared" ref="K342:K344" si="122">H342-F342</f>
        <v>46.5</v>
      </c>
      <c r="L342" s="200">
        <f t="shared" ref="L342:L344" si="123">K342/F342</f>
        <v>0.22409638554216868</v>
      </c>
      <c r="M342" s="195" t="s">
        <v>598</v>
      </c>
      <c r="N342" s="201">
        <v>44792</v>
      </c>
      <c r="O342" s="1"/>
      <c r="R342" s="241"/>
    </row>
    <row r="343" spans="1:38" ht="12.75" customHeight="1">
      <c r="A343" s="223">
        <v>178</v>
      </c>
      <c r="B343" s="224">
        <v>44775</v>
      </c>
      <c r="C343" s="224"/>
      <c r="D343" s="225" t="s">
        <v>492</v>
      </c>
      <c r="E343" s="226" t="s">
        <v>594</v>
      </c>
      <c r="F343" s="196">
        <v>31.25</v>
      </c>
      <c r="G343" s="226"/>
      <c r="H343" s="226">
        <v>38.75</v>
      </c>
      <c r="I343" s="228">
        <v>38</v>
      </c>
      <c r="J343" s="198" t="s">
        <v>696</v>
      </c>
      <c r="K343" s="199">
        <f t="shared" si="122"/>
        <v>7.5</v>
      </c>
      <c r="L343" s="200">
        <f t="shared" si="123"/>
        <v>0.24</v>
      </c>
      <c r="M343" s="195" t="s">
        <v>598</v>
      </c>
      <c r="N343" s="201">
        <v>44844</v>
      </c>
      <c r="O343" s="41"/>
      <c r="R343" s="62"/>
    </row>
    <row r="344" spans="1:38" ht="12.75" customHeight="1">
      <c r="A344" s="223">
        <v>179</v>
      </c>
      <c r="B344" s="224">
        <v>44841</v>
      </c>
      <c r="C344" s="224"/>
      <c r="D344" s="225" t="s">
        <v>854</v>
      </c>
      <c r="E344" s="226" t="s">
        <v>594</v>
      </c>
      <c r="F344" s="196">
        <v>665</v>
      </c>
      <c r="G344" s="226"/>
      <c r="H344" s="226">
        <v>807.5</v>
      </c>
      <c r="I344" s="228">
        <v>840</v>
      </c>
      <c r="J344" s="198" t="s">
        <v>850</v>
      </c>
      <c r="K344" s="199">
        <f t="shared" si="122"/>
        <v>142.5</v>
      </c>
      <c r="L344" s="200">
        <f t="shared" si="123"/>
        <v>0.21428571428571427</v>
      </c>
      <c r="M344" s="195" t="s">
        <v>598</v>
      </c>
      <c r="N344" s="201">
        <v>45097</v>
      </c>
      <c r="O344" s="41"/>
      <c r="R344" s="62"/>
    </row>
    <row r="345" spans="1:38" ht="12.75" customHeight="1">
      <c r="A345" s="248">
        <v>180</v>
      </c>
      <c r="B345" s="249">
        <v>44844</v>
      </c>
      <c r="C345" s="58"/>
      <c r="D345" s="58" t="s">
        <v>439</v>
      </c>
      <c r="E345" s="253" t="s">
        <v>594</v>
      </c>
      <c r="F345" s="56" t="s">
        <v>855</v>
      </c>
      <c r="G345" s="56"/>
      <c r="H345" s="56"/>
      <c r="I345" s="56">
        <v>291</v>
      </c>
      <c r="J345" s="56" t="s">
        <v>596</v>
      </c>
      <c r="K345" s="56"/>
      <c r="L345" s="56"/>
      <c r="M345" s="56"/>
      <c r="N345" s="56"/>
      <c r="O345" s="41"/>
      <c r="Q345" s="41"/>
      <c r="R345" s="62"/>
    </row>
    <row r="346" spans="1:38" ht="12.75" customHeight="1">
      <c r="A346" s="248">
        <v>181</v>
      </c>
      <c r="B346" s="249">
        <v>44845</v>
      </c>
      <c r="C346" s="58"/>
      <c r="D346" s="58" t="s">
        <v>437</v>
      </c>
      <c r="E346" s="253" t="s">
        <v>594</v>
      </c>
      <c r="F346" s="56" t="s">
        <v>856</v>
      </c>
      <c r="G346" s="56"/>
      <c r="H346" s="56"/>
      <c r="I346" s="56">
        <v>765</v>
      </c>
      <c r="J346" s="56" t="s">
        <v>596</v>
      </c>
      <c r="K346" s="56"/>
      <c r="L346" s="56"/>
      <c r="M346" s="56"/>
      <c r="N346" s="56"/>
      <c r="O346" s="41"/>
      <c r="Q346" s="41"/>
      <c r="R346" s="62"/>
    </row>
    <row r="347" spans="1:38" ht="12.75" customHeight="1">
      <c r="A347" s="223">
        <v>182</v>
      </c>
      <c r="B347" s="224">
        <v>44981</v>
      </c>
      <c r="C347" s="224"/>
      <c r="D347" s="225" t="s">
        <v>454</v>
      </c>
      <c r="E347" s="226" t="s">
        <v>594</v>
      </c>
      <c r="F347" s="196">
        <v>1675</v>
      </c>
      <c r="G347" s="226"/>
      <c r="H347" s="226">
        <v>2080</v>
      </c>
      <c r="I347" s="228">
        <v>2080</v>
      </c>
      <c r="J347" s="198" t="s">
        <v>696</v>
      </c>
      <c r="K347" s="199">
        <f>H347-F347</f>
        <v>405</v>
      </c>
      <c r="L347" s="200">
        <f>K347/F347</f>
        <v>0.2417910447761194</v>
      </c>
      <c r="M347" s="195" t="s">
        <v>598</v>
      </c>
      <c r="N347" s="201">
        <v>45119</v>
      </c>
      <c r="O347" s="41"/>
      <c r="R347" s="62"/>
    </row>
    <row r="348" spans="1:38" ht="12.75" customHeight="1">
      <c r="A348" s="223">
        <v>183</v>
      </c>
      <c r="B348" s="224">
        <v>44986</v>
      </c>
      <c r="C348" s="224"/>
      <c r="D348" s="225" t="s">
        <v>492</v>
      </c>
      <c r="E348" s="226" t="s">
        <v>594</v>
      </c>
      <c r="F348" s="196">
        <v>57.5</v>
      </c>
      <c r="G348" s="226"/>
      <c r="H348" s="226">
        <v>120</v>
      </c>
      <c r="I348" s="228">
        <v>120</v>
      </c>
      <c r="J348" s="198" t="s">
        <v>696</v>
      </c>
      <c r="K348" s="199">
        <f>H348-F348</f>
        <v>62.5</v>
      </c>
      <c r="L348" s="200">
        <f>K348/F348</f>
        <v>1.0869565217391304</v>
      </c>
      <c r="M348" s="195" t="s">
        <v>598</v>
      </c>
      <c r="N348" s="201">
        <v>45049</v>
      </c>
      <c r="O348" s="41"/>
      <c r="R348" s="62"/>
    </row>
    <row r="349" spans="1:38" ht="12.75" customHeight="1">
      <c r="A349" s="254">
        <v>184</v>
      </c>
      <c r="B349" s="249">
        <v>45008</v>
      </c>
      <c r="C349" s="249"/>
      <c r="D349" s="58" t="s">
        <v>509</v>
      </c>
      <c r="E349" s="253" t="s">
        <v>594</v>
      </c>
      <c r="F349" s="253" t="s">
        <v>857</v>
      </c>
      <c r="G349" s="56"/>
      <c r="H349" s="56"/>
      <c r="I349" s="56">
        <v>3523</v>
      </c>
      <c r="J349" s="56" t="s">
        <v>596</v>
      </c>
      <c r="K349" s="56"/>
      <c r="L349" s="56"/>
      <c r="M349" s="56"/>
      <c r="N349" s="56"/>
      <c r="O349" s="41"/>
      <c r="R349" s="62"/>
    </row>
    <row r="350" spans="1:38" ht="12.75" customHeight="1">
      <c r="A350" s="248">
        <v>185</v>
      </c>
      <c r="B350" s="249">
        <v>45027</v>
      </c>
      <c r="C350" s="58"/>
      <c r="D350" s="58" t="s">
        <v>858</v>
      </c>
      <c r="E350" s="253" t="s">
        <v>594</v>
      </c>
      <c r="F350" s="56" t="s">
        <v>859</v>
      </c>
      <c r="G350" s="56"/>
      <c r="H350" s="56"/>
      <c r="I350" s="56">
        <v>810</v>
      </c>
      <c r="J350" s="56" t="s">
        <v>596</v>
      </c>
      <c r="K350" s="56"/>
      <c r="L350" s="56"/>
      <c r="M350" s="56"/>
      <c r="N350" s="56"/>
      <c r="O350" s="41"/>
      <c r="R350" s="62"/>
    </row>
    <row r="351" spans="1:38" ht="12.75" customHeight="1">
      <c r="A351" s="248">
        <v>186</v>
      </c>
      <c r="B351" s="249">
        <v>45050</v>
      </c>
      <c r="C351" s="58"/>
      <c r="D351" s="58" t="s">
        <v>42</v>
      </c>
      <c r="E351" s="253" t="s">
        <v>594</v>
      </c>
      <c r="F351" s="56" t="s">
        <v>860</v>
      </c>
      <c r="G351" s="56"/>
      <c r="H351" s="56"/>
      <c r="I351" s="56">
        <v>5040</v>
      </c>
      <c r="J351" s="56" t="s">
        <v>596</v>
      </c>
      <c r="K351" s="56"/>
      <c r="L351" s="56"/>
      <c r="M351" s="56"/>
      <c r="N351" s="56"/>
      <c r="O351" s="41"/>
      <c r="R351" s="62"/>
    </row>
    <row r="352" spans="1:38" ht="12.75" customHeight="1">
      <c r="A352" s="242">
        <v>187</v>
      </c>
      <c r="B352" s="243">
        <v>45075</v>
      </c>
      <c r="C352" s="255"/>
      <c r="D352" s="255" t="s">
        <v>861</v>
      </c>
      <c r="E352" s="256" t="s">
        <v>594</v>
      </c>
      <c r="F352" s="245" t="s">
        <v>862</v>
      </c>
      <c r="G352" s="245"/>
      <c r="H352" s="245"/>
      <c r="I352" s="245">
        <v>732</v>
      </c>
      <c r="J352" s="245" t="s">
        <v>596</v>
      </c>
      <c r="K352" s="245"/>
      <c r="L352" s="245"/>
      <c r="M352" s="245"/>
      <c r="N352" s="245"/>
      <c r="O352" s="41"/>
      <c r="Q352" s="41"/>
      <c r="R352" s="62"/>
      <c r="T352" s="41"/>
      <c r="V352" s="41"/>
      <c r="W352" s="62"/>
      <c r="Y352" s="41"/>
      <c r="AA352" s="41"/>
      <c r="AB352" s="62"/>
      <c r="AD352" s="41"/>
      <c r="AF352" s="41"/>
      <c r="AG352" s="62"/>
      <c r="AI352" s="41"/>
      <c r="AK352" s="41"/>
      <c r="AL352" s="62"/>
    </row>
    <row r="353" spans="1:38" ht="12.75" customHeight="1">
      <c r="A353" s="248">
        <v>188</v>
      </c>
      <c r="B353" s="249">
        <v>45078</v>
      </c>
      <c r="C353" s="58"/>
      <c r="D353" s="58" t="s">
        <v>541</v>
      </c>
      <c r="E353" s="253" t="s">
        <v>594</v>
      </c>
      <c r="F353" s="56" t="s">
        <v>863</v>
      </c>
      <c r="G353" s="56"/>
      <c r="H353" s="56"/>
      <c r="I353" s="56">
        <v>4300</v>
      </c>
      <c r="J353" s="56" t="s">
        <v>596</v>
      </c>
      <c r="K353" s="56"/>
      <c r="L353" s="56"/>
      <c r="M353" s="56"/>
      <c r="N353" s="56"/>
      <c r="O353" s="41"/>
      <c r="Q353" s="41"/>
      <c r="R353" s="62"/>
      <c r="T353" s="41"/>
      <c r="V353" s="41"/>
      <c r="W353" s="62"/>
      <c r="Y353" s="41"/>
      <c r="AA353" s="41"/>
      <c r="AB353" s="62"/>
      <c r="AD353" s="41"/>
      <c r="AF353" s="41"/>
      <c r="AG353" s="62"/>
      <c r="AI353" s="41"/>
      <c r="AK353" s="41"/>
      <c r="AL353" s="62"/>
    </row>
    <row r="354" spans="1:38" ht="12.75" customHeight="1">
      <c r="A354" s="248">
        <v>189</v>
      </c>
      <c r="B354" s="249">
        <v>45103</v>
      </c>
      <c r="C354" s="58"/>
      <c r="D354" s="58" t="s">
        <v>1084</v>
      </c>
      <c r="E354" s="253" t="s">
        <v>594</v>
      </c>
      <c r="F354" s="56" t="s">
        <v>676</v>
      </c>
      <c r="G354" s="56"/>
      <c r="H354" s="56"/>
      <c r="I354" s="56">
        <v>383</v>
      </c>
      <c r="J354" s="56" t="s">
        <v>596</v>
      </c>
      <c r="K354" s="56"/>
      <c r="L354" s="56"/>
      <c r="M354" s="56"/>
      <c r="N354" s="56"/>
      <c r="O354" s="41"/>
      <c r="Q354" s="41"/>
      <c r="R354" s="62"/>
      <c r="T354" s="41"/>
      <c r="V354" s="41"/>
      <c r="W354" s="62"/>
      <c r="Y354" s="41"/>
      <c r="AA354" s="41"/>
      <c r="AB354" s="62"/>
      <c r="AD354" s="41"/>
      <c r="AF354" s="41"/>
      <c r="AG354" s="62"/>
      <c r="AI354" s="41"/>
      <c r="AK354" s="41"/>
      <c r="AL354" s="62"/>
    </row>
    <row r="355" spans="1:38" ht="12.75" customHeight="1">
      <c r="A355" s="248">
        <v>190</v>
      </c>
      <c r="B355" s="249">
        <v>45120</v>
      </c>
      <c r="C355" s="58"/>
      <c r="D355" s="58" t="s">
        <v>540</v>
      </c>
      <c r="E355" s="253" t="s">
        <v>594</v>
      </c>
      <c r="F355" s="56" t="s">
        <v>1069</v>
      </c>
      <c r="G355" s="56"/>
      <c r="H355" s="56"/>
      <c r="I355" s="56">
        <v>2935</v>
      </c>
      <c r="J355" s="56" t="s">
        <v>596</v>
      </c>
      <c r="K355" s="56"/>
      <c r="L355" s="56"/>
      <c r="M355" s="56"/>
      <c r="N355" s="56"/>
      <c r="O355" s="41"/>
      <c r="Q355" s="41"/>
      <c r="R355" s="62"/>
      <c r="T355" s="41"/>
      <c r="V355" s="41"/>
      <c r="W355" s="62"/>
      <c r="Y355" s="41"/>
      <c r="AA355" s="41"/>
      <c r="AB355" s="62"/>
      <c r="AD355" s="41"/>
      <c r="AF355" s="41"/>
      <c r="AG355" s="62"/>
      <c r="AI355" s="41"/>
      <c r="AK355" s="41"/>
      <c r="AL355" s="62"/>
    </row>
    <row r="356" spans="1:38" ht="12.75" customHeight="1">
      <c r="A356" s="248">
        <v>191</v>
      </c>
      <c r="B356" s="249">
        <v>45125</v>
      </c>
      <c r="C356" s="58"/>
      <c r="D356" s="58" t="s">
        <v>203</v>
      </c>
      <c r="E356" s="253" t="s">
        <v>594</v>
      </c>
      <c r="F356" s="56" t="s">
        <v>1130</v>
      </c>
      <c r="G356" s="56"/>
      <c r="H356" s="56"/>
      <c r="I356" s="56">
        <v>4895</v>
      </c>
      <c r="J356" s="56" t="s">
        <v>596</v>
      </c>
      <c r="K356" s="56"/>
      <c r="L356" s="56"/>
      <c r="M356" s="56"/>
      <c r="N356" s="56"/>
      <c r="O356" s="41"/>
      <c r="R356" s="62"/>
      <c r="T356" s="41"/>
      <c r="W356" s="62"/>
      <c r="Y356" s="41"/>
      <c r="AB356" s="62"/>
      <c r="AD356" s="41"/>
      <c r="AG356" s="62"/>
      <c r="AI356" s="41"/>
      <c r="AL356" s="62"/>
    </row>
    <row r="357" spans="1:38" ht="12.75" customHeight="1">
      <c r="A357" s="248"/>
      <c r="B357" s="249"/>
      <c r="C357" s="58"/>
      <c r="D357" s="58"/>
      <c r="E357" s="253"/>
      <c r="F357" s="56"/>
      <c r="G357" s="56"/>
      <c r="H357" s="56"/>
      <c r="I357" s="56"/>
      <c r="J357" s="56"/>
      <c r="K357" s="56"/>
      <c r="L357" s="56"/>
      <c r="M357" s="56"/>
      <c r="N357" s="56"/>
      <c r="O357" s="41"/>
      <c r="R357" s="62"/>
      <c r="T357" s="41"/>
      <c r="W357" s="62"/>
      <c r="Y357" s="41"/>
      <c r="AB357" s="62"/>
      <c r="AD357" s="41"/>
      <c r="AG357" s="62"/>
      <c r="AI357" s="41"/>
      <c r="AL357" s="62"/>
    </row>
    <row r="358" spans="1:38" ht="12.75" customHeight="1">
      <c r="A358" s="248"/>
      <c r="B358" s="249"/>
      <c r="C358" s="58"/>
      <c r="D358" s="58"/>
      <c r="E358" s="253"/>
      <c r="F358" s="56"/>
      <c r="G358" s="56"/>
      <c r="H358" s="56"/>
      <c r="I358" s="56"/>
      <c r="J358" s="56"/>
      <c r="K358" s="56"/>
      <c r="L358" s="56"/>
      <c r="M358" s="56"/>
      <c r="N358" s="56"/>
      <c r="O358" s="41"/>
      <c r="R358" s="62"/>
      <c r="T358" s="41"/>
      <c r="W358" s="62"/>
      <c r="Y358" s="41"/>
      <c r="AB358" s="62"/>
      <c r="AD358" s="41"/>
      <c r="AG358" s="62"/>
      <c r="AI358" s="41"/>
      <c r="AL358" s="62"/>
    </row>
    <row r="359" spans="1:38" ht="12.75" customHeight="1">
      <c r="A359" s="248"/>
      <c r="B359" s="249"/>
      <c r="C359" s="58"/>
      <c r="D359" s="58"/>
      <c r="E359" s="253"/>
      <c r="F359" s="56"/>
      <c r="G359" s="56"/>
      <c r="H359" s="56"/>
      <c r="I359" s="56"/>
      <c r="J359" s="56"/>
      <c r="K359" s="56"/>
      <c r="L359" s="56"/>
      <c r="M359" s="56"/>
      <c r="N359" s="56"/>
      <c r="O359" s="41"/>
      <c r="R359" s="62"/>
      <c r="T359" s="41"/>
      <c r="W359" s="62"/>
      <c r="Y359" s="41"/>
      <c r="AB359" s="62"/>
      <c r="AD359" s="41"/>
      <c r="AG359" s="62"/>
      <c r="AI359" s="41"/>
      <c r="AL359" s="62"/>
    </row>
    <row r="360" spans="1:38" ht="12.75" customHeight="1">
      <c r="A360" s="58"/>
      <c r="B360" s="58"/>
      <c r="C360" s="58"/>
      <c r="D360" s="58"/>
      <c r="E360" s="58"/>
      <c r="F360" s="56"/>
      <c r="G360" s="56"/>
      <c r="H360" s="56"/>
      <c r="I360" s="56"/>
      <c r="J360" s="31"/>
      <c r="K360" s="56"/>
      <c r="L360" s="56"/>
      <c r="M360" s="56"/>
      <c r="N360" s="58"/>
      <c r="O360" s="41"/>
      <c r="R360" s="62"/>
      <c r="T360" s="41"/>
      <c r="W360" s="62"/>
      <c r="Y360" s="41"/>
      <c r="AB360" s="62"/>
      <c r="AD360" s="41"/>
      <c r="AG360" s="62"/>
      <c r="AI360" s="41"/>
      <c r="AL360" s="62"/>
    </row>
    <row r="361" spans="1:38" ht="12.75" customHeight="1">
      <c r="B361" s="257" t="s">
        <v>864</v>
      </c>
      <c r="F361" s="62"/>
      <c r="G361" s="62"/>
      <c r="H361" s="62"/>
      <c r="I361" s="62"/>
      <c r="J361" s="41"/>
      <c r="K361" s="62"/>
      <c r="L361" s="62"/>
      <c r="M361" s="62"/>
      <c r="O361" s="41"/>
      <c r="R361" s="62"/>
      <c r="T361" s="41"/>
      <c r="W361" s="62"/>
      <c r="Y361" s="41"/>
      <c r="AB361" s="62"/>
      <c r="AD361" s="41"/>
      <c r="AG361" s="62"/>
      <c r="AI361" s="41"/>
      <c r="AL361" s="62"/>
    </row>
    <row r="362" spans="1:38" ht="12.75" customHeight="1">
      <c r="A362" s="258"/>
      <c r="F362" s="62"/>
      <c r="G362" s="62"/>
      <c r="H362" s="62"/>
      <c r="I362" s="62"/>
      <c r="J362" s="41"/>
      <c r="K362" s="62"/>
      <c r="L362" s="62"/>
      <c r="M362" s="62"/>
      <c r="O362" s="41"/>
      <c r="R362" s="62"/>
      <c r="T362" s="41"/>
      <c r="W362" s="62"/>
      <c r="Y362" s="41"/>
      <c r="AB362" s="62"/>
      <c r="AD362" s="41"/>
      <c r="AG362" s="62"/>
      <c r="AI362" s="41"/>
      <c r="AL362" s="62"/>
    </row>
    <row r="363" spans="1:38" ht="12.75" customHeight="1">
      <c r="A363" s="258"/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1:38" ht="12.75" customHeight="1">
      <c r="A364" s="56"/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1:3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1:3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1:3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1:3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2.7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  <row r="473" spans="6:18" ht="12.75" customHeight="1">
      <c r="F473" s="62"/>
      <c r="G473" s="62"/>
      <c r="H473" s="62"/>
      <c r="I473" s="62"/>
      <c r="J473" s="41"/>
      <c r="K473" s="62"/>
      <c r="L473" s="62"/>
      <c r="M473" s="62"/>
      <c r="O473" s="41"/>
      <c r="R473" s="62"/>
    </row>
    <row r="474" spans="6:18" ht="12.75" customHeight="1">
      <c r="F474" s="62"/>
      <c r="G474" s="62"/>
      <c r="H474" s="62"/>
      <c r="I474" s="62"/>
      <c r="J474" s="41"/>
      <c r="K474" s="62"/>
      <c r="L474" s="62"/>
      <c r="M474" s="62"/>
      <c r="O474" s="41"/>
      <c r="R474" s="62"/>
    </row>
    <row r="475" spans="6:18" ht="12.75" customHeight="1">
      <c r="F475" s="62"/>
      <c r="G475" s="62"/>
      <c r="H475" s="62"/>
      <c r="I475" s="62"/>
      <c r="J475" s="41"/>
      <c r="K475" s="62"/>
      <c r="L475" s="62"/>
      <c r="M475" s="62"/>
      <c r="O475" s="41"/>
      <c r="R475" s="62"/>
    </row>
    <row r="476" spans="6:18" ht="12.75" customHeight="1">
      <c r="F476" s="62"/>
      <c r="G476" s="62"/>
      <c r="H476" s="62"/>
      <c r="I476" s="62"/>
      <c r="J476" s="41"/>
      <c r="K476" s="62"/>
      <c r="L476" s="62"/>
      <c r="M476" s="62"/>
      <c r="O476" s="41"/>
      <c r="R476" s="62"/>
    </row>
    <row r="477" spans="6:18" ht="12.75" customHeight="1">
      <c r="F477" s="62"/>
      <c r="G477" s="62"/>
      <c r="H477" s="62"/>
      <c r="I477" s="62"/>
      <c r="J477" s="41"/>
      <c r="K477" s="62"/>
      <c r="L477" s="62"/>
      <c r="M477" s="62"/>
      <c r="O477" s="41"/>
      <c r="R477" s="62"/>
    </row>
    <row r="478" spans="6:18" ht="12.75" customHeight="1">
      <c r="F478" s="62"/>
      <c r="G478" s="62"/>
      <c r="H478" s="62"/>
      <c r="I478" s="62"/>
      <c r="J478" s="41"/>
      <c r="K478" s="62"/>
      <c r="L478" s="62"/>
      <c r="M478" s="62"/>
      <c r="O478" s="41"/>
      <c r="R478" s="62"/>
    </row>
    <row r="479" spans="6:18" ht="12.75" customHeight="1">
      <c r="F479" s="62"/>
      <c r="G479" s="62"/>
      <c r="H479" s="62"/>
      <c r="I479" s="62"/>
      <c r="J479" s="41"/>
      <c r="K479" s="62"/>
      <c r="L479" s="62"/>
      <c r="M479" s="62"/>
      <c r="O479" s="41"/>
      <c r="R479" s="62"/>
    </row>
    <row r="480" spans="6:18" ht="12.75" customHeight="1">
      <c r="F480" s="62"/>
      <c r="G480" s="62"/>
      <c r="H480" s="62"/>
      <c r="I480" s="62"/>
      <c r="J480" s="41"/>
      <c r="K480" s="62"/>
      <c r="L480" s="62"/>
      <c r="M480" s="62"/>
      <c r="O480" s="41"/>
      <c r="R480" s="62"/>
    </row>
    <row r="481" spans="6:18" ht="12.75" customHeight="1">
      <c r="F481" s="62"/>
      <c r="G481" s="62"/>
      <c r="H481" s="62"/>
      <c r="I481" s="62"/>
      <c r="J481" s="41"/>
      <c r="K481" s="62"/>
      <c r="L481" s="62"/>
      <c r="M481" s="62"/>
      <c r="O481" s="41"/>
      <c r="R481" s="62"/>
    </row>
    <row r="482" spans="6:18" ht="12.75" customHeight="1">
      <c r="F482" s="62"/>
      <c r="G482" s="62"/>
      <c r="H482" s="62"/>
      <c r="I482" s="62"/>
      <c r="J482" s="41"/>
      <c r="K482" s="62"/>
      <c r="L482" s="62"/>
      <c r="M482" s="62"/>
      <c r="O482" s="41"/>
      <c r="R482" s="62"/>
    </row>
    <row r="483" spans="6:18" ht="12.75" customHeight="1">
      <c r="F483" s="62"/>
      <c r="G483" s="62"/>
      <c r="H483" s="62"/>
      <c r="I483" s="62"/>
      <c r="J483" s="41"/>
      <c r="K483" s="62"/>
      <c r="L483" s="62"/>
      <c r="M483" s="62"/>
      <c r="O483" s="41"/>
      <c r="R483" s="62"/>
    </row>
    <row r="484" spans="6:18" ht="12.75" customHeight="1">
      <c r="F484" s="62"/>
      <c r="G484" s="62"/>
      <c r="H484" s="62"/>
      <c r="I484" s="62"/>
      <c r="J484" s="41"/>
      <c r="K484" s="62"/>
      <c r="L484" s="62"/>
      <c r="M484" s="62"/>
      <c r="O484" s="41"/>
      <c r="R484" s="62"/>
    </row>
    <row r="485" spans="6:18" ht="12.75" customHeight="1">
      <c r="F485" s="62"/>
      <c r="G485" s="62"/>
      <c r="H485" s="62"/>
      <c r="I485" s="62"/>
      <c r="J485" s="41"/>
      <c r="K485" s="62"/>
      <c r="L485" s="62"/>
      <c r="M485" s="62"/>
      <c r="O485" s="41"/>
      <c r="R485" s="62"/>
    </row>
    <row r="486" spans="6:18" ht="12.75" customHeight="1">
      <c r="F486" s="62"/>
      <c r="G486" s="62"/>
      <c r="H486" s="62"/>
      <c r="I486" s="62"/>
      <c r="J486" s="41"/>
      <c r="K486" s="62"/>
      <c r="L486" s="62"/>
      <c r="M486" s="62"/>
      <c r="O486" s="41"/>
      <c r="R486" s="62"/>
    </row>
    <row r="487" spans="6:18" ht="12.75" customHeight="1">
      <c r="F487" s="62"/>
      <c r="G487" s="62"/>
      <c r="H487" s="62"/>
      <c r="I487" s="62"/>
      <c r="J487" s="41"/>
      <c r="K487" s="62"/>
      <c r="L487" s="62"/>
      <c r="M487" s="62"/>
      <c r="O487" s="41"/>
      <c r="R487" s="62"/>
    </row>
    <row r="488" spans="6:18" ht="12.75" customHeight="1">
      <c r="F488" s="62"/>
      <c r="G488" s="62"/>
      <c r="H488" s="62"/>
      <c r="I488" s="62"/>
      <c r="J488" s="41"/>
      <c r="K488" s="62"/>
      <c r="L488" s="62"/>
      <c r="M488" s="62"/>
      <c r="O488" s="41"/>
      <c r="R488" s="62"/>
    </row>
    <row r="489" spans="6:18" ht="12.75" customHeight="1">
      <c r="F489" s="62"/>
      <c r="G489" s="62"/>
      <c r="H489" s="62"/>
      <c r="I489" s="62"/>
      <c r="J489" s="41"/>
      <c r="K489" s="62"/>
      <c r="L489" s="62"/>
      <c r="M489" s="62"/>
      <c r="O489" s="41"/>
      <c r="R489" s="62"/>
    </row>
    <row r="490" spans="6:18" ht="12.75" customHeight="1">
      <c r="F490" s="62"/>
      <c r="G490" s="62"/>
      <c r="H490" s="62"/>
      <c r="I490" s="62"/>
      <c r="J490" s="41"/>
      <c r="K490" s="62"/>
      <c r="L490" s="62"/>
      <c r="M490" s="62"/>
      <c r="O490" s="41"/>
      <c r="R490" s="62"/>
    </row>
    <row r="491" spans="6:18" ht="12.75" customHeight="1">
      <c r="F491" s="62"/>
      <c r="G491" s="62"/>
      <c r="H491" s="62"/>
      <c r="I491" s="62"/>
      <c r="J491" s="41"/>
      <c r="K491" s="62"/>
      <c r="L491" s="62"/>
      <c r="M491" s="62"/>
      <c r="O491" s="41"/>
      <c r="R491" s="62"/>
    </row>
    <row r="492" spans="6:18" ht="12.75" customHeight="1">
      <c r="F492" s="62"/>
      <c r="G492" s="62"/>
      <c r="H492" s="62"/>
      <c r="I492" s="62"/>
      <c r="J492" s="41"/>
      <c r="K492" s="62"/>
      <c r="L492" s="62"/>
      <c r="M492" s="62"/>
      <c r="O492" s="41"/>
      <c r="R492" s="62"/>
    </row>
    <row r="493" spans="6:18" ht="12.75" customHeight="1">
      <c r="F493" s="62"/>
      <c r="G493" s="62"/>
      <c r="H493" s="62"/>
      <c r="I493" s="62"/>
      <c r="J493" s="41"/>
      <c r="K493" s="62"/>
      <c r="L493" s="62"/>
      <c r="M493" s="62"/>
      <c r="O493" s="41"/>
      <c r="R493" s="62"/>
    </row>
    <row r="494" spans="6:18" ht="12.75" customHeight="1">
      <c r="F494" s="62"/>
      <c r="G494" s="62"/>
      <c r="H494" s="62"/>
      <c r="I494" s="62"/>
      <c r="J494" s="41"/>
      <c r="K494" s="62"/>
      <c r="L494" s="62"/>
      <c r="M494" s="62"/>
      <c r="O494" s="41"/>
      <c r="R494" s="62"/>
    </row>
    <row r="495" spans="6:18" ht="12.75" customHeight="1">
      <c r="F495" s="62"/>
      <c r="G495" s="62"/>
      <c r="H495" s="62"/>
      <c r="I495" s="62"/>
      <c r="J495" s="41"/>
      <c r="K495" s="62"/>
      <c r="L495" s="62"/>
      <c r="M495" s="62"/>
      <c r="O495" s="41"/>
      <c r="R495" s="62"/>
    </row>
    <row r="496" spans="6:18" ht="12.75" customHeight="1">
      <c r="F496" s="62"/>
      <c r="G496" s="62"/>
      <c r="H496" s="62"/>
      <c r="I496" s="62"/>
      <c r="J496" s="41"/>
      <c r="K496" s="62"/>
      <c r="L496" s="62"/>
      <c r="M496" s="62"/>
      <c r="O496" s="41"/>
      <c r="R496" s="62"/>
    </row>
    <row r="497" spans="6:18" ht="12.75" customHeight="1">
      <c r="F497" s="62"/>
      <c r="G497" s="62"/>
      <c r="H497" s="62"/>
      <c r="I497" s="62"/>
      <c r="J497" s="41"/>
      <c r="K497" s="62"/>
      <c r="L497" s="62"/>
      <c r="M497" s="62"/>
      <c r="O497" s="41"/>
      <c r="R497" s="62"/>
    </row>
    <row r="498" spans="6:18" ht="12.75" customHeight="1">
      <c r="F498" s="62"/>
      <c r="G498" s="62"/>
      <c r="H498" s="62"/>
      <c r="I498" s="62"/>
      <c r="J498" s="41"/>
      <c r="K498" s="62"/>
      <c r="L498" s="62"/>
      <c r="M498" s="62"/>
      <c r="O498" s="41"/>
      <c r="R498" s="62"/>
    </row>
    <row r="499" spans="6:18" ht="12.75" customHeight="1">
      <c r="F499" s="62"/>
      <c r="G499" s="62"/>
      <c r="H499" s="62"/>
      <c r="I499" s="62"/>
      <c r="J499" s="41"/>
      <c r="K499" s="62"/>
      <c r="L499" s="62"/>
      <c r="M499" s="62"/>
      <c r="O499" s="41"/>
      <c r="R499" s="62"/>
    </row>
    <row r="500" spans="6:18" ht="12.75" customHeight="1">
      <c r="F500" s="62"/>
      <c r="G500" s="62"/>
      <c r="H500" s="62"/>
      <c r="I500" s="62"/>
      <c r="J500" s="41"/>
      <c r="K500" s="62"/>
      <c r="L500" s="62"/>
      <c r="M500" s="62"/>
      <c r="O500" s="41"/>
      <c r="R500" s="62"/>
    </row>
    <row r="501" spans="6:18" ht="12.75" customHeight="1">
      <c r="F501" s="62"/>
      <c r="G501" s="62"/>
      <c r="H501" s="62"/>
      <c r="I501" s="62"/>
      <c r="J501" s="41"/>
      <c r="K501" s="62"/>
      <c r="L501" s="62"/>
      <c r="M501" s="62"/>
      <c r="O501" s="41"/>
      <c r="R501" s="62"/>
    </row>
    <row r="502" spans="6:18" ht="12.75" customHeight="1">
      <c r="F502" s="62"/>
      <c r="G502" s="62"/>
      <c r="H502" s="62"/>
      <c r="I502" s="62"/>
      <c r="J502" s="41"/>
      <c r="K502" s="62"/>
      <c r="L502" s="62"/>
      <c r="M502" s="62"/>
      <c r="O502" s="41"/>
      <c r="R502" s="62"/>
    </row>
    <row r="503" spans="6:18" ht="12.75" customHeight="1">
      <c r="F503" s="62"/>
      <c r="G503" s="62"/>
      <c r="H503" s="62"/>
      <c r="I503" s="62"/>
      <c r="J503" s="41"/>
      <c r="K503" s="62"/>
      <c r="L503" s="62"/>
      <c r="M503" s="62"/>
      <c r="O503" s="41"/>
      <c r="R503" s="62"/>
    </row>
    <row r="504" spans="6:18" ht="12.75" customHeight="1">
      <c r="F504" s="62"/>
      <c r="G504" s="62"/>
      <c r="H504" s="62"/>
      <c r="I504" s="62"/>
      <c r="J504" s="41"/>
      <c r="K504" s="62"/>
      <c r="L504" s="62"/>
      <c r="M504" s="62"/>
      <c r="O504" s="41"/>
      <c r="R504" s="62"/>
    </row>
    <row r="505" spans="6:18" ht="12.75" customHeight="1">
      <c r="F505" s="62"/>
      <c r="G505" s="62"/>
      <c r="H505" s="62"/>
      <c r="I505" s="62"/>
      <c r="J505" s="41"/>
      <c r="K505" s="62"/>
      <c r="L505" s="62"/>
      <c r="M505" s="62"/>
      <c r="O505" s="41"/>
      <c r="R505" s="62"/>
    </row>
    <row r="506" spans="6:18" ht="12.75" customHeight="1">
      <c r="F506" s="62"/>
      <c r="G506" s="62"/>
      <c r="H506" s="62"/>
      <c r="I506" s="62"/>
      <c r="J506" s="41"/>
      <c r="K506" s="62"/>
      <c r="L506" s="62"/>
      <c r="M506" s="62"/>
      <c r="O506" s="41"/>
      <c r="R506" s="62"/>
    </row>
    <row r="507" spans="6:18" ht="12.75" customHeight="1">
      <c r="F507" s="62"/>
      <c r="G507" s="62"/>
      <c r="H507" s="62"/>
      <c r="I507" s="62"/>
      <c r="J507" s="41"/>
      <c r="K507" s="62"/>
      <c r="L507" s="62"/>
      <c r="M507" s="62"/>
      <c r="O507" s="41"/>
      <c r="R507" s="62"/>
    </row>
    <row r="508" spans="6:18" ht="12.75" customHeight="1">
      <c r="F508" s="62"/>
      <c r="G508" s="62"/>
      <c r="H508" s="62"/>
      <c r="I508" s="62"/>
      <c r="J508" s="41"/>
      <c r="K508" s="62"/>
      <c r="L508" s="62"/>
      <c r="M508" s="62"/>
      <c r="O508" s="41"/>
      <c r="R508" s="62"/>
    </row>
    <row r="509" spans="6:18" ht="12.75" customHeight="1">
      <c r="F509" s="62"/>
      <c r="G509" s="62"/>
      <c r="H509" s="62"/>
      <c r="I509" s="62"/>
      <c r="J509" s="41"/>
      <c r="K509" s="62"/>
      <c r="L509" s="62"/>
      <c r="M509" s="62"/>
      <c r="O509" s="41"/>
      <c r="R509" s="62"/>
    </row>
    <row r="510" spans="6:18" ht="12.75" customHeight="1">
      <c r="F510" s="62"/>
      <c r="G510" s="62"/>
      <c r="H510" s="62"/>
      <c r="I510" s="62"/>
      <c r="J510" s="41"/>
      <c r="K510" s="62"/>
      <c r="L510" s="62"/>
      <c r="M510" s="62"/>
      <c r="O510" s="41"/>
      <c r="R510" s="62"/>
    </row>
    <row r="511" spans="6:18" ht="12.75" customHeight="1">
      <c r="F511" s="62"/>
      <c r="G511" s="62"/>
      <c r="H511" s="62"/>
      <c r="I511" s="62"/>
      <c r="J511" s="41"/>
      <c r="K511" s="62"/>
      <c r="L511" s="62"/>
      <c r="M511" s="62"/>
      <c r="O511" s="41"/>
      <c r="R511" s="62"/>
    </row>
    <row r="512" spans="6:18" ht="12.75" customHeight="1">
      <c r="F512" s="62"/>
      <c r="G512" s="62"/>
      <c r="H512" s="62"/>
      <c r="I512" s="62"/>
      <c r="J512" s="41"/>
      <c r="K512" s="62"/>
      <c r="L512" s="62"/>
      <c r="M512" s="62"/>
      <c r="O512" s="41"/>
      <c r="R512" s="62"/>
    </row>
    <row r="513" spans="6:18" ht="12.75" customHeight="1">
      <c r="F513" s="62"/>
      <c r="G513" s="62"/>
      <c r="H513" s="62"/>
      <c r="I513" s="62"/>
      <c r="J513" s="41"/>
      <c r="K513" s="62"/>
      <c r="L513" s="62"/>
      <c r="M513" s="62"/>
      <c r="O513" s="41"/>
      <c r="R513" s="62"/>
    </row>
    <row r="514" spans="6:18" ht="12.75" customHeight="1">
      <c r="F514" s="62"/>
      <c r="G514" s="62"/>
      <c r="H514" s="62"/>
      <c r="I514" s="62"/>
      <c r="J514" s="41"/>
      <c r="K514" s="62"/>
      <c r="L514" s="62"/>
      <c r="M514" s="62"/>
      <c r="O514" s="41"/>
      <c r="R514" s="62"/>
    </row>
    <row r="515" spans="6:18" ht="12.75" customHeight="1">
      <c r="F515" s="62"/>
      <c r="G515" s="62"/>
      <c r="H515" s="62"/>
      <c r="I515" s="62"/>
      <c r="J515" s="41"/>
      <c r="K515" s="62"/>
      <c r="L515" s="62"/>
      <c r="M515" s="62"/>
      <c r="O515" s="41"/>
      <c r="R515" s="62"/>
    </row>
    <row r="516" spans="6:18" ht="12.75" customHeight="1">
      <c r="F516" s="62"/>
      <c r="G516" s="62"/>
      <c r="H516" s="62"/>
      <c r="I516" s="62"/>
      <c r="J516" s="41"/>
      <c r="K516" s="62"/>
      <c r="L516" s="62"/>
      <c r="M516" s="62"/>
      <c r="O516" s="41"/>
      <c r="R516" s="62"/>
    </row>
    <row r="517" spans="6:18" ht="12.75" customHeight="1">
      <c r="F517" s="62"/>
      <c r="G517" s="62"/>
      <c r="H517" s="62"/>
      <c r="I517" s="62"/>
      <c r="J517" s="41"/>
      <c r="K517" s="62"/>
      <c r="L517" s="62"/>
      <c r="M517" s="62"/>
      <c r="O517" s="41"/>
      <c r="R517" s="62"/>
    </row>
    <row r="518" spans="6:18" ht="12.75" customHeight="1">
      <c r="F518" s="62"/>
      <c r="G518" s="62"/>
      <c r="H518" s="62"/>
      <c r="I518" s="62"/>
      <c r="J518" s="41"/>
      <c r="K518" s="62"/>
      <c r="L518" s="62"/>
      <c r="M518" s="62"/>
      <c r="O518" s="41"/>
      <c r="R518" s="62"/>
    </row>
    <row r="519" spans="6:18" ht="12.75" customHeight="1">
      <c r="F519" s="62"/>
      <c r="G519" s="62"/>
      <c r="H519" s="62"/>
      <c r="I519" s="62"/>
      <c r="J519" s="41"/>
      <c r="K519" s="62"/>
      <c r="L519" s="62"/>
      <c r="M519" s="62"/>
      <c r="O519" s="41"/>
      <c r="R519" s="62"/>
    </row>
    <row r="520" spans="6:18" ht="12.75" customHeight="1">
      <c r="F520" s="62"/>
      <c r="G520" s="62"/>
      <c r="H520" s="62"/>
      <c r="I520" s="62"/>
      <c r="J520" s="41"/>
      <c r="K520" s="62"/>
      <c r="L520" s="62"/>
      <c r="M520" s="62"/>
      <c r="O520" s="41"/>
      <c r="R520" s="62"/>
    </row>
    <row r="521" spans="6:18" ht="12.75" customHeight="1">
      <c r="F521" s="62"/>
      <c r="G521" s="62"/>
      <c r="H521" s="62"/>
      <c r="I521" s="62"/>
      <c r="J521" s="41"/>
      <c r="K521" s="62"/>
      <c r="L521" s="62"/>
      <c r="M521" s="62"/>
      <c r="O521" s="41"/>
      <c r="R521" s="62"/>
    </row>
    <row r="522" spans="6:18" ht="12.75" customHeight="1">
      <c r="F522" s="62"/>
      <c r="G522" s="62"/>
      <c r="H522" s="62"/>
      <c r="I522" s="62"/>
      <c r="J522" s="41"/>
      <c r="K522" s="62"/>
      <c r="L522" s="62"/>
      <c r="M522" s="62"/>
      <c r="O522" s="41"/>
      <c r="R522" s="62"/>
    </row>
    <row r="523" spans="6:18" ht="12.75" customHeight="1">
      <c r="F523" s="62"/>
      <c r="G523" s="62"/>
      <c r="H523" s="62"/>
      <c r="I523" s="62"/>
      <c r="J523" s="41"/>
      <c r="K523" s="62"/>
      <c r="L523" s="62"/>
      <c r="M523" s="62"/>
      <c r="O523" s="41"/>
      <c r="R523" s="62"/>
    </row>
    <row r="524" spans="6:18" ht="12.75" customHeight="1">
      <c r="F524" s="62"/>
      <c r="G524" s="62"/>
      <c r="H524" s="62"/>
      <c r="I524" s="62"/>
      <c r="J524" s="41"/>
      <c r="K524" s="62"/>
      <c r="L524" s="62"/>
      <c r="M524" s="62"/>
      <c r="O524" s="41"/>
      <c r="R524" s="62"/>
    </row>
    <row r="525" spans="6:18" ht="12.75" customHeight="1">
      <c r="F525" s="62"/>
      <c r="G525" s="62"/>
      <c r="H525" s="62"/>
      <c r="I525" s="62"/>
      <c r="J525" s="41"/>
      <c r="K525" s="62"/>
      <c r="L525" s="62"/>
      <c r="M525" s="62"/>
      <c r="O525" s="41"/>
      <c r="R525" s="62"/>
    </row>
    <row r="526" spans="6:18" ht="12.75" customHeight="1">
      <c r="F526" s="62"/>
      <c r="G526" s="62"/>
      <c r="H526" s="62"/>
      <c r="I526" s="62"/>
      <c r="J526" s="41"/>
      <c r="K526" s="62"/>
      <c r="L526" s="62"/>
      <c r="M526" s="62"/>
      <c r="O526" s="41"/>
      <c r="R526" s="62"/>
    </row>
    <row r="527" spans="6:18" ht="12.75" customHeight="1">
      <c r="F527" s="62"/>
      <c r="G527" s="62"/>
      <c r="H527" s="62"/>
      <c r="I527" s="62"/>
      <c r="J527" s="41"/>
      <c r="K527" s="62"/>
      <c r="L527" s="62"/>
      <c r="M527" s="62"/>
      <c r="O527" s="41"/>
      <c r="R527" s="62"/>
    </row>
    <row r="528" spans="6:18" ht="12.75" customHeight="1">
      <c r="F528" s="62"/>
      <c r="G528" s="62"/>
      <c r="H528" s="62"/>
      <c r="I528" s="62"/>
      <c r="J528" s="41"/>
      <c r="K528" s="62"/>
      <c r="L528" s="62"/>
      <c r="M528" s="62"/>
      <c r="O528" s="41"/>
      <c r="R528" s="62"/>
    </row>
    <row r="529" spans="6:18" ht="12.75" customHeight="1">
      <c r="F529" s="62"/>
      <c r="G529" s="62"/>
      <c r="H529" s="62"/>
      <c r="I529" s="62"/>
      <c r="J529" s="41"/>
      <c r="K529" s="62"/>
      <c r="L529" s="62"/>
      <c r="M529" s="62"/>
      <c r="O529" s="41"/>
      <c r="R529" s="62"/>
    </row>
    <row r="530" spans="6:18" ht="12.75" customHeight="1">
      <c r="F530" s="62"/>
      <c r="G530" s="62"/>
      <c r="H530" s="62"/>
      <c r="I530" s="62"/>
      <c r="J530" s="41"/>
      <c r="K530" s="62"/>
      <c r="L530" s="62"/>
      <c r="M530" s="62"/>
      <c r="O530" s="41"/>
      <c r="R530" s="62"/>
    </row>
    <row r="531" spans="6:18" ht="12.75" customHeight="1">
      <c r="F531" s="62"/>
      <c r="G531" s="62"/>
      <c r="H531" s="62"/>
      <c r="I531" s="62"/>
      <c r="J531" s="41"/>
      <c r="K531" s="62"/>
      <c r="L531" s="62"/>
      <c r="M531" s="62"/>
      <c r="O531" s="41"/>
      <c r="R531" s="62"/>
    </row>
    <row r="532" spans="6:18" ht="12.75" customHeight="1">
      <c r="F532" s="62"/>
      <c r="G532" s="62"/>
      <c r="H532" s="62"/>
      <c r="I532" s="62"/>
      <c r="J532" s="41"/>
      <c r="K532" s="62"/>
      <c r="L532" s="62"/>
      <c r="M532" s="62"/>
      <c r="O532" s="41"/>
      <c r="R532" s="62"/>
    </row>
    <row r="533" spans="6:18" ht="12.75" customHeight="1">
      <c r="F533" s="62"/>
      <c r="G533" s="62"/>
      <c r="H533" s="62"/>
      <c r="I533" s="62"/>
      <c r="J533" s="41"/>
      <c r="K533" s="62"/>
      <c r="L533" s="62"/>
      <c r="M533" s="62"/>
      <c r="O533" s="41"/>
      <c r="R533" s="62"/>
    </row>
    <row r="534" spans="6:18" ht="12.75" customHeight="1">
      <c r="F534" s="62"/>
      <c r="G534" s="62"/>
      <c r="H534" s="62"/>
      <c r="I534" s="62"/>
      <c r="J534" s="41"/>
      <c r="K534" s="62"/>
      <c r="L534" s="62"/>
      <c r="M534" s="62"/>
      <c r="O534" s="41"/>
      <c r="R534" s="62"/>
    </row>
    <row r="535" spans="6:18" ht="12.75" customHeight="1">
      <c r="F535" s="62"/>
      <c r="G535" s="62"/>
      <c r="H535" s="62"/>
      <c r="I535" s="62"/>
      <c r="J535" s="41"/>
      <c r="K535" s="62"/>
      <c r="L535" s="62"/>
      <c r="M535" s="62"/>
      <c r="O535" s="41"/>
      <c r="R535" s="62"/>
    </row>
    <row r="536" spans="6:18" ht="12.75" customHeight="1">
      <c r="F536" s="62"/>
      <c r="G536" s="62"/>
      <c r="H536" s="62"/>
      <c r="I536" s="62"/>
      <c r="J536" s="41"/>
      <c r="K536" s="62"/>
      <c r="L536" s="62"/>
      <c r="M536" s="62"/>
      <c r="O536" s="41"/>
      <c r="R536" s="62"/>
    </row>
    <row r="537" spans="6:18" ht="15" customHeight="1">
      <c r="F537" s="62"/>
      <c r="G537" s="62"/>
      <c r="H537" s="62"/>
      <c r="I537" s="62"/>
      <c r="J537" s="41"/>
      <c r="K537" s="62"/>
      <c r="L537" s="62"/>
      <c r="M537" s="62"/>
      <c r="O537" s="41"/>
      <c r="R537" s="62"/>
    </row>
  </sheetData>
  <autoFilter ref="R1:R360"/>
  <mergeCells count="21">
    <mergeCell ref="J127:J128"/>
    <mergeCell ref="P127:P128"/>
    <mergeCell ref="A127:A128"/>
    <mergeCell ref="B127:B128"/>
    <mergeCell ref="O86:O87"/>
    <mergeCell ref="P86:P87"/>
    <mergeCell ref="A86:A87"/>
    <mergeCell ref="B86:B87"/>
    <mergeCell ref="J86:J87"/>
    <mergeCell ref="J116:J117"/>
    <mergeCell ref="B116:B117"/>
    <mergeCell ref="A116:A117"/>
    <mergeCell ref="J99:J100"/>
    <mergeCell ref="B99:B100"/>
    <mergeCell ref="A99:A100"/>
    <mergeCell ref="O127:O128"/>
    <mergeCell ref="P138:P139"/>
    <mergeCell ref="A138:A139"/>
    <mergeCell ref="B138:B139"/>
    <mergeCell ref="J138:J139"/>
    <mergeCell ref="O138:O139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2023-07-20T02:52:20Z</dcterms:modified>
</cp:coreProperties>
</file>